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J:\OdRF\Rozpočet Olomouckého kraje\2025\ZOK 16.12.2024\"/>
    </mc:Choice>
  </mc:AlternateContent>
  <xr:revisionPtr revIDLastSave="0" documentId="13_ncr:1_{B6C422A8-CC78-4B4C-B31D-2CB7A119339D}" xr6:coauthVersionLast="47" xr6:coauthVersionMax="47" xr10:uidLastSave="{00000000-0000-0000-0000-000000000000}"/>
  <bookViews>
    <workbookView xWindow="-120" yWindow="-120" windowWidth="29040" windowHeight="15840" xr2:uid="{00000000-000D-0000-FFFF-FFFF00000000}"/>
  </bookViews>
  <sheets>
    <sheet name="a) Příjmy" sheetId="4" r:id="rId1"/>
    <sheet name="b) daně" sheetId="3" r:id="rId2"/>
    <sheet name="c) odbory" sheetId="9" r:id="rId3"/>
    <sheet name="odbory1" sheetId="1" state="hidden" r:id="rId4"/>
    <sheet name="d) PO - odvody 95%" sheetId="10" r:id="rId5"/>
    <sheet name="predikce" sheetId="6" state="hidden" r:id="rId6"/>
  </sheets>
  <externalReferences>
    <externalReference r:id="rId7"/>
  </externalReferences>
  <definedNames>
    <definedName name="_xlnm.Print_Area" localSheetId="0">'a) Příjmy'!$A$1:$G$95</definedName>
    <definedName name="_xlnm.Print_Area" localSheetId="1">'b) daně'!$A$1:$K$15</definedName>
    <definedName name="_xlnm.Print_Area" localSheetId="2">'c) odbory'!$A$1:$G$268</definedName>
    <definedName name="_xlnm.Print_Area" localSheetId="4">'d) PO - odvody 95%'!$A$1:$H$191</definedName>
    <definedName name="_xlnm.Print_Area" localSheetId="3">odbory1!$A$1:$G$205</definedName>
    <definedName name="_xlnm.Print_Area" localSheetId="5">predikce!$A$1:$H$23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1" i="10" l="1"/>
  <c r="B142" i="10" s="1"/>
  <c r="B143" i="10" s="1"/>
  <c r="B144" i="10" s="1"/>
  <c r="B145" i="10" s="1"/>
  <c r="B146" i="10" s="1"/>
  <c r="B147" i="10" s="1"/>
  <c r="B148" i="10" s="1"/>
  <c r="B149" i="10" s="1"/>
  <c r="B150" i="10" s="1"/>
  <c r="B151" i="10" s="1"/>
  <c r="A141" i="10"/>
  <c r="A142" i="10" s="1"/>
  <c r="A143" i="10" s="1"/>
  <c r="A144" i="10" s="1"/>
  <c r="A145" i="10" s="1"/>
  <c r="A146" i="10" s="1"/>
  <c r="A147" i="10" s="1"/>
  <c r="A148" i="10" s="1"/>
  <c r="A149" i="10" s="1"/>
  <c r="A150" i="10" s="1"/>
  <c r="A151" i="10" s="1"/>
  <c r="K15" i="3"/>
  <c r="I14" i="3"/>
  <c r="I13" i="3"/>
  <c r="I12" i="3"/>
  <c r="I11" i="3"/>
  <c r="I10" i="3"/>
  <c r="I15" i="3" s="1"/>
  <c r="F46" i="4" l="1"/>
  <c r="F81" i="4"/>
  <c r="E29" i="9" l="1"/>
  <c r="E35" i="4" s="1"/>
  <c r="F258" i="9"/>
  <c r="F29" i="9" s="1"/>
  <c r="F35" i="4" s="1"/>
  <c r="F179" i="9"/>
  <c r="F19" i="9" s="1"/>
  <c r="F24" i="4" s="1"/>
  <c r="M198" i="10" l="1"/>
  <c r="K189" i="10"/>
  <c r="L197" i="10" s="1"/>
  <c r="G189" i="10"/>
  <c r="M189" i="10" s="1"/>
  <c r="H188" i="10"/>
  <c r="H187" i="10"/>
  <c r="H186" i="10"/>
  <c r="G177" i="10"/>
  <c r="J177" i="10" s="1"/>
  <c r="N196" i="10" s="1"/>
  <c r="H176" i="10"/>
  <c r="H175" i="10"/>
  <c r="H174" i="10"/>
  <c r="H173" i="10"/>
  <c r="B173" i="10"/>
  <c r="B174" i="10" s="1"/>
  <c r="B175" i="10" s="1"/>
  <c r="B172" i="10" s="1"/>
  <c r="A173" i="10"/>
  <c r="A174" i="10" s="1"/>
  <c r="A175" i="10" s="1"/>
  <c r="A172" i="10" s="1"/>
  <c r="H172" i="10"/>
  <c r="H171" i="10"/>
  <c r="H170" i="10"/>
  <c r="H177" i="10" s="1"/>
  <c r="F94" i="9" s="1"/>
  <c r="G163" i="10"/>
  <c r="K163" i="10" s="1"/>
  <c r="L195" i="10" s="1"/>
  <c r="H162" i="10"/>
  <c r="H161" i="10"/>
  <c r="H163" i="10" s="1"/>
  <c r="F93" i="9" s="1"/>
  <c r="G154" i="10"/>
  <c r="K154" i="10" s="1"/>
  <c r="L194" i="10" s="1"/>
  <c r="H153" i="10"/>
  <c r="H152" i="10"/>
  <c r="H151" i="10"/>
  <c r="H150" i="10"/>
  <c r="H149" i="10"/>
  <c r="H148" i="10"/>
  <c r="H147" i="10"/>
  <c r="H146" i="10"/>
  <c r="H145" i="10"/>
  <c r="H144" i="10"/>
  <c r="H143" i="10"/>
  <c r="H142" i="10"/>
  <c r="H141" i="10"/>
  <c r="H140" i="10"/>
  <c r="B140" i="10"/>
  <c r="H139" i="10"/>
  <c r="B139" i="10"/>
  <c r="A139" i="10"/>
  <c r="A140" i="10" s="1"/>
  <c r="H138" i="10"/>
  <c r="H137" i="10"/>
  <c r="H136" i="10"/>
  <c r="H135" i="10"/>
  <c r="H134" i="10"/>
  <c r="H133" i="10"/>
  <c r="H132" i="10"/>
  <c r="H130" i="10"/>
  <c r="H129" i="10"/>
  <c r="H128" i="10"/>
  <c r="G121" i="10"/>
  <c r="L121" i="10" s="1"/>
  <c r="H120" i="10"/>
  <c r="H119" i="10"/>
  <c r="H118" i="10"/>
  <c r="H117" i="10"/>
  <c r="H116" i="10"/>
  <c r="H115" i="10"/>
  <c r="H114" i="10"/>
  <c r="H110" i="10"/>
  <c r="H109" i="10"/>
  <c r="H108" i="10"/>
  <c r="H107" i="10"/>
  <c r="H106" i="10"/>
  <c r="H105" i="10"/>
  <c r="H104" i="10"/>
  <c r="H103" i="10"/>
  <c r="H102" i="10"/>
  <c r="H101" i="10"/>
  <c r="H100" i="10"/>
  <c r="H99" i="10"/>
  <c r="H98" i="10"/>
  <c r="H97" i="10"/>
  <c r="H96" i="10"/>
  <c r="H95" i="10"/>
  <c r="H94" i="10"/>
  <c r="H93" i="10"/>
  <c r="H92" i="10"/>
  <c r="H91" i="10"/>
  <c r="H90" i="10"/>
  <c r="H89" i="10"/>
  <c r="H88" i="10"/>
  <c r="H87" i="10"/>
  <c r="H86" i="10"/>
  <c r="H85" i="10"/>
  <c r="H84" i="10"/>
  <c r="H83" i="10"/>
  <c r="H82" i="10"/>
  <c r="H81" i="10"/>
  <c r="H80" i="10"/>
  <c r="H79" i="10"/>
  <c r="H78" i="10"/>
  <c r="H77" i="10"/>
  <c r="H76" i="10"/>
  <c r="H75" i="10"/>
  <c r="H73" i="10"/>
  <c r="H72" i="10"/>
  <c r="H71" i="10"/>
  <c r="H70" i="10"/>
  <c r="H69" i="10"/>
  <c r="H68" i="10"/>
  <c r="H67" i="10"/>
  <c r="H66" i="10"/>
  <c r="H65" i="10"/>
  <c r="H64" i="10"/>
  <c r="H63" i="10"/>
  <c r="H62" i="10"/>
  <c r="H61" i="10"/>
  <c r="H60"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7" i="10"/>
  <c r="H26" i="10"/>
  <c r="H25" i="10"/>
  <c r="H24" i="10"/>
  <c r="H23" i="10"/>
  <c r="H22" i="10"/>
  <c r="H21" i="10"/>
  <c r="H20" i="10"/>
  <c r="H19" i="10"/>
  <c r="H18" i="10"/>
  <c r="H17" i="10"/>
  <c r="H16" i="10"/>
  <c r="H15" i="10"/>
  <c r="H14" i="10"/>
  <c r="H13" i="10"/>
  <c r="H12" i="10"/>
  <c r="H11" i="10"/>
  <c r="H10" i="10"/>
  <c r="E76" i="4"/>
  <c r="H121" i="10" l="1"/>
  <c r="F91" i="9" s="1"/>
  <c r="J121" i="10"/>
  <c r="N193" i="10" s="1"/>
  <c r="M121" i="10"/>
  <c r="K177" i="10"/>
  <c r="L196" i="10" s="1"/>
  <c r="H154" i="10"/>
  <c r="F92" i="9" s="1"/>
  <c r="H189" i="10"/>
  <c r="F95" i="9" s="1"/>
  <c r="J189" i="10"/>
  <c r="N197" i="10" s="1"/>
  <c r="H190" i="10"/>
  <c r="G190" i="10"/>
  <c r="M154" i="10"/>
  <c r="M163" i="10"/>
  <c r="L177" i="10"/>
  <c r="K121" i="10"/>
  <c r="L193" i="10" s="1"/>
  <c r="J154" i="10"/>
  <c r="N194" i="10" s="1"/>
  <c r="J163" i="10"/>
  <c r="N195" i="10" s="1"/>
  <c r="N198" i="10" s="1"/>
  <c r="M177" i="10"/>
  <c r="L189" i="10"/>
  <c r="L154" i="10"/>
  <c r="L163" i="10"/>
  <c r="E81" i="4"/>
  <c r="L198" i="10" l="1"/>
  <c r="H192" i="10"/>
  <c r="K190" i="10"/>
  <c r="J190" i="10"/>
  <c r="D81" i="4"/>
  <c r="F14" i="3" l="1"/>
  <c r="F13" i="3"/>
  <c r="F12" i="3"/>
  <c r="F11" i="3"/>
  <c r="F10" i="3"/>
  <c r="F15" i="3" s="1"/>
  <c r="F23" i="9" l="1"/>
  <c r="F28" i="4" s="1"/>
  <c r="I228" i="9"/>
  <c r="E24" i="9" s="1"/>
  <c r="E29" i="4" s="1"/>
  <c r="H228" i="9"/>
  <c r="H41" i="9"/>
  <c r="F250" i="9"/>
  <c r="D15" i="3"/>
  <c r="F182" i="9" l="1"/>
  <c r="F41" i="9"/>
  <c r="G63" i="4"/>
  <c r="F146" i="9" l="1"/>
  <c r="F228" i="9"/>
  <c r="F24" i="9" s="1"/>
  <c r="F29" i="4" s="1"/>
  <c r="F219" i="9"/>
  <c r="F22" i="9" s="1"/>
  <c r="F27" i="4" s="1"/>
  <c r="F235" i="9"/>
  <c r="E31" i="9" l="1"/>
  <c r="E37" i="4" s="1"/>
  <c r="D31" i="9"/>
  <c r="D37" i="4" s="1"/>
  <c r="E30" i="9"/>
  <c r="E36" i="4" s="1"/>
  <c r="D30" i="9"/>
  <c r="D36" i="4" s="1"/>
  <c r="I38" i="4" s="1"/>
  <c r="I41" i="9"/>
  <c r="F87" i="4" l="1"/>
  <c r="E87" i="4"/>
  <c r="D87" i="4"/>
  <c r="F30" i="9" l="1"/>
  <c r="F262" i="9"/>
  <c r="F266" i="9"/>
  <c r="F31" i="9" s="1"/>
  <c r="G31" i="9" s="1"/>
  <c r="F36" i="4" l="1"/>
  <c r="G30" i="9"/>
  <c r="F37" i="4"/>
  <c r="G37" i="4" s="1"/>
  <c r="G36" i="4" l="1"/>
  <c r="I37" i="4"/>
  <c r="I39" i="4" s="1"/>
  <c r="I40" i="4" s="1"/>
  <c r="F133" i="9"/>
  <c r="I182" i="9" l="1"/>
  <c r="H182" i="9"/>
  <c r="J15" i="3" l="1"/>
  <c r="C8" i="9" l="1"/>
  <c r="I89" i="9"/>
  <c r="H89" i="9"/>
  <c r="D11" i="9" l="1"/>
  <c r="D47" i="4" l="1"/>
  <c r="F137" i="9" l="1"/>
  <c r="D9" i="9" l="1"/>
  <c r="I146" i="9" l="1"/>
  <c r="H146" i="9"/>
  <c r="F11" i="4"/>
  <c r="F9" i="4"/>
  <c r="F10" i="4"/>
  <c r="F8" i="4"/>
  <c r="F7" i="4"/>
  <c r="K11" i="3" l="1"/>
  <c r="K10" i="3"/>
  <c r="I133" i="9" l="1"/>
  <c r="H133" i="9"/>
  <c r="D8" i="9"/>
  <c r="D15" i="9" l="1"/>
  <c r="G43" i="4"/>
  <c r="G44" i="4"/>
  <c r="G62" i="4" l="1"/>
  <c r="F20" i="9" l="1"/>
  <c r="F25" i="4" s="1"/>
  <c r="F130" i="9" l="1"/>
  <c r="F176" i="9" l="1"/>
  <c r="G64" i="4" l="1"/>
  <c r="F12" i="4" l="1"/>
  <c r="H10" i="3"/>
  <c r="H14" i="3" l="1"/>
  <c r="G14" i="3"/>
  <c r="G13" i="3"/>
  <c r="G12" i="3"/>
  <c r="G11" i="3"/>
  <c r="H15" i="3"/>
  <c r="G10" i="3"/>
  <c r="G15" i="3" l="1"/>
  <c r="F47" i="4" l="1"/>
  <c r="E47" i="4"/>
  <c r="G47" i="4" l="1"/>
  <c r="E11" i="4"/>
  <c r="E10" i="4"/>
  <c r="E9" i="4"/>
  <c r="E8" i="4"/>
  <c r="E7" i="4"/>
  <c r="D65" i="4" l="1"/>
  <c r="G61" i="4"/>
  <c r="E28" i="9" l="1"/>
  <c r="D28" i="9"/>
  <c r="E27" i="9"/>
  <c r="D27" i="9"/>
  <c r="E21" i="9"/>
  <c r="E26" i="4" s="1"/>
  <c r="D21" i="9"/>
  <c r="D26" i="4" s="1"/>
  <c r="E20" i="9"/>
  <c r="D20" i="9"/>
  <c r="E18" i="9"/>
  <c r="D18" i="9"/>
  <c r="I122" i="9"/>
  <c r="E14" i="9" s="1"/>
  <c r="H122" i="9"/>
  <c r="D14" i="9" s="1"/>
  <c r="E10" i="9"/>
  <c r="D10" i="9"/>
  <c r="E11" i="9"/>
  <c r="E9" i="9"/>
  <c r="E15" i="9"/>
  <c r="E8" i="9" l="1"/>
  <c r="E17" i="9"/>
  <c r="E16" i="9"/>
  <c r="D16" i="9"/>
  <c r="XFD146" i="9" l="1"/>
  <c r="D17" i="9"/>
  <c r="E12" i="9"/>
  <c r="D12" i="9"/>
  <c r="E26" i="9" l="1"/>
  <c r="D26" i="9"/>
  <c r="E25" i="9"/>
  <c r="D25" i="9"/>
  <c r="I114" i="9"/>
  <c r="E13" i="9" s="1"/>
  <c r="H114" i="9"/>
  <c r="D13" i="9" s="1"/>
  <c r="E32" i="9" l="1"/>
  <c r="D32" i="9"/>
  <c r="F215" i="9"/>
  <c r="F21" i="9" s="1"/>
  <c r="G21" i="9" s="1"/>
  <c r="F26" i="4" l="1"/>
  <c r="G26" i="4" s="1"/>
  <c r="G46" i="4"/>
  <c r="G45" i="4"/>
  <c r="G34" i="4"/>
  <c r="E32" i="4" l="1"/>
  <c r="D32" i="4"/>
  <c r="E23" i="4"/>
  <c r="D23" i="4"/>
  <c r="E65" i="4"/>
  <c r="F65" i="4"/>
  <c r="G65" i="4" l="1"/>
  <c r="F246" i="9"/>
  <c r="F27" i="9" s="1"/>
  <c r="F164" i="9"/>
  <c r="F18" i="9" s="1"/>
  <c r="F32" i="4" l="1"/>
  <c r="G32" i="4" s="1"/>
  <c r="G27" i="9"/>
  <c r="F23" i="4"/>
  <c r="G18" i="9"/>
  <c r="F172" i="9"/>
  <c r="G23" i="4" l="1"/>
  <c r="D19" i="4" l="1"/>
  <c r="D18" i="4"/>
  <c r="D17" i="4"/>
  <c r="D15" i="4"/>
  <c r="D14" i="4"/>
  <c r="D13" i="4"/>
  <c r="D11" i="4" l="1"/>
  <c r="G11" i="4" s="1"/>
  <c r="D10" i="4"/>
  <c r="G10" i="4" s="1"/>
  <c r="D9" i="4"/>
  <c r="G9" i="4" s="1"/>
  <c r="D8" i="4"/>
  <c r="G8" i="4" s="1"/>
  <c r="D7" i="4"/>
  <c r="G7" i="4" s="1"/>
  <c r="E17" i="4" l="1"/>
  <c r="E15" i="4" l="1"/>
  <c r="E14" i="4"/>
  <c r="F105" i="9" l="1"/>
  <c r="E19" i="4" l="1"/>
  <c r="F126" i="9"/>
  <c r="F122" i="9" s="1"/>
  <c r="E18" i="4"/>
  <c r="F114" i="9"/>
  <c r="E13" i="4" l="1"/>
  <c r="F167" i="9"/>
  <c r="F79" i="9"/>
  <c r="F9" i="9" s="1"/>
  <c r="G9" i="9" s="1"/>
  <c r="F8" i="9" l="1"/>
  <c r="G8" i="9" l="1"/>
  <c r="F13" i="4"/>
  <c r="F28" i="9"/>
  <c r="G28" i="9" l="1"/>
  <c r="E33" i="4" l="1"/>
  <c r="E30" i="4"/>
  <c r="E31" i="4"/>
  <c r="E25" i="4"/>
  <c r="E22" i="4"/>
  <c r="E21" i="4"/>
  <c r="E20" i="4"/>
  <c r="E16" i="4"/>
  <c r="E12" i="4" l="1"/>
  <c r="E38" i="4" s="1"/>
  <c r="E67" i="4" l="1"/>
  <c r="E86" i="4" l="1"/>
  <c r="E88" i="4" s="1"/>
  <c r="F142" i="9"/>
  <c r="F35" i="9"/>
  <c r="F254" i="9" l="1"/>
  <c r="K13" i="3" l="1"/>
  <c r="K12" i="3"/>
  <c r="D30" i="4" l="1"/>
  <c r="D31" i="4"/>
  <c r="D33" i="4"/>
  <c r="D25" i="4"/>
  <c r="F14" i="4" l="1"/>
  <c r="D16" i="4"/>
  <c r="D20" i="4"/>
  <c r="D21" i="4"/>
  <c r="D22" i="4"/>
  <c r="G14" i="4" l="1"/>
  <c r="F33" i="4"/>
  <c r="G33" i="4" l="1"/>
  <c r="F107" i="9"/>
  <c r="F241" i="9"/>
  <c r="F13" i="9"/>
  <c r="F18" i="4" s="1"/>
  <c r="G18" i="4" s="1"/>
  <c r="F84" i="9"/>
  <c r="F10" i="9" s="1"/>
  <c r="F15" i="4" l="1"/>
  <c r="F15" i="9"/>
  <c r="F20" i="4" s="1"/>
  <c r="G20" i="4" s="1"/>
  <c r="G10" i="9"/>
  <c r="G15" i="4" l="1"/>
  <c r="A8" i="9" l="1"/>
  <c r="B8" i="9"/>
  <c r="A11" i="9"/>
  <c r="B11" i="9"/>
  <c r="A12" i="9"/>
  <c r="B12" i="9"/>
  <c r="F12" i="9"/>
  <c r="F17" i="4" s="1"/>
  <c r="A13" i="9"/>
  <c r="B13" i="9"/>
  <c r="A14" i="9"/>
  <c r="B14" i="9"/>
  <c r="A15" i="9"/>
  <c r="B15" i="9"/>
  <c r="F16" i="9"/>
  <c r="A17" i="9"/>
  <c r="B17" i="9"/>
  <c r="A25" i="9"/>
  <c r="B25" i="9"/>
  <c r="F25" i="9"/>
  <c r="A26" i="9"/>
  <c r="B26" i="9"/>
  <c r="F26" i="9"/>
  <c r="A28" i="9"/>
  <c r="B28" i="9"/>
  <c r="G15" i="9"/>
  <c r="F17" i="9"/>
  <c r="G20" i="9"/>
  <c r="G16" i="9" l="1"/>
  <c r="F22" i="4"/>
  <c r="G22" i="4" s="1"/>
  <c r="G13" i="9"/>
  <c r="F31" i="4"/>
  <c r="G26" i="9"/>
  <c r="F21" i="4"/>
  <c r="F30" i="4"/>
  <c r="G12" i="9"/>
  <c r="G25" i="9"/>
  <c r="G17" i="9"/>
  <c r="F14" i="9"/>
  <c r="F19" i="4" s="1"/>
  <c r="F198" i="1"/>
  <c r="F195" i="1" s="1"/>
  <c r="G31" i="4" l="1"/>
  <c r="G25" i="4"/>
  <c r="G19" i="4"/>
  <c r="G30" i="4"/>
  <c r="G13" i="4"/>
  <c r="G21" i="4"/>
  <c r="G17" i="4"/>
  <c r="G14" i="9"/>
  <c r="D75" i="1" l="1"/>
  <c r="K14" i="3" l="1"/>
  <c r="E26" i="1" l="1"/>
  <c r="F24" i="1" l="1"/>
  <c r="G24" i="1" s="1"/>
  <c r="F173" i="1" l="1"/>
  <c r="F19" i="1" s="1"/>
  <c r="F162" i="1"/>
  <c r="F152" i="1" l="1"/>
  <c r="F17" i="1" s="1"/>
  <c r="F30" i="1"/>
  <c r="F18" i="1" l="1"/>
  <c r="H22" i="6" l="1"/>
  <c r="E22" i="6"/>
  <c r="F11" i="1" l="1"/>
  <c r="F22" i="1"/>
  <c r="F21" i="1"/>
  <c r="F124" i="1"/>
  <c r="F14" i="1" s="1"/>
  <c r="D14" i="1"/>
  <c r="D26" i="1" s="1"/>
  <c r="F91" i="1" l="1"/>
  <c r="F12" i="1" s="1"/>
  <c r="F9" i="1" l="1"/>
  <c r="C15" i="6" l="1"/>
  <c r="F117" i="1" l="1"/>
  <c r="F95" i="1" s="1"/>
  <c r="D83" i="1" l="1"/>
  <c r="F68" i="1" l="1"/>
  <c r="F10" i="1" s="1"/>
  <c r="E15" i="3"/>
  <c r="C15" i="3"/>
  <c r="G23" i="1" l="1"/>
  <c r="G22" i="1"/>
  <c r="G21" i="1"/>
  <c r="G11" i="1"/>
  <c r="G9" i="1"/>
  <c r="F13" i="1"/>
  <c r="F132" i="1"/>
  <c r="F15" i="1" s="1"/>
  <c r="F142" i="1"/>
  <c r="F16" i="1" s="1"/>
  <c r="D12" i="4"/>
  <c r="G10" i="6"/>
  <c r="D10" i="6"/>
  <c r="G15" i="6"/>
  <c r="G18" i="6"/>
  <c r="D15" i="6"/>
  <c r="D18" i="6"/>
  <c r="F10" i="6"/>
  <c r="C10" i="6"/>
  <c r="F15" i="6"/>
  <c r="F18" i="6"/>
  <c r="C18" i="6"/>
  <c r="C13" i="6" s="1"/>
  <c r="H9" i="6"/>
  <c r="H11" i="6"/>
  <c r="H12" i="6"/>
  <c r="H14" i="6"/>
  <c r="H16" i="6"/>
  <c r="H17" i="6"/>
  <c r="H19" i="6"/>
  <c r="H20" i="6"/>
  <c r="H21" i="6"/>
  <c r="E14" i="6"/>
  <c r="E16" i="6"/>
  <c r="E17" i="6"/>
  <c r="E19" i="6"/>
  <c r="E20" i="6"/>
  <c r="E21" i="6"/>
  <c r="E12" i="6"/>
  <c r="E11" i="6"/>
  <c r="E9" i="6"/>
  <c r="C10" i="1"/>
  <c r="B10" i="1"/>
  <c r="A10" i="1"/>
  <c r="C23" i="1"/>
  <c r="B23" i="1"/>
  <c r="A23" i="1"/>
  <c r="C22" i="1"/>
  <c r="B22" i="1"/>
  <c r="A22" i="1"/>
  <c r="C15" i="1"/>
  <c r="B15" i="1"/>
  <c r="A15" i="1"/>
  <c r="C9" i="1"/>
  <c r="B9" i="1"/>
  <c r="A9" i="1"/>
  <c r="C11" i="1"/>
  <c r="B11" i="1"/>
  <c r="A11" i="1"/>
  <c r="C21" i="1"/>
  <c r="B21" i="1"/>
  <c r="A21" i="1"/>
  <c r="C16" i="1"/>
  <c r="B16" i="1"/>
  <c r="A16" i="1"/>
  <c r="C14" i="1"/>
  <c r="B14" i="1"/>
  <c r="A14" i="1"/>
  <c r="C13" i="1"/>
  <c r="B13" i="1"/>
  <c r="A13" i="1"/>
  <c r="C12" i="1"/>
  <c r="B12" i="1"/>
  <c r="A12" i="1"/>
  <c r="D38" i="4" l="1"/>
  <c r="D67" i="4" s="1"/>
  <c r="D86" i="4" s="1"/>
  <c r="G12" i="4"/>
  <c r="F26" i="1"/>
  <c r="E15" i="6"/>
  <c r="D13" i="6"/>
  <c r="D23" i="6" s="1"/>
  <c r="D26" i="6" s="1"/>
  <c r="G13" i="6"/>
  <c r="F13" i="6"/>
  <c r="F23" i="6" s="1"/>
  <c r="F26" i="6" s="1"/>
  <c r="C23" i="6"/>
  <c r="C26" i="6" s="1"/>
  <c r="H18" i="6"/>
  <c r="G87" i="4"/>
  <c r="G15" i="1"/>
  <c r="G20" i="1"/>
  <c r="G12" i="1"/>
  <c r="G19" i="1"/>
  <c r="G14" i="1"/>
  <c r="G13" i="1"/>
  <c r="G16" i="1"/>
  <c r="E18" i="6"/>
  <c r="H15" i="6"/>
  <c r="H10" i="6"/>
  <c r="E10" i="6"/>
  <c r="D88" i="4" l="1"/>
  <c r="H13" i="6"/>
  <c r="H23" i="6" s="1"/>
  <c r="H26" i="6" s="1"/>
  <c r="E13" i="6"/>
  <c r="E23" i="6" s="1"/>
  <c r="E26" i="6" s="1"/>
  <c r="G23" i="6"/>
  <c r="G26" i="6" s="1"/>
  <c r="G10" i="1" l="1"/>
  <c r="G26" i="1"/>
  <c r="F96" i="9"/>
  <c r="F89" i="9" l="1"/>
  <c r="F11" i="9" s="1"/>
  <c r="F32" i="9" s="1"/>
  <c r="G32" i="9" l="1"/>
  <c r="F16" i="4"/>
  <c r="I65" i="4" s="1"/>
  <c r="G11" i="9"/>
  <c r="F38" i="4" l="1"/>
  <c r="F67" i="4" s="1"/>
  <c r="F86" i="4" s="1"/>
  <c r="I34" i="4"/>
  <c r="G16" i="4"/>
  <c r="G38" i="4" l="1"/>
  <c r="G67" i="4"/>
  <c r="G86" i="4" l="1"/>
  <c r="F88" i="4"/>
  <c r="G8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Hradilová Alice</author>
  </authors>
  <commentList>
    <comment ref="E17" authorId="0" shapeId="0" xr:uid="{00000000-0006-0000-0300-000001000000}">
      <text>
        <r>
          <rPr>
            <b/>
            <sz val="9"/>
            <color indexed="81"/>
            <rFont val="Tahoma"/>
            <family val="2"/>
            <charset val="238"/>
          </rPr>
          <t>Hradilová Alice:</t>
        </r>
        <r>
          <rPr>
            <sz val="9"/>
            <color indexed="81"/>
            <rFont val="Tahoma"/>
            <family val="2"/>
            <charset val="238"/>
          </rPr>
          <t xml:space="preserve">
ORJ 12</t>
        </r>
      </text>
    </comment>
    <comment ref="F17" authorId="0" shapeId="0" xr:uid="{00000000-0006-0000-0300-000002000000}">
      <text>
        <r>
          <rPr>
            <b/>
            <sz val="9"/>
            <color indexed="81"/>
            <rFont val="Tahoma"/>
            <family val="2"/>
            <charset val="238"/>
          </rPr>
          <t>Hradilová Alice:</t>
        </r>
        <r>
          <rPr>
            <sz val="9"/>
            <color indexed="81"/>
            <rFont val="Tahoma"/>
            <family val="2"/>
            <charset val="238"/>
          </rPr>
          <t xml:space="preserve">
ORJ 12</t>
        </r>
      </text>
    </comment>
    <comment ref="E18" authorId="0" shapeId="0" xr:uid="{00000000-0006-0000-0300-000003000000}">
      <text>
        <r>
          <rPr>
            <b/>
            <sz val="9"/>
            <color indexed="81"/>
            <rFont val="Tahoma"/>
            <family val="2"/>
            <charset val="238"/>
          </rPr>
          <t>Hradilová Alice:</t>
        </r>
        <r>
          <rPr>
            <sz val="9"/>
            <color indexed="81"/>
            <rFont val="Tahoma"/>
            <family val="2"/>
            <charset val="238"/>
          </rPr>
          <t xml:space="preserve">
ORJ 03,07,15</t>
        </r>
      </text>
    </comment>
    <comment ref="F18" authorId="0" shapeId="0" xr:uid="{00000000-0006-0000-0300-000004000000}">
      <text>
        <r>
          <rPr>
            <b/>
            <sz val="9"/>
            <color indexed="81"/>
            <rFont val="Tahoma"/>
            <family val="2"/>
            <charset val="238"/>
          </rPr>
          <t>Hradilová Alice:</t>
        </r>
        <r>
          <rPr>
            <sz val="9"/>
            <color indexed="81"/>
            <rFont val="Tahoma"/>
            <family val="2"/>
            <charset val="238"/>
          </rPr>
          <t xml:space="preserve">
ORJ 12,15</t>
        </r>
      </text>
    </comment>
  </commentList>
</comments>
</file>

<file path=xl/sharedStrings.xml><?xml version="1.0" encoding="utf-8"?>
<sst xmlns="http://schemas.openxmlformats.org/spreadsheetml/2006/main" count="1061" uniqueCount="513">
  <si>
    <t>Správce:</t>
  </si>
  <si>
    <t xml:space="preserve">vedoucí odboru </t>
  </si>
  <si>
    <t>v tis.Kč</t>
  </si>
  <si>
    <t>§</t>
  </si>
  <si>
    <t>položka</t>
  </si>
  <si>
    <t>UZ</t>
  </si>
  <si>
    <t xml:space="preserve">název položky </t>
  </si>
  <si>
    <t>%</t>
  </si>
  <si>
    <t xml:space="preserve">Celkem </t>
  </si>
  <si>
    <t xml:space="preserve">Odbor ekonomický </t>
  </si>
  <si>
    <t xml:space="preserve">pol. 1361 - Správní poplatky                     </t>
  </si>
  <si>
    <t xml:space="preserve">§ 6172, pol. 2131 - Příjmy z pronájmu pozemků              </t>
  </si>
  <si>
    <t xml:space="preserve">§ 6172, pol. 2132 - Příjmy z pronájmu ostatních nemovitostí     </t>
  </si>
  <si>
    <t xml:space="preserve">§ 6172, pol. 2133 - Příjmy z pronájmu movitých věcí           </t>
  </si>
  <si>
    <t xml:space="preserve">Krajský úřad je v souvislosti s výkonem státní správy příjemcem správních poplatků podle zákona č. 634/2004 Sb., o správních poplatcích, za tyto úkony:                      </t>
  </si>
  <si>
    <t xml:space="preserve">položka 17 -  vydání stavebního povolení  </t>
  </si>
  <si>
    <t xml:space="preserve">§ 1032, pol. 2131 - Příjmy z pronájmu pozemků              </t>
  </si>
  <si>
    <t xml:space="preserve">Příjmem rozpočtu kraje je výnos z pokut uložených podle </t>
  </si>
  <si>
    <t xml:space="preserve"> - ust. § 31 odst. 8 zákona č. 99/2004 Sb., o rybářství,   rybářskou stráží a krajským úřadem, </t>
  </si>
  <si>
    <t xml:space="preserve"> - ust. § 88a  zákona č. 114/1992 sb., o ochraně přírody a krajiny ve znění pozdějších předpisů,  krajským úřadem,  </t>
  </si>
  <si>
    <t>Odbor životního prostředí a zemědělství, ORJ - 09</t>
  </si>
  <si>
    <t>4. Odbor zdravotnictví, ORJ - 14</t>
  </si>
  <si>
    <t xml:space="preserve">Příjmy z pronájmu nemovitostí: </t>
  </si>
  <si>
    <t xml:space="preserve">§ 6172, pol. 3111 - Příjmy z prodeje pozemků                </t>
  </si>
  <si>
    <t>Příjmy z prodeje pozemků.</t>
  </si>
  <si>
    <t xml:space="preserve">§ 6172, pol. 3112 - Příjmy z prodeje ostatních nemovitostí a jejich částí </t>
  </si>
  <si>
    <t>Příjmy z prodeje nemovitostí.</t>
  </si>
  <si>
    <t xml:space="preserve">§ 6310, pol. 2141 - Příjmy z úroků                                          </t>
  </si>
  <si>
    <t>Odbor ekonomický, ORJ - 07</t>
  </si>
  <si>
    <t xml:space="preserve">Příjmy z úroků z bankovních účtů. </t>
  </si>
  <si>
    <t xml:space="preserve">§ 6172, pol. 2122 - Odvody příspěvkových organizací        </t>
  </si>
  <si>
    <t>koeficient   -    6,751705</t>
  </si>
  <si>
    <t>Daňové příjmy</t>
  </si>
  <si>
    <t>Daňový příjem</t>
  </si>
  <si>
    <t>celkem</t>
  </si>
  <si>
    <t>kraje</t>
  </si>
  <si>
    <t>DPH</t>
  </si>
  <si>
    <t>v tom:</t>
  </si>
  <si>
    <t>Daň z příjmů právnických osob celkem</t>
  </si>
  <si>
    <t>DPPO</t>
  </si>
  <si>
    <t>DPPO - placeno obcemi a kraji</t>
  </si>
  <si>
    <t>Daň z příjmů fyzických osob celkem</t>
  </si>
  <si>
    <t>DPFO - zvláštní sazba</t>
  </si>
  <si>
    <t>DPFO - závislá činnost celkem</t>
  </si>
  <si>
    <t>Daň z nemovitostí</t>
  </si>
  <si>
    <t>Celkem daňové příjmy</t>
  </si>
  <si>
    <t>Schválený rozpočet 2006</t>
  </si>
  <si>
    <t>Rozdíl</t>
  </si>
  <si>
    <t xml:space="preserve">obce </t>
  </si>
  <si>
    <t>DPFO - z podnikání celkem</t>
  </si>
  <si>
    <t>DPFO -  sdílená část</t>
  </si>
  <si>
    <t>DPFO - 1,5 % motivace</t>
  </si>
  <si>
    <t>v mld.Kč</t>
  </si>
  <si>
    <t>a) Příjmy Olomouckého kraje</t>
  </si>
  <si>
    <t xml:space="preserve">Splátky půjčených prostředků od obcí </t>
  </si>
  <si>
    <t>Celkem</t>
  </si>
  <si>
    <t>b) Fond sociálních potřeb</t>
  </si>
  <si>
    <t>Převody z rozpočtových účtů</t>
  </si>
  <si>
    <t>Platby za odebrané množství podzemní vody</t>
  </si>
  <si>
    <t>Příjmy Olomouckého kraje celkem</t>
  </si>
  <si>
    <t>Konsolidace</t>
  </si>
  <si>
    <t>Příjmy Olomouckého kraje celkem (po konsolidaci*)</t>
  </si>
  <si>
    <t>Konsolidace je očištění údajů v rozpočtu o interní přesuny peněžních prostředků uvnitř organizace mezi jednotlivými účty.</t>
  </si>
  <si>
    <t xml:space="preserve"> -</t>
  </si>
  <si>
    <t>Splátky půjčených prostředků od obecně prospěšných společností a podobných subjektů</t>
  </si>
  <si>
    <t xml:space="preserve"> - oblast školství </t>
  </si>
  <si>
    <t xml:space="preserve"> - oblast dopravy</t>
  </si>
  <si>
    <t xml:space="preserve"> - oblast kultury</t>
  </si>
  <si>
    <t xml:space="preserve"> - oblast sociálních věcí </t>
  </si>
  <si>
    <t xml:space="preserve"> - oblast zdravotnictví </t>
  </si>
  <si>
    <t>1. Odvody z investičního fondu (v souvislosti s poskytnutím příspěvku na provoz - odpisy), UZ 006:</t>
  </si>
  <si>
    <t xml:space="preserve">2. Odvody z investičního fondu (spoluúčast na realizaci investičních akcí): </t>
  </si>
  <si>
    <t xml:space="preserve"> - oblast kultury (nové akce)</t>
  </si>
  <si>
    <t xml:space="preserve">položka 96 - vydání integrovaného povolení nebo jeho změn                                                                     </t>
  </si>
  <si>
    <t>položka 122 - vydání rozhodnutí o udělení souhlasu v oblasti nakládání s odpady</t>
  </si>
  <si>
    <t xml:space="preserve">Nostrifikace - uznávání rovnocennosti vysvědčení vydaných zahraničními školami. </t>
  </si>
  <si>
    <t>Změna stavu krátkodobých prostředků na bankovních účtech</t>
  </si>
  <si>
    <t>Rekapitulace:</t>
  </si>
  <si>
    <t xml:space="preserve"> - oblast zdravotnictví  (nové akce)</t>
  </si>
  <si>
    <t xml:space="preserve">§ 3769, pol. 2212 - Sankční platby přijaté od jiných subjektů                        </t>
  </si>
  <si>
    <t xml:space="preserve">§ 6172, pol. 2212 - Sankční platby přijaté od jiných subjektů     </t>
  </si>
  <si>
    <t>Sankční platby přijaté od jiných subjektů</t>
  </si>
  <si>
    <t>ORG</t>
  </si>
  <si>
    <t>6172</t>
  </si>
  <si>
    <t>2122</t>
  </si>
  <si>
    <t xml:space="preserve">Odvody příspěvkových organizací        </t>
  </si>
  <si>
    <t>CELKEM</t>
  </si>
  <si>
    <t>Přijaté nekapitálové příspěvky a náhrady</t>
  </si>
  <si>
    <t>c) Fond na podporu výstavby a obnovy vodohospodářské infrastruktury na území Olomouckého kraje</t>
  </si>
  <si>
    <t>Celkem za oblast dopravy</t>
  </si>
  <si>
    <t>Celkem za oblast kultury</t>
  </si>
  <si>
    <t xml:space="preserve">Celkem za oblast sociální </t>
  </si>
  <si>
    <t xml:space="preserve">Celkem za oblast zdravotnictví </t>
  </si>
  <si>
    <t>1. Kancelář ředitele, ORJ - 03, ORG 90 000 000 000</t>
  </si>
  <si>
    <t>Poznámka: v části upravený rozpočet a skutečnost nejsou uvedeny všechny položky, protože nejsou součástí schváleného rozpočtu.</t>
  </si>
  <si>
    <t>Dětský domov a Školní jídelna, Černá Voda 1</t>
  </si>
  <si>
    <t>Správa silnic Olomouckého kraje, příspěvková organizace</t>
  </si>
  <si>
    <t xml:space="preserve">Odbor životního prostředí a zemědělství, ORJ - 09, ORG 90 000 000 000 </t>
  </si>
  <si>
    <t>6. Odbor Krajský živnostenský úřad, ORJ - 15, ORG 90 000 000 000</t>
  </si>
  <si>
    <t>5. Odbor zdravotnictví, ORJ - 14, ORG 90 000 000 000</t>
  </si>
  <si>
    <t>4. Odbor dopravy a silničního hospodářství, ORJ - 12, ORG 90 000 000 000</t>
  </si>
  <si>
    <t>3. Odbor školství, mládeže a tělovýchovy, ORJ - 10, ORG 90 000 000 000</t>
  </si>
  <si>
    <t xml:space="preserve">2. Odbor životního prostředí a zemědělství, ORJ - 09, ORG 90 000 000 000 </t>
  </si>
  <si>
    <t>1. Odbor správní a legislativní , ORJ - 05, ORG 90 000 000 000</t>
  </si>
  <si>
    <t>Odbor majetkový a právní, ORJ - 04 , ORG 90 000 000 000</t>
  </si>
  <si>
    <t>Odbor majetkový a právní, ORJ - 04, ORG 90 000 000 000</t>
  </si>
  <si>
    <t>1. Odbor dopravy a silničního hospodářství, ORJ - 12, ORG 90 000 000 000</t>
  </si>
  <si>
    <t>2. Odbor Krajský živnostenský úřad, ORJ - 15, ORG 90 000 000 000</t>
  </si>
  <si>
    <t>3. Odbor kultury a památkové péče, ORJ - 13, ORG 90 000 001 601, UZ 23</t>
  </si>
  <si>
    <t>2. Odbor školství, mládeže a tělovýchovy, ORJ - 10, UZ 23</t>
  </si>
  <si>
    <t xml:space="preserve"> - ZZS OK , ORG 90 000 001 704, UZ 23</t>
  </si>
  <si>
    <t xml:space="preserve"> - OLÚ Moravský Beroun, ORG 90 000 001 701, UZ 23</t>
  </si>
  <si>
    <t xml:space="preserve"> - OLÚ Paseka, ORG 90 000 001 700, UZ 23</t>
  </si>
  <si>
    <t xml:space="preserve"> - Středomoravská nemocniční, a.s. , ORG 90 000 003 014, UZ 25</t>
  </si>
  <si>
    <t xml:space="preserve"> - oblast školství (rozpracované a nové akce)</t>
  </si>
  <si>
    <t xml:space="preserve"> - oblast kultury ("Brána poznání dokořán" - rezerva na opravy)</t>
  </si>
  <si>
    <t xml:space="preserve">Oblast zdravotnictví (v souvislosti s poskytnutím příspěvku na provoz - odpisy) </t>
  </si>
  <si>
    <t xml:space="preserve">pol. 8115 - Změna stavu krátkodobých prostředků na bankovních účtech </t>
  </si>
  <si>
    <t>Komentář:</t>
  </si>
  <si>
    <t>Správce: příslušné odbory</t>
  </si>
  <si>
    <t>Vývoj daňových příjmů v roce 2014 až 2015 (souhrnně za kraje a obce)</t>
  </si>
  <si>
    <t>výhled včetně dopadů změn 2014</t>
  </si>
  <si>
    <t>výhled včetně dopadů změn 2015</t>
  </si>
  <si>
    <t>Odvod z loterií</t>
  </si>
  <si>
    <t>Secat Olomouc, s.r.o. Praha - Nusle</t>
  </si>
  <si>
    <t xml:space="preserve">Nájemné za pronájem vlastní honitby Olomouckého kraje Valšovice Střední lesnické škole Hranice, Jurikova 3. Výše nájemného za jeden běžný myslivecký rok včetně smlouvy o pronájmu honitby byla schválena usnesením Rady Olomouckého kraje č. UR/96/4/2012 ze dne 11.9.2012. </t>
  </si>
  <si>
    <t>a) zapojení zůstatku roku 2013 - nájemné SMN, a.s.</t>
  </si>
  <si>
    <t>b) zapojení zůstatku z úvěru EIB</t>
  </si>
  <si>
    <t>c) zapojení zůstatku z roku 2013</t>
  </si>
  <si>
    <t>7=6/4</t>
  </si>
  <si>
    <t>daň z podnikání - sdílená část výnosů</t>
  </si>
  <si>
    <t>daň z podnikání - 30 %</t>
  </si>
  <si>
    <t xml:space="preserve">Správní poplatky za vidimaci a legalizaci, vydávání osvědčení o státním občanství, výpisy z registru a matričních knih, ověřené výstupy z centrálních evidencí a rejstříků. </t>
  </si>
  <si>
    <t xml:space="preserve"> - oblast dopravy (rozpracované akce)</t>
  </si>
  <si>
    <t xml:space="preserve"> - ust. § 38 odst. 7 zákona č. 76/2002 Sb., o integrované prevenci, krajským úřadem a 50% výše pokut uložených ČIŽP a KHS, </t>
  </si>
  <si>
    <t>Příjmy z pronájmu nebytových prostor - provozování rychlého občerstvení (kantýna)                     143 tis. Kč</t>
  </si>
  <si>
    <t>Správa nemovitosti a.s. Olomouc                                                                                                        10 tis. Kč</t>
  </si>
  <si>
    <t>návrh rozpočtu 2015</t>
  </si>
  <si>
    <t>schválený rozpočet 2014</t>
  </si>
  <si>
    <t>PŘÍJMY Olomouckého kraje na rok 2015</t>
  </si>
  <si>
    <t xml:space="preserve">§ 6172, pol. 2324 - Přijaté nekapitálové příspěvky a náhrady                        </t>
  </si>
  <si>
    <t>Odbor dopravy a silničního hospodářství, ORJ - 12, ORG 90 000 000 000</t>
  </si>
  <si>
    <t>Příjmy za pokuty uložené podle zákona č. 111/1994 Sb., o silniční dopravě (včetně vybraných kaucí) a podle zákona č.  13/1997 Sb., o pozemních komunikacích (např. za nedodržení podmínek stavebního povolení apod.).</t>
  </si>
  <si>
    <t>Nájemné z pronájmů nemovitostí je odváděno do rozpočtu Olomouckého kraje v souladu s usnesením Zastupitelstva Olomouckého kraje č. UZ/11/31/2009 ze dne 11.12.2009, podle kterého byla schválena změna zřizovací listiny Vědecké knihovny v Olomouci. Dle této úpravy jsou příjmy z pronájmu nemovitostí Vědecké knihovny v Olomouci příjmem Olomouckého kraje. Pro rok 2015 jsou dle uzavřených smluv plánovány pronájmy z nemovitostí ve výši 1 596 tis. Kč. Tato částka může být v průběhu roku 2015 zvyšována z důvodu úprav v rámci inflačního růstu.</t>
  </si>
  <si>
    <t xml:space="preserve">§ 2221, pol. 2324 - Přijaté nekapitálové příspěvky a náhrady                        </t>
  </si>
  <si>
    <t>Celkový příspěvek od obcí na zajištění dopravní obslužnosti Olomouckého kraje činí 44 544 920 Kč (to je 636 356 obyvatel k 31.12.2013 krát 70 Kč/obyvatel).  Součástí celkového příspěvku od obcí je i příspěvek SMOl ve výši 6 876 170 Kč.  Se SMOl je připravena k uzavření Smlouva o úhradě kompenzace na zajištění dopravní obslužnosti území Olomouckého kraje, která řeší částečný zápočet kompenzace na ztrátu vzniklou vnitřnímu provozovateli SmOl, (tj. DPMO). Nárok SMOl na úhradu prokazatelné ztráty pro vnitřního dopravce DPMO činí 12 163 631 Kč a bude započten vůči nároku Olomouckéjho kraje na úhradu příspěvku na dopravní obslužnost za obyvatele st. města Olomouc, který činí  6 876 170 Kč (tj. 98 231 obyvatel krát 70 Kč/obyvatele). Rozdíl ve výši 5 287 461 Kč bude výdajem z rozpočtu Olomouckého kraje. Z toho důvodu bude skutečný finanční příspěvek v oblasti příjmů vybraný od obcí na dopravní obslužnost ve výši 37 668 750 Kč.</t>
  </si>
  <si>
    <t>Předmětem   poplatků   je  správní řízení,  které  je  zpoplatněné  na  základě  zákona č. 634/2004 Sb., o správních poplatcích, ve znění pozdějších předpisů (např. poplatek za výpis z  živnostenského rejstříku).</t>
  </si>
  <si>
    <t>Položka zahrnuje  např. příjem náhrady za náklady soudního řízení, vymožené náhrady výdajů uskutečněných v přechozích letech apod. Patří sem i příjmy náhrad nákladů správního řízení podle § 79  zákona č. 500/2004 Sb., správní řád, ve znění pozdějších předpisů a vyhlášky č. 520/2005 Sb., o rozsahu hotových výdajů a ušlého výdělku, které správní orgán hradí jiným osobám, a o výši paušální částky nákladů řízení.</t>
  </si>
  <si>
    <t>1. Kancelář ředitele, ORJ - 03 ORG 90 000 000 000</t>
  </si>
  <si>
    <t>2. Odbor tajemníka hejtmana, ORJ - 18</t>
  </si>
  <si>
    <t>Kancelář ředitele, ORJ - 03, ORG 90 000 000 000</t>
  </si>
  <si>
    <t xml:space="preserve">pol. 2420 - Splátky půjčených prostředků od obecně prospěšných společností a podobných subjektů   </t>
  </si>
  <si>
    <t xml:space="preserve">1. Vrácení půjčky od Jeseníky-SCR na projekt "Jeseníky turistům" (2008/2324/KH/DSM/2), ORG 72000003000 - 300 tis.Kč                                     </t>
  </si>
  <si>
    <t>2. Vrácení půjčky od Jeseníky-SCR na překlenutí nedostatku hotovosti (2010/05454/KH/DSM), ORG 72000003000 - 600 tis. Kč</t>
  </si>
  <si>
    <t>3. Vrácení půjčky od Střední Morava-SCR na projekt "Střední Morava - turistická destinace II, poznání a pohoda" (2011/02467/KH/DSM), ORG 72000003001 - 4.466,068 tis. Kč</t>
  </si>
  <si>
    <t xml:space="preserve">Správní poplatky za vydání rozhodnutí silničního správního úřadu a speciálního stavebního úřadu, za vydání osvědčení odborné způsobilosti dopravců, za vydání průkazu profesní způsobilosti učitelů výuky a výcviku (učitelé autoškol), za vydání licence k provozování vnitrostátní linkové osobní dopravy, za vydání a opis eurolicencí a za vydání a opis osvědčení řidičů.  Poplatky za náklady řízení dle § 79 odst. 5, Správního řádu byl do konce roku 2013 součástí  spráních poplatků. Od 1.1.2014 jsou náklady řízení sledovány samostatně  na položce 2324. Předpoklad příjmů v roce 2015 je nižší z toho důvodu, že v roce 2014 byla ukončena pětiletá platnost eurolicencí, které byly dopravci obnovovány. Nová platnost vydaných eurolicení je na dobu 10 let.  </t>
  </si>
  <si>
    <t>Přijaté příspěvky a náhrady - náklady řízení podle § 79 odst. 5, Správního řádu ( jsou  od 1.1.2014 sledovány samostatně), vážení vozidel - podle § 38b) odst. 5 zákona 13/1997 o pozemních komunikacích.</t>
  </si>
  <si>
    <t>upravený rozpočet k 30.9.2014</t>
  </si>
  <si>
    <t>2. Příjmy Olomouckého kraje na rok 2015</t>
  </si>
  <si>
    <t xml:space="preserve"> Odbor tajemníka hejtmana, ORJ - 18</t>
  </si>
  <si>
    <t xml:space="preserve">pol. 8905 - Nepřevedené částky vyrovnávající schodek                        </t>
  </si>
  <si>
    <t xml:space="preserve">Nepřevedené částky vyrovnávající schodek  </t>
  </si>
  <si>
    <t>Správní poplatky za vydání oprávnění k poskytování zdravotních služeb  nestátním zdravotnickým zařízením.</t>
  </si>
  <si>
    <t>Smlouva s Českými drahami, a.s. Praha o pronájmu parkovacích míst.</t>
  </si>
  <si>
    <t>Příjmy z pronájmu movitých věcí - provozování rychlého občerstvení (kantýna).</t>
  </si>
  <si>
    <t>Příjem z pronájmu roleb městu Staré Město (2010/05461/KH/DSM) a Altis ski tour (2010/05462/KH/DSM), ORG 90000000000.</t>
  </si>
  <si>
    <t>Nájemné Domu dětí a mládeže Olomouc, ORG 90 000 001 350.</t>
  </si>
  <si>
    <t xml:space="preserve"> - ust. § 35 zákona č. 274/2001 Sb., o vodovodech a kanalizacích,  krajským úřadem.           </t>
  </si>
  <si>
    <t>Pokuty uložené za porušení povinností stanovených zákonem č. 40/1995 Sb., o regulaci reklamy a o změně a doplnění zákona č. 468/1991 Sb., o provozování rozhlasového a televizního vysílání, ve znění pozdějších předpisů  a zákonem č. 562/1990 Sb., o cenách ve znění pozdějších předpisů.</t>
  </si>
  <si>
    <t>Zapojení revolvingu na předfinancování projektů.</t>
  </si>
  <si>
    <t>2. Odbor životního prostředí a zemědělství, ORJ - 09</t>
  </si>
  <si>
    <t>4. Odbor dopravy a silničního hospodářství, ORJ - 12</t>
  </si>
  <si>
    <t>5. Odbor zdravotnictví, ORJ - 14</t>
  </si>
  <si>
    <t>Odbor dopravy a silničního hospodářství, ORJ - 12</t>
  </si>
  <si>
    <t>1. Odbor kancelář ředitele, ORJ - 03</t>
  </si>
  <si>
    <t>1. Odbor  majetkový, právní a správních činností, ORJ - 04</t>
  </si>
  <si>
    <t>Odbor  majetkový, právní a správních činností, ORJ - 04</t>
  </si>
  <si>
    <t xml:space="preserve">§ 6172, pol. 2119 - Ostatní příjmy z vlastní činnosti   </t>
  </si>
  <si>
    <t xml:space="preserve">Odbor majetkový, právní a správních činností, ORJ - 04 </t>
  </si>
  <si>
    <t>položka 102 - přijetí žádosti o schválení bezpečnostní dokumentace a žádosti o vydání závazného stanoviska</t>
  </si>
  <si>
    <t xml:space="preserve">Důvodem navýšení výše příjmů ze správních poplatků je skutečnost, že dne 1.10.2015 nabyl účinnosti zákon č. 224/2015 Sb., o prevenci závažných havárií způsobených vybranými nebezpečnými chemickými látkami nebo chemickými směsmi (dále jen "zákon"), který k uvedenému datu nahradil zákon č. 59/2006 Sb., o  prevenci závažných havárií způsobených vybranými nebezpečnými chemickými látkami nebo chemickými přípravky. </t>
  </si>
  <si>
    <t xml:space="preserve">Zákon nově zavádí povinnost provozovateli objektu uhradit správní poplatek za přijetí žádosti o schválení bezpečnostní dokumentace a vydání závazného stanoviska podle tohoto zákona. Bezpečnostní dokumentací se rozumí bezpečnostní program, bezpečnostní zpráva, jejich aktualizace, návrh zprávy o posouzení bezpečnostní zprávy a posouzení rizik závažné havárie. Zákon dále nově zavádí povinnost zpracování posudku k provozovatelem předložené bezpečnostní dokumentaci ke schválení.  Podle ustanovení § 16, písm. b) zákona, má povinnost v řízeních o schválení návrhů bezpečnostní dokumentace zajistit zpracování posudku k těmto návrhům krajský úřad. Podle ustanovení § 53 zákona, náklady spojené se zpracováním posudků návrhů bezpečnostní dokumentace hradí kraj. V důvodové zprávě k zákonu (sněmovní tisk 399/0) je uvedeno, že správní poplatek se zavádí z důvodu jeho využití na úhradu nákladů na zpracování posudků bezpečnostní dokumentace. Na základě této skutečnosti byly sazby správních poplatků stanoveny diferencovaně pro jednotlivé typy bezpečnostní dokumentace tak, aby pokrývaly náklady spojené se zpracováním posudků k těmto návrhům bezpečnostní dokumentace. </t>
  </si>
  <si>
    <t>Podle ustanovení § 15 odst. 14 zákona č. 201/2012 Sb., o ochraně ovzduší, od roku 2017 je 25% výnosu z poplatků za znečišťování ovzduší příjmem kraje, na jehož území se stacionární zdroj nachází. Výnos z poplatků za znečišťování, který je příjmem kraje, může být použit jen na financování opatření v oblasti ochrany životního prostředí.</t>
  </si>
  <si>
    <t xml:space="preserve">Ostatní nedaňové příjmy jinde nezařazené    </t>
  </si>
  <si>
    <t xml:space="preserve"> - oblast školství (odvod z fondu investic)</t>
  </si>
  <si>
    <t xml:space="preserve">DD a ŠJ, Vrchlického 369, Konice </t>
  </si>
  <si>
    <t>Ostatní příjmy z vlastní činnosti</t>
  </si>
  <si>
    <t>Poplatky za znečišťování ovzduší</t>
  </si>
  <si>
    <t>pol. 1332 - Poplatky za znečišťování ovzduší</t>
  </si>
  <si>
    <t xml:space="preserve">položka 14 -  povolení výkonu rybářského práva  </t>
  </si>
  <si>
    <t>položka 18 - vydání povolení ke stavbám vodních děl</t>
  </si>
  <si>
    <t xml:space="preserve">§ 4399, pol. 2212 - Sankční platby přijaté od jiných subjektů     </t>
  </si>
  <si>
    <t>Nostrifikace - uznání rovnocennosti vysvědčení vydaných zahraničními školami.</t>
  </si>
  <si>
    <t>1. Odbor majetkový, právní a správních činností , ORJ - 04</t>
  </si>
  <si>
    <t>3. Odbor školství a mládeže, ORJ - 10</t>
  </si>
  <si>
    <t xml:space="preserve"> - oblast kultury ("Brána poznání otevřená")</t>
  </si>
  <si>
    <t xml:space="preserve">2. Odvody z fondu investic (spoluúčast na realizaci investičních akcí): </t>
  </si>
  <si>
    <t>Název položky</t>
  </si>
  <si>
    <t>Položka</t>
  </si>
  <si>
    <t xml:space="preserve">2. Odbor majetkový, právní a správních činností, ORJ - 04 </t>
  </si>
  <si>
    <t xml:space="preserve"> - oblast školství (spolufinancování akcí)</t>
  </si>
  <si>
    <t>Odbor investic, ORJ - 17</t>
  </si>
  <si>
    <t>Odbor kancelář hejtmana, ORJ - 18</t>
  </si>
  <si>
    <t>Koordinátor integrovaného dopravního systému Olomouckého kraje, příspěvková organizace</t>
  </si>
  <si>
    <t>Vědecká knihovna v Olomouci</t>
  </si>
  <si>
    <t>Vlastivědné muzeum v Olomouci</t>
  </si>
  <si>
    <t>Vlastivědné muzeum Jesenicka, příspěvková organizace</t>
  </si>
  <si>
    <t>Muzeum a galerie v Prostějově, příspěvková organizace</t>
  </si>
  <si>
    <t>Muzeum Komenského v Přerově, příspěvková organizace</t>
  </si>
  <si>
    <t>Vlastivědné muzeum v Šumperku, příspěvková organizace</t>
  </si>
  <si>
    <t>Archeologické centrum Olomouc, příspěvková organizace</t>
  </si>
  <si>
    <t>Domov pro seniory Javorník, příspěvková organizace</t>
  </si>
  <si>
    <t>Domov Sněženka Jeseník, příspěvková organizace</t>
  </si>
  <si>
    <t>Dům seniorů FRANTIŠEK Náměšť na Hané, příspěvková organizace</t>
  </si>
  <si>
    <t>Sociální služby pro seniory Olomouc, příspěvková organizace</t>
  </si>
  <si>
    <t>Nové Zámky - poskytovatel sociálních služeb, příspěvková organizace</t>
  </si>
  <si>
    <t>Domov pro seniory Červenka, příspěvková organizace</t>
  </si>
  <si>
    <t>Domov Hrubá Voda, příspěvková organizace</t>
  </si>
  <si>
    <t>Domov seniorů POHODA, Chválkovice, příspěvková organizace</t>
  </si>
  <si>
    <t>Vincentinum - poskytovatel sociálních služeb Šternberk, příspěvková organizace</t>
  </si>
  <si>
    <t>Klíč - centrum sociálních služeb Olomouc, příspěvková organizace</t>
  </si>
  <si>
    <t>Středisko sociální prevence Olomouc, příspěvková organizace</t>
  </si>
  <si>
    <t>Sociální služby pro seniory Šumperk, příspěvková organizace</t>
  </si>
  <si>
    <t>Sociální služby Libina, příspěvková organizace</t>
  </si>
  <si>
    <t>Domov Štíty - Jedlí, příspěvková organizace</t>
  </si>
  <si>
    <t>Domov Paprsek Olšany, příspěvková organizace</t>
  </si>
  <si>
    <t>Domov seniorů Prostějov, příspěvková organizace</t>
  </si>
  <si>
    <t>Domov pro seniory Jesenec, příspěvková organizace</t>
  </si>
  <si>
    <t>Domov "Na Zámku", příspěvková organizace</t>
  </si>
  <si>
    <t>Centrum sociálních služeb Prostějov, příspěvková organizace</t>
  </si>
  <si>
    <t>Domov pro seniory Radkova Lhota, příspěvková organizace</t>
  </si>
  <si>
    <t>Domov Alfreda Skeneho Pavlovice u Přerova, příspěvková organizace</t>
  </si>
  <si>
    <t>Domov pro seniory Tovačov, příspěvková organizace</t>
  </si>
  <si>
    <t>Domov Větrný mlýn Skalička, příspěvková organizace</t>
  </si>
  <si>
    <t>Centrum Dominika Kokory, příspěvková organizace</t>
  </si>
  <si>
    <t>Domov Na zámečku Rokytnice, příspěvková organizace</t>
  </si>
  <si>
    <t>Odborný léčebný ústav, příspěvková organizace</t>
  </si>
  <si>
    <t>Zdravotnická záchranná služba Olomouckého kraje, příspěvková organizace</t>
  </si>
  <si>
    <t>položka 61 - vyjímku ze zákona obchodních činností s ohroženými druhy</t>
  </si>
  <si>
    <t xml:space="preserve">Splátky pohledávky Společenství Romů na Moravě o.p.s. dle splátkového kalendáře ve výši 
5 358,- Kč. Jedná se o poslední 2 splátky dluhu.
</t>
  </si>
  <si>
    <t xml:space="preserve"> - Dům dětí a mládeže  Olomouc</t>
  </si>
  <si>
    <t>§ 6172, pol. 2321 - Přijaté neinvestiční dary</t>
  </si>
  <si>
    <t>Odvody z fondu investic (v souvislosti s poskytnutím příspěvku na provoz - odpisy)</t>
  </si>
  <si>
    <t>Název seskupení položek</t>
  </si>
  <si>
    <t xml:space="preserve">pol. </t>
  </si>
  <si>
    <t>Odbor kancelář ředitele, ORJ - 03</t>
  </si>
  <si>
    <t xml:space="preserve">§ 6172, pol. 2329 - Ostatní nedaňové příjmy jinde nezařazené                       </t>
  </si>
  <si>
    <t>Odbor strategického rozvoje kraje, ORJ - 08</t>
  </si>
  <si>
    <t xml:space="preserve">Příjmy KIDSOK, p.o. - příjmy od obcí a krajů na úhradu prokazatelné ztráty - doprava. </t>
  </si>
  <si>
    <t>Poplatek za odebrané množství podzemní vody</t>
  </si>
  <si>
    <t>snížení 2021 - superhubá mzda</t>
  </si>
  <si>
    <t>prredikce MF na rok 2021
(z 10.9.2020)</t>
  </si>
  <si>
    <t>2. Odbor dopravy a silničního hospodářství, ORJ - 12</t>
  </si>
  <si>
    <t>Příjmy z prodeje vyřazeného majetku pořízeného z neinvestičních prostředků.</t>
  </si>
  <si>
    <t>Jedná se o předpokládaný příjem - poskytnuté finanční dary od sponzorů v rámci konání XII. reprezentačního plesu Olomouckého kraje v roce 2021.</t>
  </si>
  <si>
    <t>Příjmy z prodeje vyřazeného ostatního hmotného dlouhodobého majetku.</t>
  </si>
  <si>
    <t>Dopravní zdravotnictví, a.s. Praha - smlouva č. 2009/04024/KŘ/OSM - pronájem parkovacích míst.</t>
  </si>
  <si>
    <t xml:space="preserve">Správní poplatky za vydání rozhodnutí silničního správního účtu a speciálního stavebního úřadu, za vydání osvědčení odborné způsobilosti dopravců, za vydání průkazu profesní způsobilosti učitelů výuky a výcviku (učitelé autoškol), za vydání licence k provozování vnitrostátní linkové osobní dopravy, za vydání a opis eurolicencí a za vydání a opis osvědčení řidičů 
</t>
  </si>
  <si>
    <t xml:space="preserve">Příjmy za pokuty uložené podle § 43, odst. 6 zákona č. 13/1997 Sb., o provozu na pozemních komunikacích - příjmy z nízkorychlostního vážení vozidel </t>
  </si>
  <si>
    <t>3. Odbor investic, ORJ - 17</t>
  </si>
  <si>
    <t>Příjmy z pokut za chyby v projektové dokumentaci, apod.</t>
  </si>
  <si>
    <t>Příjmy z vyúčtování záloh z let minulých, vratky z let minulých, apod.</t>
  </si>
  <si>
    <t>4. Odbor investic, ORJ - 50</t>
  </si>
  <si>
    <t>5. Odbor investic, ORJ - 52</t>
  </si>
  <si>
    <t>2. Odbor kancelář ředitele, ORJ - 03</t>
  </si>
  <si>
    <t>3. Odbor majetkový, právní a správních činností, ORJ - 04</t>
  </si>
  <si>
    <t>6. Odbor kontroly, ORJ - 20</t>
  </si>
  <si>
    <t>7. Odbor investic, ORJ - 50</t>
  </si>
  <si>
    <t>8. Odbor investic, ORJ - 52</t>
  </si>
  <si>
    <t>1. Personální útvar, ORJ - 02</t>
  </si>
  <si>
    <t xml:space="preserve"> - oblast zdravotnictví, ORJ - 14</t>
  </si>
  <si>
    <t xml:space="preserve"> - oblast sociálních věcí, ORJ - 11 </t>
  </si>
  <si>
    <t xml:space="preserve"> - oblast kultury, ORJ - 13</t>
  </si>
  <si>
    <t>ORJ - 10</t>
  </si>
  <si>
    <t>Mgr. Miroslav Gajdůšek, MBA</t>
  </si>
  <si>
    <t xml:space="preserve">Odbor sociálních věcí </t>
  </si>
  <si>
    <t>ORJ - 11</t>
  </si>
  <si>
    <t xml:space="preserve">Odbor dopravy a silničního hospodářství </t>
  </si>
  <si>
    <t>ORJ - 12</t>
  </si>
  <si>
    <t>ORJ - 13</t>
  </si>
  <si>
    <t xml:space="preserve">Odbor zdravotnictví </t>
  </si>
  <si>
    <t xml:space="preserve">Ing. Bohuslav Kolář, MBA, LL.M. </t>
  </si>
  <si>
    <t xml:space="preserve"> - oblast dopravy, ORJ - 12</t>
  </si>
  <si>
    <t xml:space="preserve"> - oblast školství, ORJ - 10</t>
  </si>
  <si>
    <t>9=8/3</t>
  </si>
  <si>
    <t>ORJ - 14</t>
  </si>
  <si>
    <t>Ing. Petr Flora</t>
  </si>
  <si>
    <t>Odbor sportu, kultury a památkové péče</t>
  </si>
  <si>
    <t xml:space="preserve">Příjmy z ČD karet a příjmy z doboropisů minulých období </t>
  </si>
  <si>
    <t xml:space="preserve">§ 6172, pol. 2324 - Přijaté neinvestiční příspěvky a náhrady                        </t>
  </si>
  <si>
    <t>pol. 1361 - Příjem ze správních poplatků</t>
  </si>
  <si>
    <t>§ 6172, pol. 2212 - Příjem sančních plateb přijatých od jiných osob</t>
  </si>
  <si>
    <t xml:space="preserve">§ 6172, pol. 3111 - Příjem z prodeje pozemků                </t>
  </si>
  <si>
    <t xml:space="preserve">§ 6172, pol. 3112 - Příjem z prodeje ostatních nemovitých věcí a jejich částí </t>
  </si>
  <si>
    <t xml:space="preserve">§ 3635, pol. 2324 - Přijaté neinvestiční příspěvky a náhrady                        </t>
  </si>
  <si>
    <t xml:space="preserve">§ 6172, pol. 2211 - Příjem sankčních plateb přijatých od státu, obcí a krajů     </t>
  </si>
  <si>
    <t>2. Odbor sportu, kultury a památkové péče , ORJ - 13</t>
  </si>
  <si>
    <t>Správní poplatky za vydání oprávnění k poskytování zdravotních služeb  nestátním zdravotnickým zařízením, dle zákona č. 634/2004 Sb., o správních poplatcích.</t>
  </si>
  <si>
    <t>3. Odbor zdravotnictví, ORJ - 14</t>
  </si>
  <si>
    <t>pol. 2420 - Splátky půjčených prostředků od obecně  prospěšných společností a obdobných osob</t>
  </si>
  <si>
    <t>Splátka návratné finanční výpomoci od Jeseníky - Sdružení cestovního ruchu, smlouva 2018/02666/OKH/DSM</t>
  </si>
  <si>
    <t>§ 6409, pol. 2111 - Příjem z poskytování služeb, výrobků, prací, výkonů a práv</t>
  </si>
  <si>
    <t>Příjem z poskytování služeb, výrobků, prací, výkonů a práv</t>
  </si>
  <si>
    <t xml:space="preserve">Ostatní příjmy z vlastní činnosti  </t>
  </si>
  <si>
    <t xml:space="preserve">§ 6172, pol. 2122 - Příjem z odvodů příspěvkových organizací </t>
  </si>
  <si>
    <t xml:space="preserve">Příjem z odvodů příspěvkových organizací </t>
  </si>
  <si>
    <t xml:space="preserve">Příjem sankčních plateb přijatých od státu, obcí a krajů     </t>
  </si>
  <si>
    <t>Příjem sančních plateb přijatých od jiných osob</t>
  </si>
  <si>
    <t xml:space="preserve">§ 2221, pol. 2324 - Přijaté neinvestiční příspěvky a náhrady                  </t>
  </si>
  <si>
    <t xml:space="preserve">Přijaté neinvestiční příspěvky a náhrady         </t>
  </si>
  <si>
    <t xml:space="preserve">Ostatní nedaňové příjmy jinde nezařazené      </t>
  </si>
  <si>
    <t xml:space="preserve">Příjem z prodeje pozemků       </t>
  </si>
  <si>
    <t xml:space="preserve">Příjem z prodeje ostatních nemovitých věcí a jejich částí </t>
  </si>
  <si>
    <t>Splátky půjčených prostředků od obecně  prospěšných společností a obdobných osob</t>
  </si>
  <si>
    <t xml:space="preserve">§ 6310, pol. 2141 - Příjem z úroků </t>
  </si>
  <si>
    <t>Příjem z úroků</t>
  </si>
  <si>
    <t>Odbor školství a mládeže</t>
  </si>
  <si>
    <t>Návrh - rezerva na nákupy</t>
  </si>
  <si>
    <t xml:space="preserve">Oblast školství (v souvislosti s poskytnutím příspěvku na provoz - odpisy) </t>
  </si>
  <si>
    <t>v tis. Kč</t>
  </si>
  <si>
    <r>
      <t>Obchodní akademie, Olomoucká 82, Mohelnice )</t>
    </r>
    <r>
      <rPr>
        <vertAlign val="superscript"/>
        <sz val="10"/>
        <rFont val="Arial CE"/>
        <charset val="238"/>
      </rPr>
      <t>*</t>
    </r>
  </si>
  <si>
    <t>Střední zdravotnická škola a Vyšší odborná škola zdravotnická, Šumperk, příspěvková organizace</t>
  </si>
  <si>
    <t>Střední škola technická Mohelnice</t>
  </si>
  <si>
    <t xml:space="preserve">Celkem za oblast školství   (v souvislosti s poskytnutím příspěvku na provoz - odpisy) </t>
  </si>
  <si>
    <t>Bc. Mgr. Zbyněk Vočka</t>
  </si>
  <si>
    <t>Přijaté neinvestiční příspěvky a náhrady</t>
  </si>
  <si>
    <t>Základní škola Šternberk, Olomoucká 76</t>
  </si>
  <si>
    <t>Mateřská škola Olomouc, Blanická 16</t>
  </si>
  <si>
    <t>Základní škola a Mateřská škola logopedická Olomouc</t>
  </si>
  <si>
    <r>
      <t>Střední škola, Základní škola a Mateřská škola prof. V. Vejdovského Olomouc - Hejčín</t>
    </r>
    <r>
      <rPr>
        <vertAlign val="superscript"/>
        <sz val="11"/>
        <rFont val="Arial"/>
        <family val="2"/>
        <charset val="238"/>
      </rPr>
      <t/>
    </r>
  </si>
  <si>
    <t>Základní škola Uničov, Šternberská 456</t>
  </si>
  <si>
    <t>Základní škola, Dětský domov a Školní jídelna Litovel</t>
  </si>
  <si>
    <t>Gymnázium Jana Opletala, Litovel, Opletalova 189</t>
  </si>
  <si>
    <t>Gymnázium, Olomouc, Čajkovského 9</t>
  </si>
  <si>
    <t>Slovanské gymnázium, Olomouc, tř. Jiřího z Poděbrad 13</t>
  </si>
  <si>
    <r>
      <t>Gymnázium, Olomouc - Hejčín, Tomkova 45</t>
    </r>
    <r>
      <rPr>
        <vertAlign val="superscript"/>
        <sz val="10"/>
        <rFont val="Arial"/>
        <family val="2"/>
        <charset val="238"/>
      </rPr>
      <t xml:space="preserve"> </t>
    </r>
  </si>
  <si>
    <t>Gymnázium, Šternberk, Horní náměstí 5</t>
  </si>
  <si>
    <t>Gymnázium, Uničov, Gymnazijní 257</t>
  </si>
  <si>
    <t>Vyšší odborná škola a Střední průmyslová škola elektrotechnická, Olomouc, Božetěchova 3</t>
  </si>
  <si>
    <t>Střední průmyslová škola strojnická, Olomouc, tř. 17. listopadu 49</t>
  </si>
  <si>
    <t>Střední průmyslová škola a Střední odborné učiliště Uničov</t>
  </si>
  <si>
    <t>Střední škola zemědělská a zahradnická, Olomouc, U Hradiska 4</t>
  </si>
  <si>
    <t>Obchodní akademie, Olomouc, tř. Spojenců 11</t>
  </si>
  <si>
    <t>Střední zdravotnická škola a Vyšší odborná škola zdravotnická Emanuela Pöttinga a Jazyková škola s právem státní jazykové zkoušky Olomouc</t>
  </si>
  <si>
    <t>Střední odborná škola Litovel, Komenského 677</t>
  </si>
  <si>
    <t>Sigmundova střední škola strojírenská, Lutín</t>
  </si>
  <si>
    <t>Střední škola logistiky a chemie, Olomouc, U Hradiska 29</t>
  </si>
  <si>
    <t>Střední škola polytechnická, Olomouc, Rooseveltova 79</t>
  </si>
  <si>
    <t>Střední odborná škola obchodu a služeb, Olomouc, Štursova 14</t>
  </si>
  <si>
    <t>Střední odborná škola lesnická a strojírenská Šternberk</t>
  </si>
  <si>
    <t>Základní umělecká škola  Iši Krejčího Olomouc, Na Vozovce 32</t>
  </si>
  <si>
    <t>Základní umělecká škola „Žerotín“ Olomouc, Kavaleristů 6</t>
  </si>
  <si>
    <t>Základní umělecká škola Miloslava Stibora - výtvarný obor, Olomouc, Pionýrská 4</t>
  </si>
  <si>
    <t>Základní umělecká škola Litovel, Jungmannova 740</t>
  </si>
  <si>
    <t>Základní umělecká škola, Uničov, Litovelská 190</t>
  </si>
  <si>
    <t>Dům dětí a mládeže Olomouc</t>
  </si>
  <si>
    <t>Dům dětí a mládeže, Litovel</t>
  </si>
  <si>
    <t>Dům dětí a mládeže Vila Tereza, Uničov</t>
  </si>
  <si>
    <t>Dětský domov Šance, Olomouc, U Sportovní haly 1a</t>
  </si>
  <si>
    <t>Pedagogicko - psychologická poradna a Speciálně pedagogické centrum Olomouckého kraje, Olomouc, U Sportovní haly 1a</t>
  </si>
  <si>
    <t>Střední škola, Základní škola a Mateřská škola Mohelnice, Masarykova 4</t>
  </si>
  <si>
    <r>
      <t>Střední škola, Základní škola a Mateřská škola Šumperk, Hanácká 3</t>
    </r>
    <r>
      <rPr>
        <vertAlign val="superscript"/>
        <sz val="10"/>
        <rFont val="Arial"/>
        <family val="2"/>
        <charset val="238"/>
      </rPr>
      <t xml:space="preserve"> </t>
    </r>
  </si>
  <si>
    <t>Střední škola, Základní škola, Mateřská škola a Dětský domov Zábřeh</t>
  </si>
  <si>
    <t>Gymnázium, Šumperk, Masarykovo náměstí 8</t>
  </si>
  <si>
    <t>Gymnázium, Zábřeh, náměstí Osvobození 20</t>
  </si>
  <si>
    <t>Vyšší odborná škola a Střední průmyslová škola, Šumperk, Gen. Krátkého 1</t>
  </si>
  <si>
    <t>Vyšší odborná škola a Střední škola automobilní, Zábřeh, U Dráhy 6</t>
  </si>
  <si>
    <t>Střední odborná škola, Šumperk, Zemědělská 3</t>
  </si>
  <si>
    <t>Střední škola řemesel Šumperk</t>
  </si>
  <si>
    <t>Obchodní akademie a Jazyková škola s právem státní jazykové zkoušky, Šumperk, Hlavní třída 31</t>
  </si>
  <si>
    <t>Odborné učiliště a Praktická škola, Mohelnice, Vodní 27</t>
  </si>
  <si>
    <t>Střední škola sociální péče a služeb, Zábřeh, nám. 8. května 2</t>
  </si>
  <si>
    <t>Základní umělecká škola, Mohelnice, Náměstí Svobody 15</t>
  </si>
  <si>
    <t>Základní umělecká škola, Šumperk, Žerotínova 11</t>
  </si>
  <si>
    <t>Základní umělecká škola Zábřeh</t>
  </si>
  <si>
    <t>Dům dětí a mládeže Magnet, Mohelnice</t>
  </si>
  <si>
    <t>Střední škola, Základní škola a Mateřská škola Prostějov, Komenského 10</t>
  </si>
  <si>
    <t>Dětský domov a Školní jídelna Prostějov</t>
  </si>
  <si>
    <t>Gymnázium Jiřího Wolkera, Prostějov, Kollárova 3</t>
  </si>
  <si>
    <t>Střední škola designu a módy, Prostějov</t>
  </si>
  <si>
    <t>Střední odborná škola průmyslová a Střední odborné učiliště strojírenské, Prostějov, Lidická 4</t>
  </si>
  <si>
    <t>Švehlova střední škola polytechnická Prostějov</t>
  </si>
  <si>
    <t>Obchodní akademie, Prostějov, Palackého 18</t>
  </si>
  <si>
    <t>Střední zdravotnická škola, Prostějov, Vápenice 3</t>
  </si>
  <si>
    <t>Střední odborná škola Prostějov</t>
  </si>
  <si>
    <r>
      <t>Dětský domov a Školní jídelna, Plumlov, Balkán 333</t>
    </r>
    <r>
      <rPr>
        <vertAlign val="superscript"/>
        <sz val="10"/>
        <color theme="1"/>
        <rFont val="Arial"/>
        <family val="2"/>
        <charset val="238"/>
      </rPr>
      <t xml:space="preserve"> </t>
    </r>
  </si>
  <si>
    <t>Základní škola a Mateřská škola Hranice, Studentská 1095</t>
  </si>
  <si>
    <t>Střední škola, Základní škola a Mateřská škola Přerov, Malá Dlážka 4</t>
  </si>
  <si>
    <t>Střední škola, Základní škola a Mateřská škola Lipník nad Bečvou, Osecká 301</t>
  </si>
  <si>
    <t>Gymnázium Jakuba Škody, Přerov, Komenského 29</t>
  </si>
  <si>
    <t>Gymnázium, Hranice, Zborovská 293</t>
  </si>
  <si>
    <t>Gymnázium, Kojetín, Svatopluka Čecha 683</t>
  </si>
  <si>
    <t>Střední průmyslová škola Hranice</t>
  </si>
  <si>
    <t>Střední průmyslová škola stavební, Lipník nad Bečvou, Komenského sady 257</t>
  </si>
  <si>
    <t>Střední průmyslová škola, Přerov, Havlíčkova 2</t>
  </si>
  <si>
    <t>Střední škola gastronomie a služeb, Přerov, Šířava 7</t>
  </si>
  <si>
    <t>Střední lesnická škola, Hranice, Jurikova 588</t>
  </si>
  <si>
    <t>Gymnázium Jana Blahoslava a Střední pedagogická škola,Přerov, Denisova 3</t>
  </si>
  <si>
    <t>Střední škola zemědělská, Přerov, Osmek 47</t>
  </si>
  <si>
    <t>Obchodní akademie a Jazyková škola s právem státní jazykové zkoušky, Přerov, Bartošova 24</t>
  </si>
  <si>
    <t>Střední zdravotnická škola, Hranice, Nová 1820</t>
  </si>
  <si>
    <t>Střední škola elektrotechnická, Lipník nad Bečvou, Tyršova 781</t>
  </si>
  <si>
    <t>Střední škola technická, Přerov, Kouřílkova 8</t>
  </si>
  <si>
    <t>Střední škola řezbářská, Tovačov, Nádražní 146</t>
  </si>
  <si>
    <r>
      <t>Odborné učiliště a Základní škola, Křenovice</t>
    </r>
    <r>
      <rPr>
        <vertAlign val="superscript"/>
        <sz val="10"/>
        <rFont val="Arial"/>
        <family val="2"/>
        <charset val="238"/>
      </rPr>
      <t xml:space="preserve"> </t>
    </r>
  </si>
  <si>
    <t>Základní umělecká škola, Hranice, Školní náměstí 35</t>
  </si>
  <si>
    <t>Základní umělecká škola, Kojetín, Hanusíkova 147</t>
  </si>
  <si>
    <t>Základní umělecká škola Bedřicha Kozánka, Přerov</t>
  </si>
  <si>
    <t>Základní umělecká škola Antonína Dvořáka, Lipník nad Bečvou, Havlíčkova 643</t>
  </si>
  <si>
    <t>Středisko volného času ATLAS a BIOS, Přerov</t>
  </si>
  <si>
    <t>Dětský domov a Školní jídelna, Hranice, Purgešova 847</t>
  </si>
  <si>
    <t>Dětský domov a Školní jídelna, Lipník nad Bečvou, Tyršova 772</t>
  </si>
  <si>
    <t>Dětský domov a Školní jídelna, Přerov, Sušilova 25</t>
  </si>
  <si>
    <t xml:space="preserve">Základní škola a Mateřská škola při Priessnitzových léčebných lázních a.s., Jeseník  </t>
  </si>
  <si>
    <t xml:space="preserve">Základní škola a Mateřská škola při Sanatoriu Edel Zlaté Hory  </t>
  </si>
  <si>
    <t>Základní škola a Mateřská škola Jeseník, Fučíkova 312</t>
  </si>
  <si>
    <t>Gymnázium,  Jeseník,  Komenského 281</t>
  </si>
  <si>
    <t xml:space="preserve">Střední průmyslová škola, Jeseník, Dukelská 1240  </t>
  </si>
  <si>
    <t>Hotelová škola V. Priessnitze a Obchodní akademie , Jeseník</t>
  </si>
  <si>
    <t>Střední škola řemesel a Odborné učiliště Lipová - Lázně</t>
  </si>
  <si>
    <t>Střední škola gastronomiem, farmářství a služeb Jeseník</t>
  </si>
  <si>
    <t>Základní umělecká škola Franze Schuberta, Zlaté Hory</t>
  </si>
  <si>
    <t>Dětský domov a Školní jídelna, Jeseník, Priessnitzova 405</t>
  </si>
  <si>
    <t>Příjem ze správních poplatků</t>
  </si>
  <si>
    <t xml:space="preserve">§ 1032, pol. 2131 - Příjem z pronájmu  nebo pachtu pozemků              </t>
  </si>
  <si>
    <t xml:space="preserve">Příjem z pronájmu  nebo pachtu pozemků      </t>
  </si>
  <si>
    <t xml:space="preserve">§ 6172, pol. 2131 - Příjem z pronájmu nebo pachtu pozemků              </t>
  </si>
  <si>
    <t xml:space="preserve">§ 6172, pol. 2132 - Příjem z pronájmu nebo pachtu ostatních nemovitých věcí a jejich částí    </t>
  </si>
  <si>
    <t xml:space="preserve">Příjem z pronájmu nebo pachtu ostatních nemovitých věcí a jejich částí    </t>
  </si>
  <si>
    <t xml:space="preserve">§ 6172, pol. 2133 - Příjem z pronájmu nebo pachtu movitých věcí           </t>
  </si>
  <si>
    <t>Příjem z pronájmu nebo pachtu movitých věcí</t>
  </si>
  <si>
    <t xml:space="preserve">§ 6172, pol. 2310 - Příjem z prodeje krátkodobého a drobného dlouhodobého majetku </t>
  </si>
  <si>
    <t xml:space="preserve">Příjem z prodeje krátkodobého a drobného dlouhodobého majetku </t>
  </si>
  <si>
    <t xml:space="preserve">Příjem z prodeje ostatního hmotného dlouhodobého majetku </t>
  </si>
  <si>
    <t xml:space="preserve">§ 6172, pol. 3113 - Příjem z prodeje ostatního hmotného dlouhodobého majetku </t>
  </si>
  <si>
    <t>Neinvestiční přijaté transfery ze státního rozpočtu v rámci souhrnného dotačního vztahu</t>
  </si>
  <si>
    <t>Příjem z daně z příjmů fyzických osob placená plátci</t>
  </si>
  <si>
    <t>Příjem z daně z příjmů fyzických osob placená poplatníky</t>
  </si>
  <si>
    <t xml:space="preserve">Příjem z daně z příjmů právnických osob </t>
  </si>
  <si>
    <t>Příjem z daně z přidané hodnoty</t>
  </si>
  <si>
    <t xml:space="preserve">pol. 4121 - Neinvestiční přijaté transfery od obcí </t>
  </si>
  <si>
    <t xml:space="preserve">Příjmy KIDSOK, p.o. - příjmy od krajů na úhradu prokazatelné ztráty - doprava. </t>
  </si>
  <si>
    <t xml:space="preserve">pol. 4122 - Neinvestiční přijaté transfery od krajů </t>
  </si>
  <si>
    <t xml:space="preserve">Neinvestiční přijaté transfery od obcí </t>
  </si>
  <si>
    <t>Neinvestiční přijaté transfery od krajů</t>
  </si>
  <si>
    <t>Příjem z daně z příjmů fyzických osob vybíraná srážkou podle zvláštní sazby</t>
  </si>
  <si>
    <t xml:space="preserve">Příjmy z nákladů řízení podle § 79 odst 5 zákona č. 500/2004 Sb., správní řád </t>
  </si>
  <si>
    <t xml:space="preserve">Úhrada měst a obcí za vydané příkazové bloky. </t>
  </si>
  <si>
    <t xml:space="preserve">Vědecká knihovna v Olomouci </t>
  </si>
  <si>
    <t>ARES CZ, s.r.o. Olomouc - příjmy z pronájmu reklamní plochy - smlouva č. 2011/04054/KŘ/OSM</t>
  </si>
  <si>
    <t>Veolia Energie ČR, a.s., Ostrava - nájem parovodní předávací stanice  - smlouva č. 2010/03881/KŘ/DSM</t>
  </si>
  <si>
    <t>Identifikované nedaňové příjmy, nezařazené na jinou položku rozpočtové skladby.</t>
  </si>
  <si>
    <t>Střední průmyslová škola elektrotechniky a informatiky Mohelnice</t>
  </si>
  <si>
    <t>mezisoučet - daňové příjmy - příjmy z RUD</t>
  </si>
  <si>
    <t>Schválený rozpočet 2024</t>
  </si>
  <si>
    <t>Upravený rozpočet k 
31. 7. 2024</t>
  </si>
  <si>
    <t>Návrh rozpočtu 2025</t>
  </si>
  <si>
    <t>Jednorázové srážky z mezd, pohledávky,převody z FSP za prosinec 2024, přečerpané příspěvky na stravné za rok 2024</t>
  </si>
  <si>
    <t xml:space="preserve">Položka představuje poplatky za vidimaci a legalizaci, ověřené výstupy z centrálních evidencí a rejstříků, výpisy z rejstříku svazků obcí a činnost krajského úřadu na úseku státního občanství a matrik. Pro rok 2025 je tato položka rozpočtovaná ve výši 122,22 % rozpočtu roku 2024. </t>
  </si>
  <si>
    <t xml:space="preserve">Položka zahrnuje peněžní prostředky získané především na základě odběratelských smluv týkajících se věcných břemen. Pro rok 2025 je položka navrhovaná ve výši 150 % rozpočtu roku 2024. </t>
  </si>
  <si>
    <t xml:space="preserve">Rozpočtová položka 2131 - Příjmy z pronájmu pozemků - je pro rok 2025 rozpočtována ve výši 180 tis. Kč, což je necelých 101 % rozpočtu roku 2024. Do celkové výše přijatých finančních prostředků se v roce 2025 promítne i uzavření nové nájemní smlouvy se ZD Unčovice, za užívání zemědělských pozemků v k. ú. Řepčín. Na plnění této rozpočtové položky se tak v příštím roce budou podílet smlouvy 2015/00129/OMP/OSM a 2024/00863/OMPSČ/OSM. 
</t>
  </si>
  <si>
    <t>Sankční platby přijaté od jiných subjektů zahrnují pokuty uložené za porušení povinností stanovených zák. č. 40/1995 Sb., o regulaci reklamy a o změně a doplnění zák. č. 468/1991 Sb., o provozování rozhlasového a televizního vysílání, ve znění pozdějších předpisů a zák. č. 526/1990 Sb., o cenách, ve znění pozdějších předpisů. Položka je navrhovaná ve stejné výši jako v roce 2024.</t>
  </si>
  <si>
    <t xml:space="preserve">Příjmy z prodeje pozemků odbor majetkový, právní a správních činností navrhuje v celkové výši 200 000,00 Kč, když při stanovení jejich výše vychází z podrobného rozboru veškerých dispozic, jejichž projednávání bylo zahájeno v roce 2024 a z dalších očekávaných příjmů. </t>
  </si>
  <si>
    <t>Nájemné za pronájem vlastní honitby Olomouckého kraje Valšovice Střední lesnické škole Hranice, Jurikova 588. Výše nájemného za jeden běžný myslivecký rok včetně smlouvy o pronájmu byla schválena usnesením Rady Olomouckého kraje č. UR/78/27/2023 ze dne 27. 3. 2023. Náhrady za přičlenění honebních pozemků ve vlastnictví Olomouckého kraje k honitbám jiných uživatelů.</t>
  </si>
  <si>
    <t xml:space="preserve">§ 2119, pol. 2343 - Příjem dobíhajících úhrad z dobývacího prostoru a z vydobytých nerostů      </t>
  </si>
  <si>
    <t xml:space="preserve">Od roku 2024 je dle § 33n zákona č. 44/1988 Sb., o ochraně a využití nerostného bohatství (horní zákon) část výnosů úhrady z vydobytých nerostů příjmem kraje. </t>
  </si>
  <si>
    <t>pol. 2420 - Splátky půjčených prostředků od obecně prospěšncýh společností a obdobných osob</t>
  </si>
  <si>
    <t xml:space="preserve">Vrácení finančních prostředků na základě uzavřených smluv o poskytnutí návratné finanční výpomoci. </t>
  </si>
  <si>
    <t>4, Odbor sociálních věcí, ORJ - 11</t>
  </si>
  <si>
    <t xml:space="preserve">Sublicenční smlouva-Family point
Fakturace odměny Statutárnímu městu Olomouc  za stálou metodickou podporu dle čl.V, odst. 1 a 3 Sublicenční smlouvy č. 2023/04444/OSV/OSM uzavřené dne 2. 11. 2023 podle zákona č. 121/2000 Sb., o právu autorském a o právech souvisejících s právem autorským a o změně některých zákonů (autorský zákon), podle zákona č. 441/2003 Sb. o ochranných známkách. 
</t>
  </si>
  <si>
    <t>Příjmy za pokuty uložené podle zákona č. 111/1994 Sb., o silniční dopravě (včetně vybraných kaucí) a podle zákona č. 13/1997 Sb., o provozu na pozemních komunikacích.</t>
  </si>
  <si>
    <t>5. Odbor dopravy a silničního hospodářství, ORJ - 12</t>
  </si>
  <si>
    <t>pol. 2412 - Splátky půjčených prostředků od nefinančních podnikatelů - právnických osob</t>
  </si>
  <si>
    <t>Odbor zdravotnictví, ORJ - 14</t>
  </si>
  <si>
    <t xml:space="preserve"> - Středomoravská nemocniční, a.s. (z toho: základ daně 30 776 tis.Kč + DPH 6 462 tis.Kč)</t>
  </si>
  <si>
    <t>6. Odbor investic, ORJ - 17</t>
  </si>
  <si>
    <t>1. Odbor sociálních věcí, ORJ - 11</t>
  </si>
  <si>
    <t>2. Odbor kancelář hejtmana, ORJ - 18</t>
  </si>
  <si>
    <t>Předpokládáme příjem z inzerce uveřejněné v měsíčníku „Olomoucký kraj“ za 1 vydání z roku 2024 (prosinec 2024, nedojde-li k uhrazení 2024) a 6 vydání v roce 2025, na jehož redakční úpravu, tisk a distribuci máme uzavřenou smlouvu č. 2022/00586/OKH/DSM, která je platná do 30. 6. 2025 a je předpoklad, že bude uzavřena další smlouva na následující období na základě výsledků výběrového řízení.  Pokud tedy i v nové smlouvě bude určeno, že 50% z příjmů z inzerce je příjmem kraje, bude v roce 2025 navržená částka do příjmu získána za 11 čísel MOK.</t>
  </si>
  <si>
    <t>Střední škola grafiky a médií Olomouc, Střední novosadská 87/53</t>
  </si>
  <si>
    <t>Střední škola technických profesí Olomouc, Kosinova 4</t>
  </si>
  <si>
    <t>Centrum Ostrůvek, příspěvková organizace</t>
  </si>
  <si>
    <t>OŠM</t>
  </si>
  <si>
    <t>OSV</t>
  </si>
  <si>
    <t>ODSH</t>
  </si>
  <si>
    <t>OSKPP</t>
  </si>
  <si>
    <t>OZ</t>
  </si>
  <si>
    <t>schválený rozpočet 2024</t>
  </si>
  <si>
    <t>upravený rozpočet k 31.7.2024</t>
  </si>
  <si>
    <t>skutečnost k 31.8.2024</t>
  </si>
  <si>
    <t>Návrh rozpočtu                        na rok 2025</t>
  </si>
  <si>
    <t>2. PŘÍJMY OLOMOUCKÉHO KRAJE NA ROK 2025</t>
  </si>
  <si>
    <t xml:space="preserve">Příjem dobíhajících úhrad z dobývacího prostoru a z vydobytých nerostů </t>
  </si>
  <si>
    <t>Splátky půjčených prostředků od nefinančních podnikatelů - právnických osob</t>
  </si>
  <si>
    <t xml:space="preserve"> predikce MF na rok 2024
(k 21.8.2024)</t>
  </si>
  <si>
    <t>Mgr. František Pěruška</t>
  </si>
  <si>
    <t xml:space="preserve">d) Účelové dotace ze státního rozpočtu </t>
  </si>
  <si>
    <t xml:space="preserve">UZ </t>
  </si>
  <si>
    <t xml:space="preserve">Ostatní neinvestiční přijaté transfery ze státního rozpočtu </t>
  </si>
  <si>
    <t>rozdíl</t>
  </si>
  <si>
    <t xml:space="preserve">§ 3636, pol. 2324 - Přijaté neinvestiční příspěvky a náhrady                        </t>
  </si>
  <si>
    <t>Odbor strategického rozvoje kraje, ORJ 08</t>
  </si>
  <si>
    <t xml:space="preserve">Přijaté nekapitálové příspěvky a náhrady - zahrnuje předpokládané úhrady třetích osob za náklady (např. zpracování znaleckých posudků, geometrických plánů apod.), které Olomoucký kraj vynaložil v souvislosti s odprodejem nemovitostí nebo v souvislosti se zřízením věcných břemen. Současně tato položka zahrnuje i příjem náhrad za náklady soudních řízení, vymožené náhrady výdajů uskutečněných v předchozích letech apod. V neposlední řadě na tuto položku patří i příjmy z náhrad za poskytnutí informací podle zákona č. 106/1999 Sb., o svobodném přístupu k informacím. Pro rok 2025 je rozpočtovaná ve výši 120% roku 2024.   </t>
  </si>
  <si>
    <t xml:space="preserve">pol. 4116 - Ostatní neinvestiční přijaté transfery ze státního rozpočtu </t>
  </si>
  <si>
    <t>Odbor sociálních věcí, ORJ - 11</t>
  </si>
  <si>
    <t xml:space="preserve">Příjmy účelové dotace dle dodatku č. 2 ke smlouvě 2023/04991/OSV/OSM </t>
  </si>
  <si>
    <t>b) Návrh daňových příjmů Olomouckého kraje na rok 2025</t>
  </si>
  <si>
    <t xml:space="preserve">c) Příjmy odborů </t>
  </si>
  <si>
    <t xml:space="preserve">d) Odvody příspěvkových organizací </t>
  </si>
  <si>
    <t xml:space="preserve">2. PŘÍJMY Olomouckého kraje na rok 2025 </t>
  </si>
  <si>
    <t>Výše položky vychází (stejně jako u položky 3111) z detailního rozboru všech dispozic, jejichž projednávání započalo v předchozích letech, případně z dalších očekávaných příjmů spadajících pod tuto rozpočtovou položku</t>
  </si>
  <si>
    <t>upravená predikce MF na rok 2025
(k 21.8.2024)</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</si>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</sst>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K_č_-;\-* #,##0.00\ _K_č_-;_-* &quot;-&quot;??\ _K_č_-;_-@_-"/>
    <numFmt numFmtId="165" formatCode="##,##0"/>
    <numFmt numFmtId="166" formatCode="#,##0_\&quot;tis.Kč&quot;"/>
    <numFmt numFmtId="167" formatCode="#,##0.0"/>
    <numFmt numFmtId="168" formatCode="0.0"/>
    <numFmt numFmtId="169" formatCode="\-\ "/>
    <numFmt numFmtId="170" formatCode="#,##0.0_\&quot;tis.Kč&quot;"/>
    <numFmt numFmtId="171" formatCode="0.###_\&quot;tis.Kč&quot;"/>
    <numFmt numFmtId="172" formatCode="#,##0.0\ &quot;Kč&quot;"/>
    <numFmt numFmtId="173" formatCode="\+#,##0"/>
  </numFmts>
  <fonts count="49"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b/>
      <sz val="18"/>
      <name val="Arial"/>
      <family val="2"/>
      <charset val="238"/>
    </font>
    <font>
      <sz val="11"/>
      <name val="Arial"/>
      <family val="2"/>
      <charset val="238"/>
    </font>
    <font>
      <sz val="12"/>
      <name val="Arial"/>
      <family val="2"/>
      <charset val="238"/>
    </font>
    <font>
      <b/>
      <sz val="11"/>
      <name val="Arial"/>
      <family val="2"/>
      <charset val="238"/>
    </font>
    <font>
      <b/>
      <sz val="12"/>
      <name val="Arial"/>
      <family val="2"/>
      <charset val="238"/>
    </font>
    <font>
      <sz val="8"/>
      <name val="Arial"/>
      <family val="2"/>
      <charset val="238"/>
    </font>
    <font>
      <b/>
      <sz val="16"/>
      <name val="Arial"/>
      <family val="2"/>
      <charset val="238"/>
    </font>
    <font>
      <b/>
      <sz val="10"/>
      <name val="Arial"/>
      <family val="2"/>
      <charset val="238"/>
    </font>
    <font>
      <sz val="9"/>
      <name val="Arial"/>
      <family val="2"/>
      <charset val="238"/>
    </font>
    <font>
      <b/>
      <sz val="14"/>
      <name val="Arial"/>
      <family val="2"/>
      <charset val="238"/>
    </font>
    <font>
      <i/>
      <sz val="10"/>
      <name val="Arial"/>
      <family val="2"/>
      <charset val="238"/>
    </font>
    <font>
      <i/>
      <sz val="10"/>
      <color indexed="19"/>
      <name val="Arial"/>
      <family val="2"/>
      <charset val="238"/>
    </font>
    <font>
      <sz val="16"/>
      <name val="Arial"/>
      <family val="2"/>
      <charset val="238"/>
    </font>
    <font>
      <b/>
      <i/>
      <sz val="11"/>
      <name val="Arial"/>
      <family val="2"/>
      <charset val="238"/>
    </font>
    <font>
      <b/>
      <u/>
      <sz val="14"/>
      <name val="Arial"/>
      <family val="2"/>
      <charset val="238"/>
    </font>
    <font>
      <b/>
      <i/>
      <sz val="12"/>
      <name val="Arial"/>
      <family val="2"/>
      <charset val="238"/>
    </font>
    <font>
      <b/>
      <sz val="10"/>
      <color rgb="FFFF0000"/>
      <name val="Arial"/>
      <family val="2"/>
      <charset val="238"/>
    </font>
    <font>
      <sz val="9"/>
      <color indexed="81"/>
      <name val="Tahoma"/>
      <family val="2"/>
      <charset val="238"/>
    </font>
    <font>
      <b/>
      <sz val="9"/>
      <color indexed="81"/>
      <name val="Tahoma"/>
      <family val="2"/>
      <charset val="238"/>
    </font>
    <font>
      <b/>
      <sz val="11"/>
      <color rgb="FFFF0000"/>
      <name val="Arial"/>
      <family val="2"/>
      <charset val="238"/>
    </font>
    <font>
      <sz val="11"/>
      <color rgb="FFFF0000"/>
      <name val="Arial"/>
      <family val="2"/>
      <charset val="238"/>
    </font>
    <font>
      <sz val="10"/>
      <color rgb="FFFF0000"/>
      <name val="Arial"/>
      <family val="2"/>
      <charset val="238"/>
    </font>
    <font>
      <b/>
      <sz val="16"/>
      <color rgb="FFFF0000"/>
      <name val="Arial"/>
      <family val="2"/>
      <charset val="238"/>
    </font>
    <font>
      <sz val="9"/>
      <color rgb="FFFF0000"/>
      <name val="Arial"/>
      <family val="2"/>
      <charset val="238"/>
    </font>
    <font>
      <sz val="10"/>
      <color theme="1"/>
      <name val="Arial"/>
      <family val="2"/>
      <charset val="238"/>
    </font>
    <font>
      <sz val="10"/>
      <name val="Arial CE"/>
      <charset val="238"/>
    </font>
    <font>
      <i/>
      <sz val="11"/>
      <color rgb="FFFF0000"/>
      <name val="Arial"/>
      <family val="2"/>
      <charset val="238"/>
    </font>
    <font>
      <b/>
      <i/>
      <sz val="12"/>
      <color rgb="FFFF0000"/>
      <name val="Arial"/>
      <family val="2"/>
      <charset val="238"/>
    </font>
    <font>
      <sz val="9"/>
      <color theme="1"/>
      <name val="Arial"/>
      <family val="2"/>
      <charset val="238"/>
    </font>
    <font>
      <b/>
      <sz val="11"/>
      <color theme="1"/>
      <name val="Arial"/>
      <family val="2"/>
      <charset val="238"/>
    </font>
    <font>
      <b/>
      <sz val="10"/>
      <color theme="1"/>
      <name val="Arial"/>
      <family val="2"/>
      <charset val="238"/>
    </font>
    <font>
      <sz val="14"/>
      <name val="Arial"/>
      <family val="2"/>
      <charset val="238"/>
    </font>
    <font>
      <vertAlign val="superscript"/>
      <sz val="10"/>
      <name val="Arial CE"/>
      <charset val="238"/>
    </font>
    <font>
      <vertAlign val="superscript"/>
      <sz val="11"/>
      <name val="Arial"/>
      <family val="2"/>
      <charset val="238"/>
    </font>
    <font>
      <vertAlign val="superscript"/>
      <sz val="10"/>
      <name val="Arial"/>
      <family val="2"/>
      <charset val="238"/>
    </font>
    <font>
      <sz val="11"/>
      <name val="Arial CE"/>
      <charset val="238"/>
    </font>
    <font>
      <vertAlign val="superscript"/>
      <sz val="10"/>
      <color theme="1"/>
      <name val="Arial"/>
      <family val="2"/>
      <charset val="238"/>
    </font>
    <font>
      <b/>
      <sz val="11.5"/>
      <name val="Arial"/>
      <family val="2"/>
      <charset val="238"/>
    </font>
    <font>
      <sz val="14"/>
      <color rgb="FFFF0000"/>
      <name val="Arial"/>
      <family val="2"/>
      <charset val="238"/>
    </font>
    <font>
      <sz val="11"/>
      <name val="Calibri"/>
      <family val="2"/>
      <charset val="238"/>
      <scheme val="minor"/>
    </font>
    <font>
      <b/>
      <u/>
      <sz val="11"/>
      <name val="Arial"/>
      <family val="2"/>
      <charset val="238"/>
    </font>
    <font>
      <i/>
      <sz val="11"/>
      <name val="Arial"/>
      <family val="2"/>
      <charset val="238"/>
    </font>
    <font>
      <b/>
      <sz val="13"/>
      <name val="Arial"/>
      <family val="2"/>
      <charset val="238"/>
    </font>
    <font>
      <sz val="13"/>
      <name val="Arial"/>
      <family val="2"/>
      <charset val="238"/>
    </font>
    <font>
      <sz val="9.5"/>
      <name val="Arial"/>
      <family val="2"/>
      <charset val="238"/>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theme="1"/>
        <bgColor indexed="64"/>
      </patternFill>
    </fill>
    <fill>
      <patternFill patternType="solid">
        <fgColor theme="9" tint="0.79998168889431442"/>
        <bgColor indexed="64"/>
      </patternFill>
    </fill>
  </fills>
  <borders count="72">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style="double">
        <color indexed="64"/>
      </right>
      <top/>
      <bottom/>
      <diagonal/>
    </border>
    <border>
      <left style="double">
        <color indexed="64"/>
      </left>
      <right style="thin">
        <color indexed="64"/>
      </right>
      <top/>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diagonal/>
    </border>
    <border>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double">
        <color indexed="64"/>
      </right>
      <top/>
      <bottom style="double">
        <color indexed="64"/>
      </bottom>
      <diagonal/>
    </border>
    <border>
      <left style="thin">
        <color indexed="64"/>
      </left>
      <right style="double">
        <color indexed="64"/>
      </right>
      <top style="double">
        <color indexed="64"/>
      </top>
      <bottom/>
      <diagonal/>
    </border>
    <border>
      <left/>
      <right/>
      <top style="double">
        <color indexed="64"/>
      </top>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double">
        <color indexed="64"/>
      </bottom>
      <diagonal/>
    </border>
    <border>
      <left style="double">
        <color indexed="64"/>
      </left>
      <right/>
      <top/>
      <bottom/>
      <diagonal/>
    </border>
    <border>
      <left style="double">
        <color indexed="64"/>
      </left>
      <right/>
      <top/>
      <bottom style="double">
        <color indexed="64"/>
      </bottom>
      <diagonal/>
    </border>
    <border>
      <left style="thin">
        <color indexed="64"/>
      </left>
      <right/>
      <top/>
      <bottom/>
      <diagonal/>
    </border>
    <border>
      <left style="double">
        <color indexed="64"/>
      </left>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double">
        <color indexed="64"/>
      </top>
      <bottom/>
      <diagonal/>
    </border>
    <border>
      <left style="thin">
        <color indexed="64"/>
      </left>
      <right/>
      <top style="double">
        <color indexed="64"/>
      </top>
      <bottom style="double">
        <color indexed="64"/>
      </bottom>
      <diagonal/>
    </border>
    <border>
      <left style="thin">
        <color indexed="64"/>
      </left>
      <right/>
      <top/>
      <bottom style="double">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s>
  <cellStyleXfs count="6">
    <xf numFmtId="0" fontId="0" fillId="0" borderId="0"/>
    <xf numFmtId="164" fontId="3" fillId="0" borderId="0" applyFont="0" applyFill="0" applyBorder="0" applyAlignment="0" applyProtection="0"/>
    <xf numFmtId="0" fontId="3" fillId="0" borderId="0"/>
    <xf numFmtId="0" fontId="2" fillId="0" borderId="0"/>
    <xf numFmtId="0" fontId="1" fillId="0" borderId="0"/>
    <xf numFmtId="0" fontId="29" fillId="0" borderId="0"/>
  </cellStyleXfs>
  <cellXfs count="755">
    <xf numFmtId="0" fontId="0" fillId="0" borderId="0" xfId="0"/>
    <xf numFmtId="0" fontId="8" fillId="0" borderId="0" xfId="0" applyFont="1"/>
    <xf numFmtId="0" fontId="13" fillId="0" borderId="0" xfId="0" applyFont="1"/>
    <xf numFmtId="168" fontId="0" fillId="0" borderId="0" xfId="0" applyNumberFormat="1" applyAlignment="1">
      <alignment horizontal="center"/>
    </xf>
    <xf numFmtId="0" fontId="11" fillId="0" borderId="8" xfId="0" applyFont="1" applyBorder="1"/>
    <xf numFmtId="0" fontId="11" fillId="0" borderId="9" xfId="0" applyFont="1" applyBorder="1"/>
    <xf numFmtId="0" fontId="11" fillId="0" borderId="0" xfId="0" applyFont="1"/>
    <xf numFmtId="0" fontId="11" fillId="2" borderId="10" xfId="0" applyFont="1" applyFill="1" applyBorder="1"/>
    <xf numFmtId="0" fontId="11" fillId="2" borderId="11" xfId="0" applyFont="1" applyFill="1" applyBorder="1"/>
    <xf numFmtId="0" fontId="14" fillId="0" borderId="10" xfId="0" applyFont="1" applyBorder="1"/>
    <xf numFmtId="0" fontId="14" fillId="0" borderId="11" xfId="0" applyFont="1" applyBorder="1"/>
    <xf numFmtId="0" fontId="14" fillId="0" borderId="0" xfId="0" applyFont="1"/>
    <xf numFmtId="0" fontId="11" fillId="0" borderId="10" xfId="0" applyFont="1" applyBorder="1"/>
    <xf numFmtId="0" fontId="11" fillId="0" borderId="11" xfId="0" applyFont="1" applyBorder="1"/>
    <xf numFmtId="0" fontId="15" fillId="0" borderId="10" xfId="0" applyFont="1" applyBorder="1"/>
    <xf numFmtId="0" fontId="15" fillId="0" borderId="11" xfId="0" applyFont="1" applyBorder="1"/>
    <xf numFmtId="0" fontId="15" fillId="0" borderId="0" xfId="0" applyFont="1"/>
    <xf numFmtId="0" fontId="11" fillId="0" borderId="0" xfId="0" applyFont="1" applyFill="1" applyBorder="1"/>
    <xf numFmtId="168" fontId="0" fillId="0" borderId="10" xfId="0" applyNumberFormat="1" applyBorder="1" applyAlignment="1">
      <alignment horizontal="center"/>
    </xf>
    <xf numFmtId="168" fontId="0" fillId="0" borderId="11" xfId="0" applyNumberFormat="1" applyBorder="1" applyAlignment="1">
      <alignment horizontal="center"/>
    </xf>
    <xf numFmtId="0" fontId="11" fillId="2" borderId="0" xfId="0" applyFont="1" applyFill="1"/>
    <xf numFmtId="0" fontId="8" fillId="0" borderId="0" xfId="0" applyFont="1" applyFill="1"/>
    <xf numFmtId="0" fontId="5" fillId="0" borderId="0" xfId="0" applyFont="1" applyFill="1"/>
    <xf numFmtId="3" fontId="5" fillId="0" borderId="0" xfId="0" applyNumberFormat="1" applyFont="1" applyFill="1"/>
    <xf numFmtId="167" fontId="11" fillId="0" borderId="15" xfId="0" applyNumberFormat="1" applyFont="1" applyBorder="1" applyAlignment="1">
      <alignment horizontal="center"/>
    </xf>
    <xf numFmtId="167" fontId="11" fillId="0" borderId="16" xfId="0" applyNumberFormat="1" applyFont="1" applyBorder="1" applyAlignment="1">
      <alignment horizontal="center"/>
    </xf>
    <xf numFmtId="167" fontId="11" fillId="0" borderId="17" xfId="0" applyNumberFormat="1" applyFont="1" applyBorder="1" applyAlignment="1">
      <alignment horizontal="center"/>
    </xf>
    <xf numFmtId="167" fontId="11" fillId="2" borderId="18" xfId="0" applyNumberFormat="1" applyFont="1" applyFill="1" applyBorder="1" applyAlignment="1">
      <alignment horizontal="center"/>
    </xf>
    <xf numFmtId="167" fontId="11" fillId="2" borderId="2" xfId="0" applyNumberFormat="1" applyFont="1" applyFill="1" applyBorder="1" applyAlignment="1">
      <alignment horizontal="center"/>
    </xf>
    <xf numFmtId="167" fontId="11" fillId="2" borderId="19" xfId="0" applyNumberFormat="1" applyFont="1" applyFill="1" applyBorder="1" applyAlignment="1">
      <alignment horizontal="center"/>
    </xf>
    <xf numFmtId="167" fontId="14" fillId="0" borderId="18" xfId="0" applyNumberFormat="1" applyFont="1" applyBorder="1" applyAlignment="1">
      <alignment horizontal="center"/>
    </xf>
    <xf numFmtId="167" fontId="14" fillId="0" borderId="2" xfId="0" applyNumberFormat="1" applyFont="1" applyBorder="1" applyAlignment="1">
      <alignment horizontal="center"/>
    </xf>
    <xf numFmtId="167" fontId="14" fillId="0" borderId="19" xfId="0" applyNumberFormat="1" applyFont="1" applyBorder="1" applyAlignment="1">
      <alignment horizontal="center"/>
    </xf>
    <xf numFmtId="167" fontId="15" fillId="0" borderId="18" xfId="0" applyNumberFormat="1" applyFont="1" applyBorder="1" applyAlignment="1">
      <alignment horizontal="center"/>
    </xf>
    <xf numFmtId="167" fontId="15" fillId="0" borderId="2" xfId="0" applyNumberFormat="1" applyFont="1" applyBorder="1" applyAlignment="1">
      <alignment horizontal="center"/>
    </xf>
    <xf numFmtId="167" fontId="15" fillId="0" borderId="19" xfId="0" applyNumberFormat="1" applyFont="1" applyBorder="1" applyAlignment="1">
      <alignment horizontal="center"/>
    </xf>
    <xf numFmtId="167" fontId="11" fillId="0" borderId="18" xfId="0" applyNumberFormat="1" applyFont="1" applyBorder="1" applyAlignment="1">
      <alignment horizontal="center"/>
    </xf>
    <xf numFmtId="167" fontId="11" fillId="0" borderId="2" xfId="0" applyNumberFormat="1" applyFont="1" applyBorder="1" applyAlignment="1">
      <alignment horizontal="center"/>
    </xf>
    <xf numFmtId="167" fontId="11" fillId="0" borderId="19" xfId="0" applyNumberFormat="1" applyFont="1" applyBorder="1" applyAlignment="1">
      <alignment horizontal="center"/>
    </xf>
    <xf numFmtId="1" fontId="5" fillId="3" borderId="0" xfId="0" applyNumberFormat="1" applyFont="1" applyFill="1" applyAlignment="1">
      <alignment horizontal="left"/>
    </xf>
    <xf numFmtId="1" fontId="6" fillId="3" borderId="0" xfId="0" applyNumberFormat="1" applyFont="1" applyFill="1" applyAlignment="1">
      <alignment horizontal="left"/>
    </xf>
    <xf numFmtId="0" fontId="13" fillId="3" borderId="0" xfId="0" applyFont="1" applyFill="1"/>
    <xf numFmtId="0" fontId="7" fillId="3" borderId="0" xfId="0" applyFont="1" applyFill="1"/>
    <xf numFmtId="1" fontId="5" fillId="3" borderId="0" xfId="0" applyNumberFormat="1" applyFont="1" applyFill="1" applyAlignment="1">
      <alignment horizontal="center"/>
    </xf>
    <xf numFmtId="0" fontId="5" fillId="3" borderId="0" xfId="0" applyFont="1" applyFill="1"/>
    <xf numFmtId="3" fontId="5" fillId="3" borderId="0" xfId="0" applyNumberFormat="1" applyFont="1" applyFill="1"/>
    <xf numFmtId="10" fontId="5" fillId="3" borderId="0" xfId="0" applyNumberFormat="1" applyFont="1" applyFill="1"/>
    <xf numFmtId="0" fontId="8" fillId="3" borderId="0" xfId="0" applyFont="1" applyFill="1"/>
    <xf numFmtId="1" fontId="5" fillId="3" borderId="0" xfId="0" applyNumberFormat="1" applyFont="1" applyFill="1" applyBorder="1" applyAlignment="1">
      <alignment wrapText="1"/>
    </xf>
    <xf numFmtId="1" fontId="8" fillId="3" borderId="0" xfId="0" applyNumberFormat="1" applyFont="1" applyFill="1" applyBorder="1" applyAlignment="1">
      <alignment horizontal="left"/>
    </xf>
    <xf numFmtId="166" fontId="8" fillId="3" borderId="0" xfId="0" applyNumberFormat="1" applyFont="1" applyFill="1" applyBorder="1" applyAlignment="1">
      <alignment horizontal="right"/>
    </xf>
    <xf numFmtId="0" fontId="8" fillId="3" borderId="0" xfId="0" applyFont="1" applyFill="1" applyBorder="1"/>
    <xf numFmtId="0" fontId="5" fillId="3" borderId="0" xfId="0" applyFont="1" applyFill="1" applyAlignment="1">
      <alignment horizontal="left"/>
    </xf>
    <xf numFmtId="0" fontId="5" fillId="3" borderId="0" xfId="0" applyFont="1" applyFill="1" applyBorder="1" applyAlignment="1">
      <alignment horizontal="left"/>
    </xf>
    <xf numFmtId="0" fontId="3" fillId="0" borderId="0" xfId="0" applyFont="1" applyAlignment="1"/>
    <xf numFmtId="0" fontId="5" fillId="4" borderId="0" xfId="0" applyFont="1" applyFill="1"/>
    <xf numFmtId="1" fontId="3" fillId="0" borderId="23" xfId="0" applyNumberFormat="1" applyFont="1" applyFill="1" applyBorder="1" applyAlignment="1">
      <alignment horizontal="center"/>
    </xf>
    <xf numFmtId="1" fontId="3" fillId="0" borderId="2" xfId="0" applyNumberFormat="1" applyFont="1" applyFill="1" applyBorder="1" applyAlignment="1">
      <alignment horizontal="center"/>
    </xf>
    <xf numFmtId="3" fontId="5" fillId="0" borderId="2" xfId="0" applyNumberFormat="1" applyFont="1" applyFill="1" applyBorder="1"/>
    <xf numFmtId="4" fontId="5" fillId="0" borderId="22" xfId="0" applyNumberFormat="1" applyFont="1" applyFill="1" applyBorder="1"/>
    <xf numFmtId="0" fontId="3" fillId="0" borderId="0" xfId="0" applyFont="1" applyFill="1" applyBorder="1"/>
    <xf numFmtId="0" fontId="3" fillId="0" borderId="2" xfId="0" applyFont="1" applyFill="1" applyBorder="1"/>
    <xf numFmtId="0" fontId="17" fillId="3" borderId="0" xfId="0" applyFont="1" applyFill="1"/>
    <xf numFmtId="0" fontId="3" fillId="0" borderId="0" xfId="0" applyFont="1" applyFill="1"/>
    <xf numFmtId="1" fontId="5" fillId="0" borderId="0" xfId="0" applyNumberFormat="1" applyFont="1" applyFill="1" applyAlignment="1">
      <alignment horizontal="center"/>
    </xf>
    <xf numFmtId="10" fontId="5" fillId="0" borderId="0" xfId="0" applyNumberFormat="1" applyFont="1" applyFill="1"/>
    <xf numFmtId="0" fontId="3" fillId="0" borderId="23"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2" xfId="0" applyNumberFormat="1" applyFont="1" applyFill="1" applyBorder="1" applyAlignment="1">
      <alignment vertical="center" wrapText="1"/>
    </xf>
    <xf numFmtId="0" fontId="5" fillId="0" borderId="22" xfId="0" applyNumberFormat="1" applyFont="1" applyFill="1" applyBorder="1" applyAlignment="1">
      <alignment vertical="center"/>
    </xf>
    <xf numFmtId="0" fontId="3" fillId="0" borderId="0" xfId="0" applyNumberFormat="1" applyFont="1" applyFill="1" applyBorder="1" applyAlignment="1">
      <alignment vertical="center"/>
    </xf>
    <xf numFmtId="1" fontId="18" fillId="0" borderId="0" xfId="0" applyNumberFormat="1" applyFont="1" applyFill="1" applyAlignment="1">
      <alignment horizontal="left"/>
    </xf>
    <xf numFmtId="3" fontId="3" fillId="5" borderId="26" xfId="0" applyNumberFormat="1" applyFont="1" applyFill="1" applyBorder="1" applyAlignment="1">
      <alignment horizontal="center" vertical="center" wrapText="1"/>
    </xf>
    <xf numFmtId="0" fontId="12" fillId="5" borderId="26" xfId="0" applyFont="1" applyFill="1" applyBorder="1" applyAlignment="1">
      <alignment horizontal="center" vertical="center" wrapText="1"/>
    </xf>
    <xf numFmtId="1" fontId="3" fillId="5" borderId="53" xfId="0" applyNumberFormat="1" applyFont="1" applyFill="1" applyBorder="1" applyAlignment="1">
      <alignment horizontal="center"/>
    </xf>
    <xf numFmtId="3" fontId="7" fillId="5" borderId="26" xfId="0" applyNumberFormat="1" applyFont="1" applyFill="1" applyBorder="1"/>
    <xf numFmtId="4" fontId="7" fillId="5" borderId="27" xfId="0" applyNumberFormat="1" applyFont="1" applyFill="1" applyBorder="1"/>
    <xf numFmtId="0" fontId="7" fillId="5" borderId="0" xfId="0" applyFont="1" applyFill="1"/>
    <xf numFmtId="167" fontId="11" fillId="0" borderId="49" xfId="0" applyNumberFormat="1" applyFont="1" applyBorder="1" applyAlignment="1">
      <alignment horizontal="center"/>
    </xf>
    <xf numFmtId="1" fontId="5" fillId="3" borderId="0" xfId="0" applyNumberFormat="1" applyFont="1" applyFill="1" applyAlignment="1">
      <alignment horizontal="left" wrapText="1"/>
    </xf>
    <xf numFmtId="3" fontId="3" fillId="3" borderId="0" xfId="0" applyNumberFormat="1" applyFont="1" applyFill="1"/>
    <xf numFmtId="10" fontId="3" fillId="3" borderId="0" xfId="0" applyNumberFormat="1" applyFont="1" applyFill="1"/>
    <xf numFmtId="0" fontId="3" fillId="3" borderId="0" xfId="0" applyFont="1" applyFill="1"/>
    <xf numFmtId="0" fontId="3" fillId="4" borderId="0" xfId="0" applyFont="1" applyFill="1"/>
    <xf numFmtId="1" fontId="3" fillId="3" borderId="0" xfId="0" applyNumberFormat="1" applyFont="1" applyFill="1" applyAlignment="1">
      <alignment horizontal="center"/>
    </xf>
    <xf numFmtId="1" fontId="3" fillId="5" borderId="25" xfId="0" applyNumberFormat="1" applyFont="1" applyFill="1" applyBorder="1" applyAlignment="1">
      <alignment horizontal="center" vertical="center" wrapText="1"/>
    </xf>
    <xf numFmtId="1" fontId="3" fillId="5" borderId="26" xfId="0" applyNumberFormat="1" applyFont="1" applyFill="1" applyBorder="1" applyAlignment="1">
      <alignment horizontal="center" vertical="center" wrapText="1"/>
    </xf>
    <xf numFmtId="0" fontId="3" fillId="5" borderId="26" xfId="0" applyFont="1" applyFill="1" applyBorder="1" applyAlignment="1">
      <alignment horizontal="center" vertical="center" wrapText="1"/>
    </xf>
    <xf numFmtId="10" fontId="3" fillId="5" borderId="51" xfId="0" applyNumberFormat="1" applyFont="1" applyFill="1" applyBorder="1" applyAlignment="1">
      <alignment horizontal="center" vertical="center" wrapText="1"/>
    </xf>
    <xf numFmtId="1" fontId="3" fillId="5" borderId="30" xfId="0" applyNumberFormat="1" applyFont="1" applyFill="1" applyBorder="1" applyAlignment="1">
      <alignment horizontal="center"/>
    </xf>
    <xf numFmtId="1" fontId="3" fillId="5" borderId="31" xfId="0" applyNumberFormat="1" applyFont="1" applyFill="1" applyBorder="1" applyAlignment="1">
      <alignment horizontal="center"/>
    </xf>
    <xf numFmtId="3" fontId="3" fillId="5" borderId="52" xfId="0" applyNumberFormat="1" applyFont="1" applyFill="1" applyBorder="1" applyAlignment="1">
      <alignment horizontal="center"/>
    </xf>
    <xf numFmtId="3" fontId="5" fillId="3" borderId="2" xfId="0" applyNumberFormat="1" applyFont="1" applyFill="1" applyBorder="1"/>
    <xf numFmtId="1" fontId="3" fillId="3" borderId="23" xfId="0" applyNumberFormat="1" applyFont="1" applyFill="1" applyBorder="1" applyAlignment="1">
      <alignment horizontal="center"/>
    </xf>
    <xf numFmtId="1" fontId="3" fillId="3" borderId="2" xfId="0" applyNumberFormat="1" applyFont="1" applyFill="1" applyBorder="1" applyAlignment="1">
      <alignment horizontal="center"/>
    </xf>
    <xf numFmtId="0" fontId="3" fillId="3" borderId="2" xfId="0" applyFont="1" applyFill="1" applyBorder="1"/>
    <xf numFmtId="0" fontId="3" fillId="4" borderId="0" xfId="0" applyFont="1" applyFill="1" applyBorder="1"/>
    <xf numFmtId="0" fontId="3" fillId="3" borderId="0" xfId="0" applyFont="1" applyFill="1" applyBorder="1" applyAlignment="1">
      <alignment wrapText="1"/>
    </xf>
    <xf numFmtId="0" fontId="7" fillId="3" borderId="0" xfId="0" applyFont="1" applyFill="1" applyAlignment="1">
      <alignment horizontal="left"/>
    </xf>
    <xf numFmtId="166" fontId="5" fillId="3" borderId="0" xfId="0" applyNumberFormat="1" applyFont="1" applyFill="1" applyBorder="1" applyAlignment="1">
      <alignment horizontal="right"/>
    </xf>
    <xf numFmtId="0" fontId="19" fillId="3" borderId="0" xfId="0" applyFont="1" applyFill="1" applyBorder="1"/>
    <xf numFmtId="1" fontId="8" fillId="3" borderId="0" xfId="0" applyNumberFormat="1" applyFont="1" applyFill="1"/>
    <xf numFmtId="0" fontId="3" fillId="3" borderId="0" xfId="0" applyFont="1" applyFill="1" applyAlignment="1">
      <alignment wrapText="1"/>
    </xf>
    <xf numFmtId="1" fontId="3" fillId="4" borderId="0" xfId="0" applyNumberFormat="1" applyFont="1" applyFill="1" applyAlignment="1">
      <alignment horizontal="center"/>
    </xf>
    <xf numFmtId="3" fontId="3" fillId="4" borderId="0" xfId="0" applyNumberFormat="1" applyFont="1" applyFill="1"/>
    <xf numFmtId="10" fontId="3" fillId="4" borderId="0" xfId="0" applyNumberFormat="1" applyFont="1" applyFill="1"/>
    <xf numFmtId="1" fontId="7" fillId="3" borderId="0" xfId="0" applyNumberFormat="1" applyFont="1" applyFill="1" applyAlignment="1">
      <alignment horizontal="left"/>
    </xf>
    <xf numFmtId="1" fontId="7" fillId="3" borderId="1" xfId="0" applyNumberFormat="1" applyFont="1" applyFill="1" applyBorder="1" applyAlignment="1">
      <alignment horizontal="left"/>
    </xf>
    <xf numFmtId="1" fontId="7" fillId="3" borderId="1" xfId="0" applyNumberFormat="1" applyFont="1" applyFill="1" applyBorder="1" applyAlignment="1">
      <alignment horizontal="center"/>
    </xf>
    <xf numFmtId="0" fontId="7" fillId="3" borderId="1" xfId="0" applyFont="1" applyFill="1" applyBorder="1"/>
    <xf numFmtId="0" fontId="3" fillId="0" borderId="2" xfId="0" applyFont="1" applyFill="1" applyBorder="1" applyAlignment="1">
      <alignment wrapText="1"/>
    </xf>
    <xf numFmtId="1" fontId="6" fillId="3" borderId="0" xfId="0" applyNumberFormat="1" applyFont="1" applyFill="1" applyBorder="1" applyAlignment="1">
      <alignment horizontal="left"/>
    </xf>
    <xf numFmtId="166" fontId="5" fillId="3" borderId="0" xfId="0" applyNumberFormat="1" applyFont="1" applyFill="1" applyBorder="1" applyAlignment="1">
      <alignment horizontal="right"/>
    </xf>
    <xf numFmtId="0" fontId="12" fillId="5" borderId="0" xfId="0" applyFont="1" applyFill="1"/>
    <xf numFmtId="0" fontId="7" fillId="5" borderId="37" xfId="0" applyFont="1" applyFill="1" applyBorder="1"/>
    <xf numFmtId="0" fontId="7" fillId="5" borderId="38" xfId="0" applyFont="1" applyFill="1" applyBorder="1"/>
    <xf numFmtId="167" fontId="7" fillId="5" borderId="39" xfId="0" applyNumberFormat="1" applyFont="1" applyFill="1" applyBorder="1" applyAlignment="1">
      <alignment horizontal="center"/>
    </xf>
    <xf numFmtId="167" fontId="7" fillId="5" borderId="40" xfId="0" applyNumberFormat="1" applyFont="1" applyFill="1" applyBorder="1" applyAlignment="1">
      <alignment horizontal="center"/>
    </xf>
    <xf numFmtId="167" fontId="5" fillId="3" borderId="2" xfId="0" applyNumberFormat="1" applyFont="1" applyFill="1" applyBorder="1"/>
    <xf numFmtId="0" fontId="3" fillId="3" borderId="0" xfId="0" applyFont="1" applyFill="1" applyAlignment="1">
      <alignment horizontal="justify" wrapText="1"/>
    </xf>
    <xf numFmtId="0" fontId="3" fillId="3" borderId="0" xfId="0" applyFont="1" applyFill="1" applyAlignment="1">
      <alignment horizontal="justify"/>
    </xf>
    <xf numFmtId="0" fontId="3" fillId="3" borderId="0" xfId="0" applyFont="1" applyFill="1" applyBorder="1"/>
    <xf numFmtId="1" fontId="5" fillId="0" borderId="0" xfId="2" applyNumberFormat="1" applyFont="1" applyBorder="1" applyAlignment="1">
      <alignment horizontal="left" wrapText="1"/>
    </xf>
    <xf numFmtId="1" fontId="5" fillId="0" borderId="0" xfId="2" applyNumberFormat="1" applyFont="1" applyAlignment="1">
      <alignment horizontal="left"/>
    </xf>
    <xf numFmtId="1" fontId="5" fillId="0" borderId="0" xfId="2" applyNumberFormat="1" applyFont="1" applyBorder="1" applyAlignment="1">
      <alignment horizontal="left"/>
    </xf>
    <xf numFmtId="0" fontId="3" fillId="0" borderId="0" xfId="0" applyFont="1" applyAlignment="1">
      <alignment horizontal="justify"/>
    </xf>
    <xf numFmtId="166" fontId="5" fillId="3" borderId="0" xfId="0" applyNumberFormat="1" applyFont="1" applyFill="1" applyBorder="1" applyAlignment="1">
      <alignment horizontal="right"/>
    </xf>
    <xf numFmtId="0" fontId="5" fillId="3" borderId="0" xfId="0" applyFont="1" applyFill="1" applyAlignment="1">
      <alignment horizontal="justify" wrapText="1"/>
    </xf>
    <xf numFmtId="3" fontId="5" fillId="3" borderId="2" xfId="0" applyNumberFormat="1" applyFont="1" applyFill="1" applyBorder="1" applyAlignment="1">
      <alignment vertical="center"/>
    </xf>
    <xf numFmtId="0" fontId="5" fillId="3" borderId="0" xfId="0" applyFont="1" applyFill="1" applyAlignment="1">
      <alignment horizontal="left" vertical="top"/>
    </xf>
    <xf numFmtId="0" fontId="5" fillId="3" borderId="0" xfId="0" applyFont="1" applyFill="1" applyAlignment="1">
      <alignment horizontal="justify"/>
    </xf>
    <xf numFmtId="166" fontId="7" fillId="3" borderId="0" xfId="0" applyNumberFormat="1" applyFont="1" applyFill="1" applyBorder="1" applyAlignment="1">
      <alignment horizontal="left"/>
    </xf>
    <xf numFmtId="3" fontId="5" fillId="3" borderId="0" xfId="0" applyNumberFormat="1" applyFont="1" applyFill="1" applyAlignment="1">
      <alignment horizontal="left" vertical="top"/>
    </xf>
    <xf numFmtId="3" fontId="5" fillId="3" borderId="0" xfId="0" applyNumberFormat="1" applyFont="1" applyFill="1" applyAlignment="1">
      <alignment horizontal="left"/>
    </xf>
    <xf numFmtId="10" fontId="5" fillId="3" borderId="0" xfId="0" applyNumberFormat="1" applyFont="1" applyFill="1" applyAlignment="1">
      <alignment horizontal="left"/>
    </xf>
    <xf numFmtId="1" fontId="5" fillId="3" borderId="0" xfId="2" applyNumberFormat="1" applyFont="1" applyFill="1" applyBorder="1" applyAlignment="1">
      <alignment horizontal="left" wrapText="1"/>
    </xf>
    <xf numFmtId="1" fontId="5" fillId="3" borderId="0" xfId="2" applyNumberFormat="1" applyFont="1" applyFill="1" applyAlignment="1">
      <alignment horizontal="left"/>
    </xf>
    <xf numFmtId="167" fontId="3" fillId="4" borderId="0" xfId="0" applyNumberFormat="1" applyFont="1" applyFill="1"/>
    <xf numFmtId="0" fontId="20" fillId="3" borderId="0" xfId="0" applyFont="1" applyFill="1" applyAlignment="1">
      <alignment horizontal="justify" wrapText="1"/>
    </xf>
    <xf numFmtId="1" fontId="8" fillId="3" borderId="0" xfId="0" applyNumberFormat="1" applyFont="1" applyFill="1" applyBorder="1" applyAlignment="1">
      <alignment horizontal="left" wrapText="1"/>
    </xf>
    <xf numFmtId="0" fontId="3" fillId="0" borderId="0" xfId="0" applyFont="1" applyAlignment="1">
      <alignment wrapText="1"/>
    </xf>
    <xf numFmtId="0" fontId="7" fillId="3" borderId="0" xfId="0" applyNumberFormat="1" applyFont="1" applyFill="1" applyBorder="1" applyAlignment="1">
      <alignment horizontal="left" wrapText="1"/>
    </xf>
    <xf numFmtId="0" fontId="3" fillId="3" borderId="0" xfId="0" applyNumberFormat="1" applyFont="1" applyFill="1" applyBorder="1" applyAlignment="1">
      <alignment wrapText="1"/>
    </xf>
    <xf numFmtId="166" fontId="7" fillId="3" borderId="0" xfId="0" applyNumberFormat="1" applyFont="1" applyFill="1" applyBorder="1" applyAlignment="1">
      <alignment horizontal="right"/>
    </xf>
    <xf numFmtId="0" fontId="3" fillId="0" borderId="0" xfId="0" applyFont="1" applyBorder="1" applyAlignment="1">
      <alignment horizontal="justify"/>
    </xf>
    <xf numFmtId="166" fontId="3" fillId="4" borderId="0" xfId="0" applyNumberFormat="1" applyFont="1" applyFill="1"/>
    <xf numFmtId="173" fontId="3" fillId="4" borderId="0" xfId="0" applyNumberFormat="1" applyFont="1" applyFill="1"/>
    <xf numFmtId="173" fontId="3" fillId="0" borderId="0" xfId="0" applyNumberFormat="1" applyFont="1" applyFill="1"/>
    <xf numFmtId="173" fontId="7" fillId="5" borderId="0" xfId="0" applyNumberFormat="1" applyFont="1" applyFill="1"/>
    <xf numFmtId="0" fontId="25" fillId="0" borderId="0" xfId="0" applyFont="1" applyFill="1"/>
    <xf numFmtId="0" fontId="25" fillId="5" borderId="0" xfId="0" applyFont="1" applyFill="1"/>
    <xf numFmtId="0" fontId="26" fillId="0" borderId="0" xfId="0" applyFont="1" applyFill="1" applyAlignment="1">
      <alignment horizontal="center"/>
    </xf>
    <xf numFmtId="0" fontId="25" fillId="5" borderId="8" xfId="0" applyFont="1" applyFill="1" applyBorder="1"/>
    <xf numFmtId="0" fontId="25" fillId="5" borderId="17" xfId="0" applyFont="1" applyFill="1" applyBorder="1"/>
    <xf numFmtId="0" fontId="25" fillId="0" borderId="0" xfId="0" applyFont="1" applyFill="1" applyAlignment="1">
      <alignment horizontal="center"/>
    </xf>
    <xf numFmtId="0" fontId="27" fillId="0" borderId="0" xfId="0" applyFont="1" applyFill="1" applyAlignment="1">
      <alignment horizontal="center"/>
    </xf>
    <xf numFmtId="0" fontId="24" fillId="5" borderId="0" xfId="0" applyFont="1" applyFill="1"/>
    <xf numFmtId="4" fontId="3" fillId="0" borderId="0" xfId="0" applyNumberFormat="1" applyFont="1" applyFill="1"/>
    <xf numFmtId="4" fontId="3" fillId="0" borderId="0" xfId="0" applyNumberFormat="1" applyFont="1" applyFill="1" applyAlignment="1">
      <alignment horizontal="right"/>
    </xf>
    <xf numFmtId="0" fontId="12" fillId="0" borderId="0" xfId="0" applyFont="1" applyFill="1" applyAlignment="1">
      <alignment vertical="center"/>
    </xf>
    <xf numFmtId="0" fontId="12" fillId="0" borderId="0" xfId="0" applyFont="1" applyFill="1" applyAlignment="1">
      <alignment horizontal="center" vertical="center"/>
    </xf>
    <xf numFmtId="3" fontId="3" fillId="0" borderId="0" xfId="0" applyNumberFormat="1" applyFont="1" applyFill="1"/>
    <xf numFmtId="0" fontId="3" fillId="0" borderId="0" xfId="0" applyFont="1" applyFill="1" applyAlignment="1"/>
    <xf numFmtId="0" fontId="5" fillId="0" borderId="2" xfId="0" applyFont="1" applyFill="1" applyBorder="1"/>
    <xf numFmtId="4" fontId="5" fillId="0" borderId="22" xfId="0" applyNumberFormat="1" applyFont="1" applyFill="1" applyBorder="1" applyAlignment="1">
      <alignment vertical="center"/>
    </xf>
    <xf numFmtId="3" fontId="5" fillId="0" borderId="2" xfId="0" applyNumberFormat="1" applyFont="1" applyFill="1" applyBorder="1" applyAlignment="1">
      <alignment vertical="center"/>
    </xf>
    <xf numFmtId="0" fontId="5" fillId="0" borderId="0" xfId="0" applyFont="1" applyFill="1" applyAlignment="1">
      <alignment vertical="center"/>
    </xf>
    <xf numFmtId="0" fontId="5" fillId="0" borderId="2" xfId="0" applyFont="1" applyFill="1" applyBorder="1" applyAlignment="1">
      <alignment horizontal="center" vertical="center"/>
    </xf>
    <xf numFmtId="0" fontId="5" fillId="0" borderId="2" xfId="0" applyFont="1" applyFill="1" applyBorder="1" applyAlignment="1">
      <alignment vertical="center" wrapText="1"/>
    </xf>
    <xf numFmtId="3" fontId="8" fillId="5" borderId="26" xfId="0" applyNumberFormat="1" applyFont="1" applyFill="1" applyBorder="1" applyAlignment="1"/>
    <xf numFmtId="4" fontId="7" fillId="5" borderId="27" xfId="0" applyNumberFormat="1" applyFont="1" applyFill="1" applyBorder="1" applyAlignment="1">
      <alignment vertical="center"/>
    </xf>
    <xf numFmtId="0" fontId="3" fillId="5" borderId="0" xfId="0" applyFont="1" applyFill="1"/>
    <xf numFmtId="4" fontId="5" fillId="0" borderId="0" xfId="0" applyNumberFormat="1" applyFont="1" applyFill="1" applyBorder="1" applyAlignment="1">
      <alignment vertical="center"/>
    </xf>
    <xf numFmtId="0" fontId="3" fillId="5" borderId="27" xfId="0" applyFont="1" applyFill="1" applyBorder="1" applyAlignment="1">
      <alignment horizontal="center" vertical="center"/>
    </xf>
    <xf numFmtId="3" fontId="9" fillId="5" borderId="26" xfId="0" applyNumberFormat="1" applyFont="1" applyFill="1" applyBorder="1" applyAlignment="1">
      <alignment horizontal="center" wrapText="1"/>
    </xf>
    <xf numFmtId="0" fontId="9" fillId="5" borderId="27" xfId="0" applyFont="1" applyFill="1" applyBorder="1" applyAlignment="1">
      <alignment horizontal="center"/>
    </xf>
    <xf numFmtId="0" fontId="3" fillId="5" borderId="25" xfId="0" applyFont="1" applyFill="1" applyBorder="1" applyAlignment="1">
      <alignment horizontal="center" vertical="center"/>
    </xf>
    <xf numFmtId="0" fontId="3" fillId="5" borderId="26" xfId="0" applyFont="1" applyFill="1" applyBorder="1" applyAlignment="1">
      <alignment horizontal="center" vertical="center"/>
    </xf>
    <xf numFmtId="0" fontId="9" fillId="5" borderId="25" xfId="0" applyFont="1" applyFill="1" applyBorder="1" applyAlignment="1">
      <alignment horizontal="center"/>
    </xf>
    <xf numFmtId="0" fontId="9" fillId="5" borderId="26" xfId="0" applyFont="1" applyFill="1" applyBorder="1" applyAlignment="1">
      <alignment horizontal="center"/>
    </xf>
    <xf numFmtId="0" fontId="13" fillId="0" borderId="0" xfId="0" applyFont="1" applyFill="1" applyAlignment="1">
      <alignment horizontal="center"/>
    </xf>
    <xf numFmtId="0" fontId="5" fillId="0" borderId="0" xfId="0" applyFont="1" applyFill="1" applyAlignment="1">
      <alignment horizontal="left"/>
    </xf>
    <xf numFmtId="0" fontId="10" fillId="0" borderId="0" xfId="0" applyFont="1" applyFill="1" applyAlignment="1">
      <alignment horizontal="center"/>
    </xf>
    <xf numFmtId="0" fontId="8" fillId="0" borderId="0" xfId="0" applyFont="1" applyFill="1" applyAlignment="1">
      <alignment horizontal="center"/>
    </xf>
    <xf numFmtId="0" fontId="5" fillId="0" borderId="42" xfId="0" applyFont="1" applyFill="1" applyBorder="1"/>
    <xf numFmtId="0" fontId="9" fillId="0" borderId="43" xfId="0" applyFont="1" applyFill="1" applyBorder="1" applyAlignment="1">
      <alignment horizontal="center"/>
    </xf>
    <xf numFmtId="0" fontId="3" fillId="5" borderId="10" xfId="0" applyFont="1" applyFill="1" applyBorder="1" applyAlignment="1">
      <alignment horizontal="center" vertical="center"/>
    </xf>
    <xf numFmtId="0" fontId="9" fillId="5" borderId="19" xfId="0" applyFont="1" applyFill="1" applyBorder="1" applyAlignment="1">
      <alignment horizontal="center" vertical="center"/>
    </xf>
    <xf numFmtId="0" fontId="12" fillId="5" borderId="37" xfId="0" applyFont="1" applyFill="1" applyBorder="1" applyAlignment="1">
      <alignment horizontal="center" vertical="center"/>
    </xf>
    <xf numFmtId="0" fontId="12" fillId="5" borderId="70" xfId="0" applyFont="1" applyFill="1" applyBorder="1" applyAlignment="1">
      <alignment horizontal="center" vertical="center"/>
    </xf>
    <xf numFmtId="0" fontId="5" fillId="0" borderId="44" xfId="0" applyFont="1" applyFill="1" applyBorder="1"/>
    <xf numFmtId="0" fontId="9" fillId="0" borderId="45" xfId="0" applyFont="1" applyFill="1" applyBorder="1" applyAlignment="1">
      <alignment horizontal="center"/>
    </xf>
    <xf numFmtId="0" fontId="12" fillId="5" borderId="41" xfId="0" applyFont="1" applyFill="1" applyBorder="1" applyAlignment="1">
      <alignment horizontal="center" vertical="center" wrapText="1"/>
    </xf>
    <xf numFmtId="3" fontId="8" fillId="5" borderId="38" xfId="0" applyNumberFormat="1" applyFont="1" applyFill="1" applyBorder="1" applyAlignment="1">
      <alignment horizontal="right"/>
    </xf>
    <xf numFmtId="0" fontId="12" fillId="5" borderId="41" xfId="0" applyNumberFormat="1" applyFont="1" applyFill="1" applyBorder="1" applyAlignment="1">
      <alignment horizontal="center" vertical="center" wrapText="1"/>
    </xf>
    <xf numFmtId="3" fontId="5" fillId="3" borderId="5" xfId="0" applyNumberFormat="1" applyFont="1" applyFill="1" applyBorder="1"/>
    <xf numFmtId="0" fontId="12" fillId="5" borderId="41" xfId="0" applyFont="1" applyFill="1" applyBorder="1" applyAlignment="1">
      <alignment horizontal="center" wrapText="1"/>
    </xf>
    <xf numFmtId="4" fontId="5" fillId="0" borderId="33" xfId="0" applyNumberFormat="1" applyFont="1" applyFill="1" applyBorder="1" applyAlignment="1">
      <alignment vertical="center"/>
    </xf>
    <xf numFmtId="169" fontId="5" fillId="0" borderId="23" xfId="0" applyNumberFormat="1" applyFont="1" applyFill="1" applyBorder="1" applyAlignment="1">
      <alignment horizontal="center" vertical="center"/>
    </xf>
    <xf numFmtId="169" fontId="5" fillId="0" borderId="30" xfId="0" applyNumberFormat="1" applyFont="1" applyFill="1" applyBorder="1" applyAlignment="1">
      <alignment horizontal="center"/>
    </xf>
    <xf numFmtId="0" fontId="5" fillId="0" borderId="31" xfId="0" applyFont="1" applyFill="1" applyBorder="1"/>
    <xf numFmtId="169" fontId="17" fillId="5" borderId="25" xfId="0" applyNumberFormat="1" applyFont="1" applyFill="1" applyBorder="1" applyAlignment="1">
      <alignment horizontal="left"/>
    </xf>
    <xf numFmtId="0" fontId="17" fillId="5" borderId="26" xfId="0" applyFont="1" applyFill="1" applyBorder="1" applyAlignment="1">
      <alignment horizontal="center"/>
    </xf>
    <xf numFmtId="0" fontId="17" fillId="5" borderId="26" xfId="0" applyFont="1" applyFill="1" applyBorder="1"/>
    <xf numFmtId="4" fontId="5" fillId="0" borderId="24" xfId="0" applyNumberFormat="1" applyFont="1" applyFill="1" applyBorder="1" applyAlignment="1">
      <alignment vertical="center"/>
    </xf>
    <xf numFmtId="167" fontId="5" fillId="0" borderId="2" xfId="0" applyNumberFormat="1" applyFont="1" applyFill="1" applyBorder="1" applyAlignment="1"/>
    <xf numFmtId="0" fontId="13" fillId="0" borderId="0" xfId="0" applyFont="1" applyFill="1" applyAlignment="1">
      <alignment horizontal="left"/>
    </xf>
    <xf numFmtId="3" fontId="8" fillId="5" borderId="41" xfId="0" applyNumberFormat="1" applyFont="1" applyFill="1" applyBorder="1" applyAlignment="1">
      <alignment horizontal="right"/>
    </xf>
    <xf numFmtId="0" fontId="27" fillId="5" borderId="41" xfId="0" applyNumberFormat="1" applyFont="1" applyFill="1" applyBorder="1" applyAlignment="1">
      <alignment horizontal="center" vertical="center" wrapText="1"/>
    </xf>
    <xf numFmtId="3" fontId="30" fillId="3" borderId="5" xfId="0" applyNumberFormat="1" applyFont="1" applyFill="1" applyBorder="1"/>
    <xf numFmtId="3" fontId="31" fillId="5" borderId="41" xfId="0" applyNumberFormat="1" applyFont="1" applyFill="1" applyBorder="1" applyAlignment="1">
      <alignment horizontal="right"/>
    </xf>
    <xf numFmtId="4" fontId="30" fillId="3" borderId="5" xfId="0" applyNumberFormat="1" applyFont="1" applyFill="1" applyBorder="1"/>
    <xf numFmtId="4" fontId="31" fillId="5" borderId="41" xfId="0" applyNumberFormat="1" applyFont="1" applyFill="1" applyBorder="1" applyAlignment="1">
      <alignment horizontal="right"/>
    </xf>
    <xf numFmtId="1" fontId="25" fillId="3" borderId="0" xfId="0" applyNumberFormat="1" applyFont="1" applyFill="1" applyAlignment="1">
      <alignment horizontal="center"/>
    </xf>
    <xf numFmtId="165" fontId="25" fillId="3" borderId="0" xfId="0" applyNumberFormat="1" applyFont="1" applyFill="1" applyAlignment="1">
      <alignment wrapText="1"/>
    </xf>
    <xf numFmtId="165" fontId="25" fillId="3" borderId="0" xfId="0" applyNumberFormat="1" applyFont="1" applyFill="1"/>
    <xf numFmtId="0" fontId="25" fillId="3" borderId="0" xfId="0" applyFont="1" applyFill="1"/>
    <xf numFmtId="165" fontId="25" fillId="3" borderId="46" xfId="0" applyNumberFormat="1" applyFont="1" applyFill="1" applyBorder="1" applyAlignment="1">
      <alignment wrapText="1"/>
    </xf>
    <xf numFmtId="1" fontId="25" fillId="3" borderId="46" xfId="0" applyNumberFormat="1" applyFont="1" applyFill="1" applyBorder="1" applyAlignment="1">
      <alignment horizontal="center"/>
    </xf>
    <xf numFmtId="165" fontId="25" fillId="3" borderId="46" xfId="0" applyNumberFormat="1" applyFont="1" applyFill="1" applyBorder="1"/>
    <xf numFmtId="0" fontId="25" fillId="3" borderId="46" xfId="0" applyFont="1" applyFill="1" applyBorder="1"/>
    <xf numFmtId="1" fontId="28" fillId="5" borderId="25" xfId="0" applyNumberFormat="1" applyFont="1" applyFill="1" applyBorder="1" applyAlignment="1">
      <alignment horizontal="center" vertical="center" wrapText="1"/>
    </xf>
    <xf numFmtId="1" fontId="28" fillId="5" borderId="26" xfId="0" applyNumberFormat="1" applyFont="1" applyFill="1" applyBorder="1" applyAlignment="1">
      <alignment horizontal="center" vertical="center" wrapText="1"/>
    </xf>
    <xf numFmtId="165" fontId="28" fillId="5" borderId="26" xfId="0" applyNumberFormat="1" applyFont="1" applyFill="1" applyBorder="1" applyAlignment="1">
      <alignment horizontal="center" vertical="center" wrapText="1"/>
    </xf>
    <xf numFmtId="0" fontId="28" fillId="5" borderId="26" xfId="0" applyFont="1" applyFill="1" applyBorder="1" applyAlignment="1">
      <alignment horizontal="center" vertical="center" wrapText="1"/>
    </xf>
    <xf numFmtId="0" fontId="32" fillId="5" borderId="27" xfId="0" applyFont="1" applyFill="1" applyBorder="1" applyAlignment="1">
      <alignment horizontal="center" vertical="center" wrapText="1"/>
    </xf>
    <xf numFmtId="1" fontId="33" fillId="3" borderId="20" xfId="0" applyNumberFormat="1" applyFont="1" applyFill="1" applyBorder="1" applyAlignment="1">
      <alignment horizontal="left" vertical="center"/>
    </xf>
    <xf numFmtId="0" fontId="28" fillId="3" borderId="34" xfId="0" applyFont="1" applyFill="1" applyBorder="1" applyAlignment="1">
      <alignment horizontal="left" vertical="center"/>
    </xf>
    <xf numFmtId="0" fontId="28" fillId="3" borderId="14" xfId="0" applyFont="1" applyFill="1" applyBorder="1" applyAlignment="1">
      <alignment horizontal="left"/>
    </xf>
    <xf numFmtId="0" fontId="28" fillId="3" borderId="14" xfId="0" applyFont="1" applyFill="1" applyBorder="1" applyAlignment="1">
      <alignment horizontal="left" vertical="center" wrapText="1"/>
    </xf>
    <xf numFmtId="0" fontId="28" fillId="3" borderId="67" xfId="0" applyFont="1" applyFill="1" applyBorder="1" applyAlignment="1">
      <alignment horizontal="left" vertical="center"/>
    </xf>
    <xf numFmtId="0" fontId="28" fillId="3" borderId="14" xfId="0" applyFont="1" applyFill="1" applyBorder="1" applyAlignment="1">
      <alignment horizontal="center" vertical="center" wrapText="1"/>
    </xf>
    <xf numFmtId="0" fontId="32" fillId="3" borderId="21" xfId="0" applyFont="1" applyFill="1" applyBorder="1" applyAlignment="1">
      <alignment horizontal="center" vertical="center" wrapText="1"/>
    </xf>
    <xf numFmtId="1" fontId="28" fillId="3" borderId="23" xfId="0" applyNumberFormat="1" applyFont="1" applyFill="1" applyBorder="1" applyAlignment="1">
      <alignment horizontal="center"/>
    </xf>
    <xf numFmtId="1" fontId="28" fillId="3" borderId="2" xfId="0" applyNumberFormat="1" applyFont="1" applyFill="1" applyBorder="1" applyAlignment="1">
      <alignment horizontal="center"/>
    </xf>
    <xf numFmtId="165" fontId="28" fillId="3" borderId="2" xfId="0" applyNumberFormat="1" applyFont="1" applyFill="1" applyBorder="1" applyAlignment="1">
      <alignment wrapText="1"/>
    </xf>
    <xf numFmtId="165" fontId="28" fillId="3" borderId="49" xfId="0" applyNumberFormat="1" applyFont="1" applyFill="1" applyBorder="1"/>
    <xf numFmtId="0" fontId="28" fillId="3" borderId="2" xfId="0" applyFont="1" applyFill="1" applyBorder="1"/>
    <xf numFmtId="1" fontId="28" fillId="3" borderId="30" xfId="0" applyNumberFormat="1" applyFont="1" applyFill="1" applyBorder="1" applyAlignment="1">
      <alignment horizontal="center" vertical="center"/>
    </xf>
    <xf numFmtId="1" fontId="28" fillId="3" borderId="31" xfId="0" applyNumberFormat="1" applyFont="1" applyFill="1" applyBorder="1" applyAlignment="1">
      <alignment horizontal="center" vertical="center"/>
    </xf>
    <xf numFmtId="165" fontId="28" fillId="3" borderId="31" xfId="0" applyNumberFormat="1" applyFont="1" applyFill="1" applyBorder="1" applyAlignment="1">
      <alignment vertical="center"/>
    </xf>
    <xf numFmtId="165" fontId="28" fillId="3" borderId="31" xfId="0" applyNumberFormat="1" applyFont="1" applyFill="1" applyBorder="1" applyAlignment="1">
      <alignment vertical="center" wrapText="1"/>
    </xf>
    <xf numFmtId="165" fontId="28" fillId="3" borderId="69" xfId="0" applyNumberFormat="1" applyFont="1" applyFill="1" applyBorder="1" applyAlignment="1">
      <alignment vertical="center"/>
    </xf>
    <xf numFmtId="0" fontId="28" fillId="3" borderId="31" xfId="0" applyFont="1" applyFill="1" applyBorder="1" applyAlignment="1">
      <alignment vertical="center"/>
    </xf>
    <xf numFmtId="0" fontId="33" fillId="5" borderId="48" xfId="0" applyFont="1" applyFill="1" applyBorder="1"/>
    <xf numFmtId="1" fontId="34" fillId="5" borderId="31" xfId="0" applyNumberFormat="1" applyFont="1" applyFill="1" applyBorder="1" applyAlignment="1">
      <alignment horizontal="center"/>
    </xf>
    <xf numFmtId="165" fontId="34" fillId="5" borderId="31" xfId="0" applyNumberFormat="1" applyFont="1" applyFill="1" applyBorder="1" applyAlignment="1">
      <alignment wrapText="1"/>
    </xf>
    <xf numFmtId="165" fontId="34" fillId="5" borderId="69" xfId="0" applyNumberFormat="1" applyFont="1" applyFill="1" applyBorder="1"/>
    <xf numFmtId="0" fontId="34" fillId="5" borderId="31" xfId="0" applyFont="1" applyFill="1" applyBorder="1"/>
    <xf numFmtId="165" fontId="3" fillId="3" borderId="49" xfId="0" applyNumberFormat="1" applyFont="1" applyFill="1" applyBorder="1"/>
    <xf numFmtId="3" fontId="3" fillId="3" borderId="29" xfId="0" applyNumberFormat="1" applyFont="1" applyFill="1" applyBorder="1"/>
    <xf numFmtId="1" fontId="3" fillId="3" borderId="23" xfId="0" applyNumberFormat="1" applyFont="1" applyFill="1" applyBorder="1" applyAlignment="1">
      <alignment horizontal="center" vertical="center"/>
    </xf>
    <xf numFmtId="1" fontId="3" fillId="3" borderId="2" xfId="0" applyNumberFormat="1" applyFont="1" applyFill="1" applyBorder="1" applyAlignment="1">
      <alignment horizontal="center" vertical="center"/>
    </xf>
    <xf numFmtId="165" fontId="3" fillId="3" borderId="49" xfId="0" applyNumberFormat="1" applyFont="1" applyFill="1" applyBorder="1" applyAlignment="1">
      <alignment vertical="center"/>
    </xf>
    <xf numFmtId="0" fontId="3" fillId="3" borderId="2" xfId="0" applyFont="1" applyFill="1" applyBorder="1" applyAlignment="1">
      <alignment vertical="center"/>
    </xf>
    <xf numFmtId="165" fontId="3" fillId="3" borderId="2" xfId="0" applyNumberFormat="1" applyFont="1" applyFill="1" applyBorder="1" applyAlignment="1">
      <alignment vertical="center"/>
    </xf>
    <xf numFmtId="3" fontId="3" fillId="3" borderId="29" xfId="0" applyNumberFormat="1" applyFont="1" applyFill="1" applyBorder="1" applyAlignment="1">
      <alignment vertical="center"/>
    </xf>
    <xf numFmtId="167" fontId="3" fillId="3" borderId="2" xfId="0" applyNumberFormat="1" applyFont="1" applyFill="1" applyBorder="1" applyAlignment="1" applyProtection="1">
      <alignment horizontal="left" wrapText="1" shrinkToFit="1"/>
      <protection hidden="1"/>
    </xf>
    <xf numFmtId="1" fontId="3" fillId="3" borderId="30" xfId="0" applyNumberFormat="1" applyFont="1" applyFill="1" applyBorder="1" applyAlignment="1">
      <alignment horizontal="center"/>
    </xf>
    <xf numFmtId="1" fontId="3" fillId="3" borderId="31" xfId="0" applyNumberFormat="1" applyFont="1" applyFill="1" applyBorder="1" applyAlignment="1">
      <alignment horizontal="center"/>
    </xf>
    <xf numFmtId="0" fontId="3" fillId="3" borderId="31" xfId="0" applyFont="1" applyFill="1" applyBorder="1"/>
    <xf numFmtId="3" fontId="3" fillId="3" borderId="24" xfId="0" applyNumberFormat="1" applyFont="1" applyFill="1" applyBorder="1"/>
    <xf numFmtId="0" fontId="7" fillId="5" borderId="50" xfId="0" applyFont="1" applyFill="1" applyBorder="1"/>
    <xf numFmtId="1" fontId="7" fillId="5" borderId="26" xfId="0" applyNumberFormat="1" applyFont="1" applyFill="1" applyBorder="1" applyAlignment="1">
      <alignment horizontal="center"/>
    </xf>
    <xf numFmtId="165" fontId="7" fillId="5" borderId="26" xfId="0" applyNumberFormat="1" applyFont="1" applyFill="1" applyBorder="1" applyAlignment="1">
      <alignment wrapText="1"/>
    </xf>
    <xf numFmtId="165" fontId="7" fillId="5" borderId="68" xfId="0" applyNumberFormat="1" applyFont="1" applyFill="1" applyBorder="1"/>
    <xf numFmtId="0" fontId="7" fillId="5" borderId="26" xfId="0" applyFont="1" applyFill="1" applyBorder="1"/>
    <xf numFmtId="3" fontId="7" fillId="5" borderId="65" xfId="0" applyNumberFormat="1" applyFont="1" applyFill="1" applyBorder="1"/>
    <xf numFmtId="165" fontId="3" fillId="3" borderId="2" xfId="0" applyNumberFormat="1" applyFont="1" applyFill="1" applyBorder="1" applyAlignment="1">
      <alignment wrapText="1"/>
    </xf>
    <xf numFmtId="165" fontId="3" fillId="3" borderId="2" xfId="0" applyNumberFormat="1" applyFont="1" applyFill="1" applyBorder="1" applyAlignment="1">
      <alignment wrapText="1" shrinkToFit="1"/>
    </xf>
    <xf numFmtId="0" fontId="7" fillId="5" borderId="25" xfId="0" applyFont="1" applyFill="1" applyBorder="1"/>
    <xf numFmtId="1" fontId="13" fillId="3" borderId="0" xfId="0" applyNumberFormat="1" applyFont="1" applyFill="1" applyAlignment="1">
      <alignment horizontal="left"/>
    </xf>
    <xf numFmtId="1" fontId="4" fillId="3" borderId="0" xfId="0" applyNumberFormat="1" applyFont="1" applyFill="1" applyAlignment="1">
      <alignment horizontal="left" wrapText="1"/>
    </xf>
    <xf numFmtId="0" fontId="12" fillId="5" borderId="27" xfId="0" applyFont="1" applyFill="1" applyBorder="1" applyAlignment="1">
      <alignment horizontal="center" vertical="center" wrapText="1"/>
    </xf>
    <xf numFmtId="10" fontId="3" fillId="3" borderId="0" xfId="0" applyNumberFormat="1" applyFont="1" applyFill="1" applyAlignment="1">
      <alignment horizontal="right"/>
    </xf>
    <xf numFmtId="165" fontId="3" fillId="3" borderId="2" xfId="0" applyNumberFormat="1" applyFont="1" applyFill="1" applyBorder="1"/>
    <xf numFmtId="3" fontId="3" fillId="3" borderId="22" xfId="0" applyNumberFormat="1" applyFont="1" applyFill="1" applyBorder="1"/>
    <xf numFmtId="165" fontId="3" fillId="3" borderId="46" xfId="0" applyNumberFormat="1" applyFont="1" applyFill="1" applyBorder="1" applyAlignment="1">
      <alignment wrapText="1"/>
    </xf>
    <xf numFmtId="165" fontId="3" fillId="3" borderId="0" xfId="0" applyNumberFormat="1" applyFont="1" applyFill="1"/>
    <xf numFmtId="10" fontId="3" fillId="3" borderId="46" xfId="0" applyNumberFormat="1" applyFont="1" applyFill="1" applyBorder="1" applyAlignment="1">
      <alignment horizontal="right"/>
    </xf>
    <xf numFmtId="165" fontId="3" fillId="5" borderId="26" xfId="0" applyNumberFormat="1" applyFont="1" applyFill="1" applyBorder="1" applyAlignment="1">
      <alignment horizontal="center" vertical="center" wrapText="1"/>
    </xf>
    <xf numFmtId="1" fontId="3" fillId="3" borderId="48" xfId="0" applyNumberFormat="1" applyFont="1" applyFill="1" applyBorder="1" applyAlignment="1">
      <alignment horizontal="center"/>
    </xf>
    <xf numFmtId="165" fontId="7" fillId="5" borderId="26" xfId="0" applyNumberFormat="1" applyFont="1" applyFill="1" applyBorder="1"/>
    <xf numFmtId="0" fontId="5" fillId="0" borderId="0" xfId="0" applyFont="1" applyAlignment="1">
      <alignment horizontal="left"/>
    </xf>
    <xf numFmtId="1" fontId="3" fillId="3" borderId="47" xfId="0" applyNumberFormat="1" applyFont="1" applyFill="1" applyBorder="1" applyAlignment="1">
      <alignment horizontal="center" vertical="center"/>
    </xf>
    <xf numFmtId="165" fontId="3" fillId="3" borderId="2" xfId="0" applyNumberFormat="1" applyFont="1" applyFill="1" applyBorder="1" applyAlignment="1">
      <alignment vertical="center" wrapText="1" shrinkToFit="1"/>
    </xf>
    <xf numFmtId="3" fontId="7" fillId="5" borderId="32" xfId="0" applyNumberFormat="1" applyFont="1" applyFill="1" applyBorder="1"/>
    <xf numFmtId="165" fontId="3" fillId="3" borderId="0" xfId="0" applyNumberFormat="1" applyFont="1" applyFill="1" applyAlignment="1">
      <alignment wrapText="1"/>
    </xf>
    <xf numFmtId="1" fontId="6" fillId="3" borderId="0" xfId="0" applyNumberFormat="1" applyFont="1" applyFill="1" applyAlignment="1">
      <alignment horizontal="left" wrapText="1"/>
    </xf>
    <xf numFmtId="1" fontId="3" fillId="5" borderId="28" xfId="0" applyNumberFormat="1" applyFont="1" applyFill="1" applyBorder="1" applyAlignment="1">
      <alignment horizontal="center" vertical="center" wrapText="1"/>
    </xf>
    <xf numFmtId="1" fontId="3" fillId="5" borderId="14" xfId="0" applyNumberFormat="1" applyFont="1" applyFill="1" applyBorder="1" applyAlignment="1">
      <alignment horizontal="center" vertical="center" wrapText="1"/>
    </xf>
    <xf numFmtId="165" fontId="3" fillId="5" borderId="14" xfId="0" applyNumberFormat="1" applyFont="1" applyFill="1" applyBorder="1" applyAlignment="1">
      <alignment horizontal="center" vertical="center" wrapText="1"/>
    </xf>
    <xf numFmtId="0" fontId="3" fillId="5" borderId="14" xfId="0" applyFont="1" applyFill="1" applyBorder="1" applyAlignment="1">
      <alignment horizontal="center" vertical="center" wrapText="1"/>
    </xf>
    <xf numFmtId="1" fontId="7" fillId="3" borderId="20" xfId="0" applyNumberFormat="1" applyFont="1" applyFill="1" applyBorder="1" applyAlignment="1">
      <alignment horizontal="left" vertical="center"/>
    </xf>
    <xf numFmtId="0" fontId="11" fillId="3" borderId="34" xfId="0" applyFont="1" applyFill="1" applyBorder="1" applyAlignment="1">
      <alignment horizontal="left" vertical="center"/>
    </xf>
    <xf numFmtId="0" fontId="3" fillId="3" borderId="14" xfId="0" applyFont="1" applyFill="1" applyBorder="1" applyAlignment="1">
      <alignment horizontal="left"/>
    </xf>
    <xf numFmtId="0" fontId="3" fillId="3" borderId="14" xfId="0" applyFont="1" applyFill="1" applyBorder="1" applyAlignment="1">
      <alignment horizontal="left" vertical="center" wrapText="1"/>
    </xf>
    <xf numFmtId="0" fontId="3" fillId="3" borderId="14" xfId="0" applyFont="1" applyFill="1" applyBorder="1" applyAlignment="1">
      <alignment horizontal="left" vertical="center"/>
    </xf>
    <xf numFmtId="0" fontId="3" fillId="3" borderId="14" xfId="0" applyFont="1" applyFill="1" applyBorder="1" applyAlignment="1">
      <alignment horizontal="center" vertical="center" wrapText="1"/>
    </xf>
    <xf numFmtId="1" fontId="3" fillId="3" borderId="28" xfId="0" applyNumberFormat="1" applyFont="1" applyFill="1" applyBorder="1" applyAlignment="1">
      <alignment horizontal="center" vertical="center"/>
    </xf>
    <xf numFmtId="1" fontId="3" fillId="3" borderId="46" xfId="0" applyNumberFormat="1" applyFont="1" applyFill="1" applyBorder="1" applyAlignment="1">
      <alignment horizontal="center"/>
    </xf>
    <xf numFmtId="165" fontId="3" fillId="3" borderId="46" xfId="0" applyNumberFormat="1" applyFont="1" applyFill="1" applyBorder="1"/>
    <xf numFmtId="0" fontId="7" fillId="5" borderId="48" xfId="0" applyFont="1" applyFill="1" applyBorder="1"/>
    <xf numFmtId="1" fontId="7" fillId="5" borderId="31" xfId="0" applyNumberFormat="1" applyFont="1" applyFill="1" applyBorder="1" applyAlignment="1">
      <alignment horizontal="center"/>
    </xf>
    <xf numFmtId="165" fontId="7" fillId="5" borderId="31" xfId="0" applyNumberFormat="1" applyFont="1" applyFill="1" applyBorder="1" applyAlignment="1">
      <alignment wrapText="1"/>
    </xf>
    <xf numFmtId="3" fontId="3" fillId="3" borderId="33" xfId="0" applyNumberFormat="1" applyFont="1" applyFill="1" applyBorder="1"/>
    <xf numFmtId="3" fontId="28" fillId="3" borderId="29" xfId="0" applyNumberFormat="1" applyFont="1" applyFill="1" applyBorder="1"/>
    <xf numFmtId="3" fontId="28" fillId="3" borderId="32" xfId="0" applyNumberFormat="1" applyFont="1" applyFill="1" applyBorder="1" applyAlignment="1">
      <alignment vertical="center"/>
    </xf>
    <xf numFmtId="165" fontId="3" fillId="3" borderId="71" xfId="0" applyNumberFormat="1" applyFont="1" applyFill="1" applyBorder="1"/>
    <xf numFmtId="165" fontId="3" fillId="3" borderId="71" xfId="0" applyNumberFormat="1" applyFont="1" applyFill="1" applyBorder="1" applyAlignment="1">
      <alignment vertical="center"/>
    </xf>
    <xf numFmtId="165" fontId="3" fillId="3" borderId="64" xfId="0" applyNumberFormat="1" applyFont="1" applyFill="1" applyBorder="1"/>
    <xf numFmtId="165" fontId="3" fillId="3" borderId="67" xfId="0" applyNumberFormat="1" applyFont="1" applyFill="1" applyBorder="1" applyAlignment="1">
      <alignment vertical="center"/>
    </xf>
    <xf numFmtId="167" fontId="5" fillId="0" borderId="0" xfId="0" applyNumberFormat="1" applyFont="1" applyFill="1"/>
    <xf numFmtId="3" fontId="7" fillId="3" borderId="5" xfId="0" applyNumberFormat="1" applyFont="1" applyFill="1" applyBorder="1" applyAlignment="1">
      <alignment horizontal="right"/>
    </xf>
    <xf numFmtId="3" fontId="7" fillId="3" borderId="6" xfId="0" applyNumberFormat="1" applyFont="1" applyFill="1" applyBorder="1" applyAlignment="1">
      <alignment horizontal="right"/>
    </xf>
    <xf numFmtId="3" fontId="7" fillId="3" borderId="7" xfId="0" applyNumberFormat="1" applyFont="1" applyFill="1" applyBorder="1" applyAlignment="1">
      <alignment horizontal="right"/>
    </xf>
    <xf numFmtId="0" fontId="5" fillId="0" borderId="67"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69" xfId="0" applyFont="1" applyFill="1" applyBorder="1" applyAlignment="1">
      <alignment horizontal="center"/>
    </xf>
    <xf numFmtId="0" fontId="5" fillId="0" borderId="14" xfId="0" applyFont="1" applyFill="1" applyBorder="1" applyAlignment="1">
      <alignment wrapText="1"/>
    </xf>
    <xf numFmtId="0" fontId="5" fillId="0" borderId="2" xfId="0" applyFont="1" applyFill="1" applyBorder="1" applyAlignment="1">
      <alignment wrapText="1"/>
    </xf>
    <xf numFmtId="169" fontId="5" fillId="0" borderId="23" xfId="0" applyNumberFormat="1" applyFont="1" applyFill="1" applyBorder="1" applyAlignment="1">
      <alignment horizontal="center"/>
    </xf>
    <xf numFmtId="0" fontId="5" fillId="0" borderId="49" xfId="0" applyFont="1" applyFill="1" applyBorder="1" applyAlignment="1">
      <alignment horizontal="center"/>
    </xf>
    <xf numFmtId="0" fontId="5" fillId="0" borderId="2" xfId="0" applyFont="1" applyFill="1" applyBorder="1" applyAlignment="1"/>
    <xf numFmtId="169" fontId="5" fillId="0" borderId="28" xfId="0" applyNumberFormat="1" applyFont="1" applyFill="1" applyBorder="1" applyAlignment="1">
      <alignment horizontal="center" vertical="center"/>
    </xf>
    <xf numFmtId="167" fontId="16" fillId="0" borderId="0" xfId="0" applyNumberFormat="1" applyFont="1" applyFill="1" applyAlignment="1">
      <alignment horizontal="left"/>
    </xf>
    <xf numFmtId="167" fontId="3" fillId="0" borderId="0" xfId="0" applyNumberFormat="1" applyFont="1" applyFill="1"/>
    <xf numFmtId="167" fontId="3" fillId="0" borderId="0" xfId="0" applyNumberFormat="1" applyFont="1" applyFill="1" applyAlignment="1">
      <alignment horizontal="right"/>
    </xf>
    <xf numFmtId="167" fontId="3" fillId="5" borderId="26" xfId="0" applyNumberFormat="1" applyFont="1" applyFill="1" applyBorder="1" applyAlignment="1">
      <alignment horizontal="center" vertical="center" wrapText="1"/>
    </xf>
    <xf numFmtId="167" fontId="5" fillId="0" borderId="14" xfId="0" applyNumberFormat="1" applyFont="1" applyFill="1" applyBorder="1" applyAlignment="1">
      <alignment horizontal="right" vertical="center"/>
    </xf>
    <xf numFmtId="167" fontId="5" fillId="0" borderId="2" xfId="0" applyNumberFormat="1" applyFont="1" applyFill="1" applyBorder="1" applyAlignment="1">
      <alignment vertical="center"/>
    </xf>
    <xf numFmtId="167" fontId="5" fillId="0" borderId="31" xfId="0" applyNumberFormat="1" applyFont="1" applyFill="1" applyBorder="1" applyAlignment="1">
      <alignment vertical="center"/>
    </xf>
    <xf numFmtId="167" fontId="17" fillId="5" borderId="31" xfId="0" applyNumberFormat="1" applyFont="1" applyFill="1" applyBorder="1" applyAlignment="1"/>
    <xf numFmtId="0" fontId="5" fillId="0" borderId="2" xfId="0" applyFont="1" applyFill="1" applyBorder="1" applyAlignment="1">
      <alignment horizontal="center"/>
    </xf>
    <xf numFmtId="0" fontId="5" fillId="0" borderId="23" xfId="0" applyFont="1" applyFill="1" applyBorder="1" applyAlignment="1">
      <alignment horizontal="center"/>
    </xf>
    <xf numFmtId="0" fontId="12" fillId="5" borderId="25" xfId="0" applyFont="1" applyFill="1" applyBorder="1" applyAlignment="1">
      <alignment horizontal="center" vertical="center"/>
    </xf>
    <xf numFmtId="0" fontId="12" fillId="5" borderId="26" xfId="0" applyFont="1" applyFill="1" applyBorder="1" applyAlignment="1">
      <alignment vertical="center"/>
    </xf>
    <xf numFmtId="0" fontId="12" fillId="5" borderId="26" xfId="0" applyFont="1" applyFill="1" applyBorder="1" applyAlignment="1">
      <alignment horizontal="center" vertical="center"/>
    </xf>
    <xf numFmtId="3" fontId="5" fillId="0" borderId="2" xfId="0" applyNumberFormat="1" applyFont="1" applyFill="1" applyBorder="1" applyAlignment="1">
      <alignment horizontal="right" vertical="center"/>
    </xf>
    <xf numFmtId="1" fontId="5" fillId="0" borderId="23" xfId="0" applyNumberFormat="1" applyFont="1" applyFill="1" applyBorder="1" applyAlignment="1">
      <alignment horizontal="center" vertical="center"/>
    </xf>
    <xf numFmtId="3" fontId="3" fillId="0" borderId="0" xfId="0" applyNumberFormat="1" applyFont="1" applyFill="1" applyAlignment="1">
      <alignment horizontal="center"/>
    </xf>
    <xf numFmtId="3" fontId="12" fillId="0" borderId="0" xfId="0" applyNumberFormat="1" applyFont="1" applyFill="1" applyAlignment="1">
      <alignment horizontal="center"/>
    </xf>
    <xf numFmtId="1" fontId="13" fillId="3" borderId="0" xfId="0" applyNumberFormat="1" applyFont="1" applyFill="1" applyAlignment="1">
      <alignment horizontal="left" wrapText="1"/>
    </xf>
    <xf numFmtId="1" fontId="5" fillId="3" borderId="0" xfId="3" applyNumberFormat="1" applyFont="1" applyFill="1" applyAlignment="1">
      <alignment horizontal="left"/>
    </xf>
    <xf numFmtId="4" fontId="3" fillId="3" borderId="0" xfId="3" applyNumberFormat="1" applyFont="1" applyFill="1"/>
    <xf numFmtId="1" fontId="28" fillId="3" borderId="30" xfId="0" applyNumberFormat="1" applyFont="1" applyFill="1" applyBorder="1" applyAlignment="1">
      <alignment horizontal="center"/>
    </xf>
    <xf numFmtId="165" fontId="28" fillId="3" borderId="31" xfId="0" applyNumberFormat="1" applyFont="1" applyFill="1" applyBorder="1" applyAlignment="1">
      <alignment wrapText="1"/>
    </xf>
    <xf numFmtId="0" fontId="28" fillId="3" borderId="31" xfId="0" applyFont="1" applyFill="1" applyBorder="1"/>
    <xf numFmtId="3" fontId="7" fillId="5" borderId="27" xfId="0" applyNumberFormat="1" applyFont="1" applyFill="1" applyBorder="1"/>
    <xf numFmtId="3" fontId="3" fillId="3" borderId="29" xfId="0" applyNumberFormat="1" applyFont="1" applyFill="1" applyBorder="1" applyProtection="1">
      <protection locked="0"/>
    </xf>
    <xf numFmtId="0" fontId="13" fillId="3" borderId="0" xfId="3" applyFont="1" applyFill="1"/>
    <xf numFmtId="1" fontId="4" fillId="3" borderId="0" xfId="3" applyNumberFormat="1" applyFont="1" applyFill="1" applyAlignment="1"/>
    <xf numFmtId="3" fontId="3" fillId="3" borderId="0" xfId="3" applyNumberFormat="1" applyFont="1" applyFill="1"/>
    <xf numFmtId="1" fontId="3" fillId="3" borderId="0" xfId="3" applyNumberFormat="1" applyFont="1" applyFill="1" applyAlignment="1">
      <alignment horizontal="center"/>
    </xf>
    <xf numFmtId="1" fontId="6" fillId="3" borderId="0" xfId="3" applyNumberFormat="1" applyFont="1" applyFill="1" applyAlignment="1">
      <alignment horizontal="left"/>
    </xf>
    <xf numFmtId="0" fontId="3" fillId="3" borderId="0" xfId="3" applyFont="1" applyFill="1"/>
    <xf numFmtId="10" fontId="3" fillId="3" borderId="0" xfId="3" applyNumberFormat="1" applyFont="1" applyFill="1" applyAlignment="1">
      <alignment horizontal="right"/>
    </xf>
    <xf numFmtId="4" fontId="3" fillId="3" borderId="0" xfId="3" applyNumberFormat="1" applyFont="1" applyFill="1" applyAlignment="1">
      <alignment horizontal="center"/>
    </xf>
    <xf numFmtId="167" fontId="5" fillId="3" borderId="2" xfId="3" applyNumberFormat="1" applyFont="1" applyFill="1" applyBorder="1"/>
    <xf numFmtId="10" fontId="3" fillId="3" borderId="0" xfId="3" applyNumberFormat="1" applyFont="1" applyFill="1"/>
    <xf numFmtId="4" fontId="3" fillId="3" borderId="46" xfId="3" applyNumberFormat="1" applyFont="1" applyFill="1" applyBorder="1"/>
    <xf numFmtId="4" fontId="3" fillId="5" borderId="46" xfId="3" applyNumberFormat="1" applyFont="1" applyFill="1" applyBorder="1"/>
    <xf numFmtId="0" fontId="5" fillId="3" borderId="0" xfId="3" applyFont="1" applyFill="1" applyAlignment="1">
      <alignment horizontal="justify" wrapText="1"/>
    </xf>
    <xf numFmtId="166" fontId="5" fillId="3" borderId="0" xfId="3" applyNumberFormat="1" applyFont="1" applyFill="1" applyBorder="1" applyAlignment="1">
      <alignment horizontal="right" vertical="center"/>
    </xf>
    <xf numFmtId="4" fontId="3" fillId="4" borderId="0" xfId="3" applyNumberFormat="1" applyFont="1" applyFill="1"/>
    <xf numFmtId="1" fontId="5" fillId="3" borderId="0" xfId="3" applyNumberFormat="1" applyFont="1" applyFill="1" applyBorder="1" applyAlignment="1">
      <alignment horizontal="justify" vertical="top" wrapText="1"/>
    </xf>
    <xf numFmtId="4" fontId="3" fillId="3" borderId="0" xfId="3" applyNumberFormat="1" applyFont="1" applyFill="1" applyBorder="1"/>
    <xf numFmtId="0" fontId="3" fillId="3" borderId="0" xfId="3" applyFont="1" applyFill="1" applyBorder="1" applyAlignment="1">
      <alignment horizontal="justify" wrapText="1"/>
    </xf>
    <xf numFmtId="4" fontId="3" fillId="3" borderId="0" xfId="3" applyNumberFormat="1" applyFont="1" applyFill="1" applyAlignment="1"/>
    <xf numFmtId="166" fontId="5" fillId="3" borderId="0" xfId="3" applyNumberFormat="1" applyFont="1" applyFill="1" applyBorder="1" applyAlignment="1">
      <alignment horizontal="right"/>
    </xf>
    <xf numFmtId="1" fontId="5" fillId="3" borderId="0" xfId="3" applyNumberFormat="1" applyFont="1" applyFill="1" applyAlignment="1">
      <alignment horizontal="center"/>
    </xf>
    <xf numFmtId="0" fontId="5" fillId="3" borderId="0" xfId="3" applyFont="1" applyFill="1"/>
    <xf numFmtId="3" fontId="5" fillId="3" borderId="0" xfId="3" applyNumberFormat="1" applyFont="1" applyFill="1"/>
    <xf numFmtId="0" fontId="5" fillId="3" borderId="0" xfId="3" applyFont="1" applyFill="1" applyAlignment="1">
      <alignment horizontal="left" wrapText="1"/>
    </xf>
    <xf numFmtId="1" fontId="44" fillId="3" borderId="0" xfId="3" applyNumberFormat="1" applyFont="1" applyFill="1" applyAlignment="1">
      <alignment horizontal="left"/>
    </xf>
    <xf numFmtId="10" fontId="5" fillId="3" borderId="0" xfId="3" applyNumberFormat="1" applyFont="1" applyFill="1"/>
    <xf numFmtId="1" fontId="3" fillId="4" borderId="0" xfId="3" applyNumberFormat="1" applyFont="1" applyFill="1" applyAlignment="1">
      <alignment horizontal="center"/>
    </xf>
    <xf numFmtId="0" fontId="3" fillId="4" borderId="0" xfId="3" applyFont="1" applyFill="1"/>
    <xf numFmtId="3" fontId="3" fillId="4" borderId="0" xfId="3" applyNumberFormat="1" applyFont="1" applyFill="1"/>
    <xf numFmtId="10" fontId="3" fillId="4" borderId="0" xfId="3" applyNumberFormat="1" applyFont="1" applyFill="1"/>
    <xf numFmtId="0" fontId="25" fillId="0" borderId="0" xfId="0" applyFont="1"/>
    <xf numFmtId="0" fontId="42" fillId="0" borderId="0" xfId="0" applyFont="1"/>
    <xf numFmtId="9" fontId="20" fillId="0" borderId="0" xfId="0" applyNumberFormat="1" applyFont="1"/>
    <xf numFmtId="0" fontId="3" fillId="3" borderId="23" xfId="0" applyFont="1" applyFill="1" applyBorder="1" applyAlignment="1">
      <alignment horizontal="center"/>
    </xf>
    <xf numFmtId="0" fontId="3" fillId="3" borderId="2" xfId="0" applyFont="1" applyFill="1" applyBorder="1" applyAlignment="1">
      <alignment horizontal="center"/>
    </xf>
    <xf numFmtId="49" fontId="3" fillId="0" borderId="2" xfId="2" applyNumberFormat="1" applyBorder="1" applyAlignment="1" applyProtection="1">
      <alignment horizontal="left" vertical="center" wrapText="1"/>
      <protection locked="0"/>
    </xf>
    <xf numFmtId="0" fontId="25" fillId="0" borderId="0" xfId="0" applyFont="1" applyAlignment="1">
      <alignment vertical="center"/>
    </xf>
    <xf numFmtId="3" fontId="25" fillId="0" borderId="0" xfId="0" applyNumberFormat="1" applyFont="1" applyAlignment="1">
      <alignment vertical="center"/>
    </xf>
    <xf numFmtId="0" fontId="29" fillId="0" borderId="2" xfId="2" applyFont="1" applyBorder="1" applyAlignment="1">
      <alignment wrapText="1" shrinkToFit="1"/>
    </xf>
    <xf numFmtId="165" fontId="3" fillId="3" borderId="69" xfId="0" applyNumberFormat="1" applyFont="1" applyFill="1" applyBorder="1"/>
    <xf numFmtId="0" fontId="29" fillId="0" borderId="31" xfId="2" applyFont="1" applyBorder="1" applyAlignment="1">
      <alignment wrapText="1" shrinkToFit="1"/>
    </xf>
    <xf numFmtId="0" fontId="29" fillId="3" borderId="0" xfId="0" applyFont="1" applyFill="1" applyAlignment="1">
      <alignment wrapText="1" shrinkToFit="1"/>
    </xf>
    <xf numFmtId="1" fontId="3" fillId="0" borderId="28" xfId="0" applyNumberFormat="1" applyFont="1" applyBorder="1" applyAlignment="1">
      <alignment horizontal="center"/>
    </xf>
    <xf numFmtId="1" fontId="3" fillId="0" borderId="2" xfId="0" applyNumberFormat="1" applyFont="1" applyBorder="1" applyAlignment="1">
      <alignment horizontal="center"/>
    </xf>
    <xf numFmtId="165" fontId="3" fillId="0" borderId="14" xfId="0" applyNumberFormat="1" applyFont="1" applyBorder="1"/>
    <xf numFmtId="0" fontId="29" fillId="0" borderId="0" xfId="0" applyFont="1" applyAlignment="1">
      <alignment wrapText="1" shrinkToFit="1"/>
    </xf>
    <xf numFmtId="165" fontId="3" fillId="0" borderId="2" xfId="0" applyNumberFormat="1" applyFont="1" applyBorder="1"/>
    <xf numFmtId="0" fontId="3" fillId="0" borderId="2" xfId="0" applyFont="1" applyBorder="1"/>
    <xf numFmtId="3" fontId="3" fillId="0" borderId="33" xfId="0" applyNumberFormat="1" applyFont="1" applyBorder="1"/>
    <xf numFmtId="3" fontId="25" fillId="0" borderId="0" xfId="0" applyNumberFormat="1" applyFont="1"/>
    <xf numFmtId="49" fontId="28" fillId="0" borderId="2" xfId="2" applyNumberFormat="1" applyFont="1" applyBorder="1" applyAlignment="1" applyProtection="1">
      <alignment horizontal="left" vertical="center" wrapText="1"/>
      <protection locked="0"/>
    </xf>
    <xf numFmtId="0" fontId="29" fillId="3" borderId="2" xfId="0" applyFont="1" applyFill="1" applyBorder="1" applyAlignment="1">
      <alignment wrapText="1" shrinkToFit="1"/>
    </xf>
    <xf numFmtId="0" fontId="25" fillId="3" borderId="0" xfId="0" applyFont="1" applyFill="1" applyAlignment="1">
      <alignment vertical="center"/>
    </xf>
    <xf numFmtId="0" fontId="39" fillId="0" borderId="31" xfId="2" applyFont="1" applyBorder="1" applyAlignment="1">
      <alignment wrapText="1" shrinkToFit="1"/>
    </xf>
    <xf numFmtId="3" fontId="24" fillId="0" borderId="0" xfId="0" applyNumberFormat="1" applyFont="1"/>
    <xf numFmtId="0" fontId="29" fillId="0" borderId="14" xfId="2" applyFont="1" applyBorder="1" applyAlignment="1">
      <alignment wrapText="1" shrinkToFit="1"/>
    </xf>
    <xf numFmtId="165" fontId="7" fillId="5" borderId="31" xfId="0" applyNumberFormat="1" applyFont="1" applyFill="1" applyBorder="1"/>
    <xf numFmtId="4" fontId="20" fillId="0" borderId="0" xfId="0" applyNumberFormat="1" applyFont="1"/>
    <xf numFmtId="0" fontId="24" fillId="0" borderId="0" xfId="0" applyFont="1"/>
    <xf numFmtId="167" fontId="3" fillId="3" borderId="0" xfId="0" applyNumberFormat="1" applyFont="1" applyFill="1" applyAlignment="1" applyProtection="1">
      <alignment horizontal="left" wrapText="1"/>
      <protection hidden="1"/>
    </xf>
    <xf numFmtId="167" fontId="3" fillId="3" borderId="0" xfId="0" applyNumberFormat="1" applyFont="1" applyFill="1" applyAlignment="1" applyProtection="1">
      <alignment horizontal="left" vertical="center" wrapText="1"/>
      <protection hidden="1"/>
    </xf>
    <xf numFmtId="167" fontId="3" fillId="3" borderId="0" xfId="0" applyNumberFormat="1" applyFont="1" applyFill="1" applyAlignment="1" applyProtection="1">
      <alignment horizontal="left" wrapText="1"/>
      <protection locked="0"/>
    </xf>
    <xf numFmtId="167" fontId="3" fillId="3" borderId="0" xfId="0" applyNumberFormat="1" applyFont="1" applyFill="1" applyAlignment="1" applyProtection="1">
      <alignment horizontal="left" wrapText="1" shrinkToFit="1"/>
      <protection hidden="1"/>
    </xf>
    <xf numFmtId="165" fontId="28" fillId="3" borderId="2" xfId="0" applyNumberFormat="1" applyFont="1" applyFill="1" applyBorder="1"/>
    <xf numFmtId="0" fontId="3" fillId="0" borderId="0" xfId="0" applyFont="1"/>
    <xf numFmtId="1" fontId="3" fillId="0" borderId="0" xfId="0" applyNumberFormat="1" applyFont="1" applyAlignment="1">
      <alignment horizontal="center"/>
    </xf>
    <xf numFmtId="165" fontId="3" fillId="0" borderId="0" xfId="0" applyNumberFormat="1" applyFont="1"/>
    <xf numFmtId="165" fontId="3" fillId="0" borderId="0" xfId="0" applyNumberFormat="1" applyFont="1" applyAlignment="1">
      <alignment wrapText="1"/>
    </xf>
    <xf numFmtId="3" fontId="3" fillId="0" borderId="0" xfId="0" applyNumberFormat="1" applyFont="1"/>
    <xf numFmtId="165" fontId="34" fillId="5" borderId="31" xfId="0" applyNumberFormat="1" applyFont="1" applyFill="1" applyBorder="1"/>
    <xf numFmtId="4" fontId="23" fillId="0" borderId="0" xfId="0" applyNumberFormat="1" applyFont="1"/>
    <xf numFmtId="4" fontId="25" fillId="0" borderId="0" xfId="0" applyNumberFormat="1" applyFont="1"/>
    <xf numFmtId="0" fontId="5" fillId="3" borderId="0" xfId="3" applyFont="1" applyFill="1" applyAlignment="1">
      <alignment horizontal="left" vertical="top"/>
    </xf>
    <xf numFmtId="0" fontId="5" fillId="3" borderId="0" xfId="3" applyFont="1" applyFill="1" applyAlignment="1">
      <alignment horizontal="justify"/>
    </xf>
    <xf numFmtId="1" fontId="7" fillId="3" borderId="0" xfId="3" applyNumberFormat="1" applyFont="1" applyFill="1" applyAlignment="1">
      <alignment horizontal="left"/>
    </xf>
    <xf numFmtId="1" fontId="7" fillId="3" borderId="1" xfId="3" applyNumberFormat="1" applyFont="1" applyFill="1" applyBorder="1" applyAlignment="1">
      <alignment horizontal="left"/>
    </xf>
    <xf numFmtId="1" fontId="7" fillId="3" borderId="1" xfId="3" applyNumberFormat="1" applyFont="1" applyFill="1" applyBorder="1" applyAlignment="1">
      <alignment horizontal="center"/>
    </xf>
    <xf numFmtId="0" fontId="7" fillId="3" borderId="1" xfId="3" applyFont="1" applyFill="1" applyBorder="1"/>
    <xf numFmtId="166" fontId="7" fillId="3" borderId="1" xfId="3" applyNumberFormat="1" applyFont="1" applyFill="1" applyBorder="1" applyAlignment="1">
      <alignment horizontal="right"/>
    </xf>
    <xf numFmtId="167" fontId="5" fillId="3" borderId="2" xfId="3" applyNumberFormat="1" applyFont="1" applyFill="1" applyBorder="1" applyAlignment="1">
      <alignment vertical="center"/>
    </xf>
    <xf numFmtId="3" fontId="5" fillId="3" borderId="2" xfId="3" applyNumberFormat="1" applyFont="1" applyFill="1" applyBorder="1"/>
    <xf numFmtId="167" fontId="7" fillId="5" borderId="26" xfId="3" applyNumberFormat="1" applyFont="1" applyFill="1" applyBorder="1"/>
    <xf numFmtId="0" fontId="3" fillId="3" borderId="0" xfId="3" applyFont="1" applyFill="1" applyBorder="1" applyAlignment="1">
      <alignment wrapText="1"/>
    </xf>
    <xf numFmtId="166" fontId="5" fillId="3" borderId="0" xfId="3" applyNumberFormat="1" applyFont="1" applyFill="1"/>
    <xf numFmtId="1" fontId="5" fillId="3" borderId="0" xfId="3" applyNumberFormat="1" applyFont="1" applyFill="1" applyBorder="1" applyAlignment="1">
      <alignment wrapText="1"/>
    </xf>
    <xf numFmtId="0" fontId="43" fillId="3" borderId="0" xfId="3" applyFont="1" applyFill="1" applyAlignment="1">
      <alignment wrapText="1"/>
    </xf>
    <xf numFmtId="166" fontId="8" fillId="3" borderId="0" xfId="3" applyNumberFormat="1" applyFont="1" applyFill="1" applyBorder="1" applyAlignment="1">
      <alignment horizontal="right"/>
    </xf>
    <xf numFmtId="167" fontId="5" fillId="3" borderId="14" xfId="0" applyNumberFormat="1" applyFont="1" applyFill="1" applyBorder="1" applyAlignment="1">
      <alignment horizontal="right" vertical="center"/>
    </xf>
    <xf numFmtId="167" fontId="5" fillId="3" borderId="2" xfId="0" applyNumberFormat="1" applyFont="1" applyFill="1" applyBorder="1" applyAlignment="1">
      <alignment horizontal="right" vertical="center"/>
    </xf>
    <xf numFmtId="167" fontId="5" fillId="3" borderId="2" xfId="0" applyNumberFormat="1" applyFont="1" applyFill="1" applyBorder="1" applyAlignment="1">
      <alignment horizontal="right"/>
    </xf>
    <xf numFmtId="4" fontId="5" fillId="0" borderId="22" xfId="0" applyNumberFormat="1" applyFont="1" applyFill="1" applyBorder="1" applyAlignment="1"/>
    <xf numFmtId="167" fontId="17" fillId="5" borderId="26" xfId="0" applyNumberFormat="1" applyFont="1" applyFill="1" applyBorder="1" applyAlignment="1"/>
    <xf numFmtId="4" fontId="17" fillId="5" borderId="24" xfId="1" applyNumberFormat="1" applyFont="1" applyFill="1" applyBorder="1" applyAlignment="1">
      <alignment vertical="center" shrinkToFit="1"/>
    </xf>
    <xf numFmtId="1" fontId="5" fillId="3" borderId="23" xfId="3" applyNumberFormat="1" applyFont="1" applyFill="1" applyBorder="1" applyAlignment="1">
      <alignment horizontal="center"/>
    </xf>
    <xf numFmtId="1" fontId="5" fillId="3" borderId="2" xfId="3" applyNumberFormat="1" applyFont="1" applyFill="1" applyBorder="1" applyAlignment="1">
      <alignment horizontal="center"/>
    </xf>
    <xf numFmtId="0" fontId="5" fillId="3" borderId="2" xfId="3" applyFont="1" applyFill="1" applyBorder="1"/>
    <xf numFmtId="4" fontId="5" fillId="3" borderId="22" xfId="3" applyNumberFormat="1" applyFont="1" applyFill="1" applyBorder="1"/>
    <xf numFmtId="4" fontId="3" fillId="4" borderId="0" xfId="3" applyNumberFormat="1" applyFont="1" applyFill="1" applyBorder="1"/>
    <xf numFmtId="0" fontId="3" fillId="4" borderId="0" xfId="3" applyFont="1" applyFill="1" applyBorder="1"/>
    <xf numFmtId="1" fontId="5" fillId="3" borderId="23" xfId="3" applyNumberFormat="1" applyFont="1" applyFill="1" applyBorder="1" applyAlignment="1">
      <alignment horizontal="center" vertical="center"/>
    </xf>
    <xf numFmtId="1" fontId="5" fillId="3" borderId="2" xfId="3" applyNumberFormat="1" applyFont="1" applyFill="1" applyBorder="1" applyAlignment="1">
      <alignment horizontal="center" vertical="center"/>
    </xf>
    <xf numFmtId="0" fontId="5" fillId="3" borderId="2" xfId="3" applyFont="1" applyFill="1" applyBorder="1" applyAlignment="1">
      <alignment vertical="center" wrapText="1"/>
    </xf>
    <xf numFmtId="4" fontId="5" fillId="3" borderId="22" xfId="3" applyNumberFormat="1" applyFont="1" applyFill="1" applyBorder="1" applyAlignment="1">
      <alignment vertical="center"/>
    </xf>
    <xf numFmtId="0" fontId="8" fillId="5" borderId="0" xfId="3" applyFont="1" applyFill="1"/>
    <xf numFmtId="1" fontId="8" fillId="3" borderId="0" xfId="3" applyNumberFormat="1" applyFont="1" applyFill="1"/>
    <xf numFmtId="0" fontId="8" fillId="3" borderId="0" xfId="3" applyFont="1" applyFill="1"/>
    <xf numFmtId="4" fontId="3" fillId="4" borderId="0" xfId="3" applyNumberFormat="1" applyFont="1" applyFill="1" applyAlignment="1">
      <alignment vertical="center"/>
    </xf>
    <xf numFmtId="0" fontId="3" fillId="4" borderId="0" xfId="3" applyFont="1" applyFill="1" applyAlignment="1">
      <alignment vertical="center"/>
    </xf>
    <xf numFmtId="0" fontId="5" fillId="3" borderId="2" xfId="0" applyFont="1" applyFill="1" applyBorder="1" applyAlignment="1">
      <alignment horizontal="center" vertical="center"/>
    </xf>
    <xf numFmtId="1" fontId="3" fillId="3" borderId="23" xfId="3" applyNumberFormat="1" applyFont="1" applyFill="1" applyBorder="1" applyAlignment="1">
      <alignment horizontal="center"/>
    </xf>
    <xf numFmtId="0" fontId="5" fillId="3" borderId="2" xfId="3" applyFont="1" applyFill="1" applyBorder="1" applyAlignment="1">
      <alignment wrapText="1"/>
    </xf>
    <xf numFmtId="1" fontId="8" fillId="5" borderId="0" xfId="3" applyNumberFormat="1" applyFont="1" applyFill="1"/>
    <xf numFmtId="1" fontId="8" fillId="5" borderId="0" xfId="3" applyNumberFormat="1" applyFont="1" applyFill="1" applyBorder="1" applyAlignment="1">
      <alignment horizontal="left" wrapText="1"/>
    </xf>
    <xf numFmtId="172" fontId="5" fillId="3" borderId="0" xfId="0" applyNumberFormat="1" applyFont="1" applyFill="1" applyAlignment="1">
      <alignment vertical="center"/>
    </xf>
    <xf numFmtId="167" fontId="5" fillId="3" borderId="2" xfId="0" applyNumberFormat="1" applyFont="1" applyFill="1" applyBorder="1" applyAlignment="1"/>
    <xf numFmtId="167" fontId="5" fillId="3" borderId="2" xfId="0" applyNumberFormat="1" applyFont="1" applyFill="1" applyBorder="1" applyAlignment="1">
      <alignment vertical="center"/>
    </xf>
    <xf numFmtId="0" fontId="5" fillId="0" borderId="23" xfId="0" applyFont="1" applyFill="1" applyBorder="1" applyAlignment="1">
      <alignment horizontal="center" vertical="center"/>
    </xf>
    <xf numFmtId="4" fontId="7" fillId="5" borderId="27" xfId="3" applyNumberFormat="1" applyFont="1" applyFill="1" applyBorder="1"/>
    <xf numFmtId="4" fontId="3" fillId="5" borderId="0" xfId="3" applyNumberFormat="1" applyFont="1" applyFill="1"/>
    <xf numFmtId="167" fontId="7" fillId="5" borderId="0" xfId="3" applyNumberFormat="1" applyFont="1" applyFill="1"/>
    <xf numFmtId="0" fontId="7" fillId="5" borderId="0" xfId="3" applyFont="1" applyFill="1"/>
    <xf numFmtId="3" fontId="5" fillId="3" borderId="4" xfId="0" applyNumberFormat="1" applyFont="1" applyFill="1" applyBorder="1" applyAlignment="1">
      <alignment horizontal="right"/>
    </xf>
    <xf numFmtId="3" fontId="45" fillId="7" borderId="5" xfId="0" applyNumberFormat="1" applyFont="1" applyFill="1" applyBorder="1"/>
    <xf numFmtId="167" fontId="5" fillId="0" borderId="5" xfId="0" applyNumberFormat="1" applyFont="1" applyFill="1" applyBorder="1"/>
    <xf numFmtId="167" fontId="7" fillId="5" borderId="41" xfId="0" applyNumberFormat="1" applyFont="1" applyFill="1" applyBorder="1"/>
    <xf numFmtId="4" fontId="5" fillId="3" borderId="22" xfId="0" applyNumberFormat="1" applyFont="1" applyFill="1" applyBorder="1" applyAlignment="1">
      <alignment vertical="center"/>
    </xf>
    <xf numFmtId="4" fontId="5" fillId="0" borderId="22" xfId="0" applyNumberFormat="1" applyFont="1" applyFill="1" applyBorder="1" applyAlignment="1">
      <alignment vertical="center" shrinkToFit="1"/>
    </xf>
    <xf numFmtId="4" fontId="5" fillId="0" borderId="1" xfId="0" applyNumberFormat="1" applyFont="1" applyFill="1" applyBorder="1" applyAlignment="1">
      <alignment vertical="center"/>
    </xf>
    <xf numFmtId="4" fontId="7" fillId="5" borderId="35" xfId="0" applyNumberFormat="1" applyFont="1" applyFill="1" applyBorder="1" applyAlignment="1"/>
    <xf numFmtId="4" fontId="7" fillId="0" borderId="1" xfId="0" applyNumberFormat="1" applyFont="1" applyFill="1" applyBorder="1" applyAlignment="1">
      <alignment vertical="center"/>
    </xf>
    <xf numFmtId="4" fontId="5" fillId="0" borderId="36" xfId="0" applyNumberFormat="1" applyFont="1" applyFill="1" applyBorder="1" applyAlignment="1">
      <alignment vertical="center"/>
    </xf>
    <xf numFmtId="4" fontId="7" fillId="5" borderId="35" xfId="0" applyNumberFormat="1" applyFont="1" applyFill="1" applyBorder="1" applyAlignment="1">
      <alignment vertical="center"/>
    </xf>
    <xf numFmtId="0" fontId="5" fillId="3" borderId="23" xfId="0" applyFont="1" applyFill="1" applyBorder="1" applyAlignment="1">
      <alignment horizontal="center" vertical="center"/>
    </xf>
    <xf numFmtId="0" fontId="5" fillId="3" borderId="0" xfId="0" applyFont="1" applyFill="1" applyAlignment="1">
      <alignment vertical="center"/>
    </xf>
    <xf numFmtId="0" fontId="8" fillId="5" borderId="35" xfId="0" applyFont="1" applyFill="1" applyBorder="1"/>
    <xf numFmtId="3" fontId="8" fillId="5" borderId="35" xfId="0" applyNumberFormat="1" applyFont="1" applyFill="1" applyBorder="1"/>
    <xf numFmtId="3" fontId="3" fillId="0" borderId="0" xfId="0" applyNumberFormat="1" applyFont="1" applyFill="1" applyAlignment="1">
      <alignment horizontal="right"/>
    </xf>
    <xf numFmtId="0" fontId="11" fillId="0" borderId="0" xfId="0" applyFont="1" applyFill="1"/>
    <xf numFmtId="0" fontId="8" fillId="0" borderId="1" xfId="0" applyFont="1" applyFill="1" applyBorder="1"/>
    <xf numFmtId="3" fontId="8" fillId="0" borderId="1" xfId="0" applyNumberFormat="1" applyFont="1" applyFill="1" applyBorder="1"/>
    <xf numFmtId="3" fontId="46" fillId="5" borderId="35" xfId="0" applyNumberFormat="1" applyFont="1" applyFill="1" applyBorder="1"/>
    <xf numFmtId="0" fontId="47" fillId="5" borderId="0" xfId="0" applyFont="1" applyFill="1"/>
    <xf numFmtId="167" fontId="8" fillId="5" borderId="26" xfId="0" applyNumberFormat="1" applyFont="1" applyFill="1" applyBorder="1" applyAlignment="1"/>
    <xf numFmtId="0" fontId="3" fillId="0" borderId="0" xfId="0" applyFont="1" applyAlignment="1">
      <alignment wrapText="1"/>
    </xf>
    <xf numFmtId="1" fontId="5" fillId="3" borderId="0" xfId="0" applyNumberFormat="1" applyFont="1" applyFill="1" applyAlignment="1">
      <alignment horizontal="left" wrapText="1"/>
    </xf>
    <xf numFmtId="1" fontId="4" fillId="3" borderId="0" xfId="0" applyNumberFormat="1" applyFont="1" applyFill="1" applyAlignment="1">
      <alignment horizontal="left"/>
    </xf>
    <xf numFmtId="0" fontId="3" fillId="3" borderId="0" xfId="0" applyFont="1" applyFill="1" applyAlignment="1">
      <alignment shrinkToFit="1"/>
    </xf>
    <xf numFmtId="0" fontId="20" fillId="0" borderId="0" xfId="0" applyFont="1" applyAlignment="1">
      <alignment horizontal="center"/>
    </xf>
    <xf numFmtId="0" fontId="11" fillId="0" borderId="0" xfId="0" applyFont="1" applyAlignment="1">
      <alignment horizontal="center"/>
    </xf>
    <xf numFmtId="3" fontId="25" fillId="3" borderId="0" xfId="0" applyNumberFormat="1" applyFont="1" applyFill="1"/>
    <xf numFmtId="3" fontId="13" fillId="3" borderId="0" xfId="0" applyNumberFormat="1" applyFont="1" applyFill="1"/>
    <xf numFmtId="3" fontId="3" fillId="3" borderId="0" xfId="0" applyNumberFormat="1" applyFont="1" applyFill="1" applyAlignment="1">
      <alignment horizontal="right"/>
    </xf>
    <xf numFmtId="3" fontId="12" fillId="5" borderId="27" xfId="0" applyNumberFormat="1" applyFont="1" applyFill="1" applyBorder="1" applyAlignment="1">
      <alignment horizontal="center" vertical="center" wrapText="1"/>
    </xf>
    <xf numFmtId="3" fontId="12" fillId="3" borderId="0" xfId="0" applyNumberFormat="1" applyFont="1" applyFill="1" applyAlignment="1">
      <alignment horizontal="center" vertical="center" wrapText="1"/>
    </xf>
    <xf numFmtId="0" fontId="12" fillId="5" borderId="0" xfId="0" applyFont="1" applyFill="1" applyAlignment="1">
      <alignment horizontal="center" vertical="center" wrapText="1"/>
    </xf>
    <xf numFmtId="4" fontId="3" fillId="3" borderId="0" xfId="0" applyNumberFormat="1" applyFont="1" applyFill="1"/>
    <xf numFmtId="3" fontId="3" fillId="3" borderId="0" xfId="0" applyNumberFormat="1" applyFont="1" applyFill="1" applyAlignment="1">
      <alignment vertical="center"/>
    </xf>
    <xf numFmtId="3" fontId="25" fillId="0" borderId="34" xfId="0" applyNumberFormat="1" applyFont="1" applyBorder="1"/>
    <xf numFmtId="3" fontId="3" fillId="3" borderId="46" xfId="0" applyNumberFormat="1" applyFont="1" applyFill="1" applyBorder="1" applyAlignment="1">
      <alignment horizontal="right"/>
    </xf>
    <xf numFmtId="3" fontId="24" fillId="0" borderId="34" xfId="0" applyNumberFormat="1" applyFont="1" applyBorder="1"/>
    <xf numFmtId="3" fontId="24" fillId="3" borderId="0" xfId="0" applyNumberFormat="1" applyFont="1" applyFill="1"/>
    <xf numFmtId="3" fontId="7" fillId="5" borderId="46" xfId="0" applyNumberFormat="1" applyFont="1" applyFill="1" applyBorder="1"/>
    <xf numFmtId="3" fontId="7" fillId="3" borderId="0" xfId="0" applyNumberFormat="1" applyFont="1" applyFill="1"/>
    <xf numFmtId="3" fontId="32" fillId="5" borderId="27" xfId="0" applyNumberFormat="1" applyFont="1" applyFill="1" applyBorder="1" applyAlignment="1">
      <alignment horizontal="center" vertical="center" wrapText="1"/>
    </xf>
    <xf numFmtId="3" fontId="32" fillId="3" borderId="0" xfId="0" applyNumberFormat="1" applyFont="1" applyFill="1" applyAlignment="1">
      <alignment horizontal="center" vertical="center" wrapText="1"/>
    </xf>
    <xf numFmtId="3" fontId="32" fillId="3" borderId="21" xfId="0" applyNumberFormat="1" applyFont="1" applyFill="1" applyBorder="1" applyAlignment="1">
      <alignment horizontal="center" vertical="center" wrapText="1"/>
    </xf>
    <xf numFmtId="0" fontId="32" fillId="3" borderId="0" xfId="0" applyFont="1" applyFill="1" applyAlignment="1">
      <alignment horizontal="center" vertical="center" wrapText="1"/>
    </xf>
    <xf numFmtId="3" fontId="28" fillId="3" borderId="0" xfId="0" applyNumberFormat="1" applyFont="1" applyFill="1"/>
    <xf numFmtId="3" fontId="28" fillId="3" borderId="0" xfId="0" applyNumberFormat="1" applyFont="1" applyFill="1" applyAlignment="1">
      <alignment vertical="center"/>
    </xf>
    <xf numFmtId="3" fontId="33" fillId="5" borderId="46" xfId="0" applyNumberFormat="1" applyFont="1" applyFill="1" applyBorder="1"/>
    <xf numFmtId="3" fontId="33" fillId="5" borderId="27" xfId="0" applyNumberFormat="1" applyFont="1" applyFill="1" applyBorder="1"/>
    <xf numFmtId="3" fontId="33" fillId="3" borderId="0" xfId="0" applyNumberFormat="1" applyFont="1" applyFill="1"/>
    <xf numFmtId="3" fontId="20" fillId="0" borderId="0" xfId="0" applyNumberFormat="1" applyFont="1"/>
    <xf numFmtId="3" fontId="20" fillId="3" borderId="0" xfId="0" applyNumberFormat="1" applyFont="1" applyFill="1"/>
    <xf numFmtId="0" fontId="5" fillId="3" borderId="2" xfId="3" applyFont="1" applyFill="1" applyBorder="1" applyAlignment="1"/>
    <xf numFmtId="167" fontId="5" fillId="3" borderId="2" xfId="3" applyNumberFormat="1" applyFont="1" applyFill="1" applyBorder="1" applyAlignment="1"/>
    <xf numFmtId="4" fontId="5" fillId="3" borderId="22" xfId="3" applyNumberFormat="1" applyFont="1" applyFill="1" applyBorder="1" applyAlignment="1"/>
    <xf numFmtId="4" fontId="3" fillId="4" borderId="0" xfId="3" applyNumberFormat="1" applyFont="1" applyFill="1" applyBorder="1" applyAlignment="1"/>
    <xf numFmtId="0" fontId="3" fillId="4" borderId="0" xfId="3" applyFont="1" applyFill="1" applyBorder="1" applyAlignment="1"/>
    <xf numFmtId="0" fontId="5" fillId="0" borderId="2" xfId="0" applyFont="1" applyFill="1" applyBorder="1" applyAlignment="1">
      <alignment vertical="center"/>
    </xf>
    <xf numFmtId="0" fontId="10" fillId="0" borderId="0" xfId="0" applyFont="1" applyFill="1" applyAlignment="1">
      <alignment horizontal="left"/>
    </xf>
    <xf numFmtId="0" fontId="16" fillId="0" borderId="0" xfId="0" applyFont="1" applyFill="1" applyAlignment="1">
      <alignment horizontal="left"/>
    </xf>
    <xf numFmtId="0" fontId="5" fillId="0" borderId="0" xfId="0" applyFont="1" applyFill="1" applyAlignment="1"/>
    <xf numFmtId="0" fontId="7" fillId="3" borderId="0" xfId="3" applyNumberFormat="1" applyFont="1" applyFill="1" applyBorder="1" applyAlignment="1">
      <alignment horizontal="left" wrapText="1"/>
    </xf>
    <xf numFmtId="0" fontId="3" fillId="3" borderId="0" xfId="3" applyNumberFormat="1" applyFont="1" applyFill="1" applyBorder="1" applyAlignment="1">
      <alignment wrapText="1"/>
    </xf>
    <xf numFmtId="166" fontId="7" fillId="3" borderId="0" xfId="3" applyNumberFormat="1" applyFont="1" applyFill="1" applyBorder="1" applyAlignment="1">
      <alignment horizontal="right"/>
    </xf>
    <xf numFmtId="1" fontId="5" fillId="3" borderId="0" xfId="3" applyNumberFormat="1" applyFont="1" applyFill="1" applyAlignment="1">
      <alignment horizontal="justify" wrapText="1"/>
    </xf>
    <xf numFmtId="0" fontId="3" fillId="3" borderId="0" xfId="3" applyFont="1" applyFill="1" applyAlignment="1">
      <alignment horizontal="justify" wrapText="1"/>
    </xf>
    <xf numFmtId="166" fontId="7" fillId="0" borderId="0" xfId="3" applyNumberFormat="1" applyFont="1" applyFill="1" applyBorder="1" applyAlignment="1">
      <alignment horizontal="right"/>
    </xf>
    <xf numFmtId="0" fontId="3" fillId="0" borderId="0" xfId="0" applyFont="1" applyAlignment="1">
      <alignment wrapText="1"/>
    </xf>
    <xf numFmtId="0" fontId="3" fillId="3" borderId="0" xfId="0" applyFont="1" applyFill="1" applyAlignment="1">
      <alignment wrapText="1"/>
    </xf>
    <xf numFmtId="0" fontId="17" fillId="0" borderId="0" xfId="0" applyFont="1" applyFill="1"/>
    <xf numFmtId="0" fontId="5" fillId="3" borderId="2" xfId="0" applyFont="1" applyFill="1" applyBorder="1" applyAlignment="1">
      <alignment vertical="center" wrapText="1"/>
    </xf>
    <xf numFmtId="172" fontId="3" fillId="0" borderId="0" xfId="0" applyNumberFormat="1" applyFont="1" applyFill="1"/>
    <xf numFmtId="49" fontId="5" fillId="0" borderId="23" xfId="0" applyNumberFormat="1" applyFont="1" applyFill="1" applyBorder="1" applyAlignment="1">
      <alignment horizontal="center" vertical="center"/>
    </xf>
    <xf numFmtId="0" fontId="5" fillId="0" borderId="28" xfId="0" applyFont="1" applyFill="1" applyBorder="1" applyAlignment="1">
      <alignment horizontal="center"/>
    </xf>
    <xf numFmtId="0" fontId="5" fillId="0" borderId="14" xfId="0" applyFont="1" applyFill="1" applyBorder="1" applyAlignment="1">
      <alignment horizontal="center"/>
    </xf>
    <xf numFmtId="0" fontId="5" fillId="0" borderId="14" xfId="0" applyFont="1" applyFill="1" applyBorder="1"/>
    <xf numFmtId="3" fontId="5" fillId="0" borderId="14" xfId="0" applyNumberFormat="1" applyFont="1" applyFill="1" applyBorder="1" applyAlignment="1">
      <alignment horizontal="right" vertical="center"/>
    </xf>
    <xf numFmtId="3" fontId="5" fillId="0" borderId="14" xfId="0" applyNumberFormat="1" applyFont="1" applyFill="1" applyBorder="1" applyAlignment="1">
      <alignment vertical="center"/>
    </xf>
    <xf numFmtId="3" fontId="5" fillId="3" borderId="2" xfId="0" applyNumberFormat="1" applyFont="1" applyFill="1" applyBorder="1" applyAlignment="1">
      <alignment horizontal="right" vertical="center"/>
    </xf>
    <xf numFmtId="3" fontId="3" fillId="5" borderId="0" xfId="0" applyNumberFormat="1" applyFont="1" applyFill="1"/>
    <xf numFmtId="0" fontId="3" fillId="3" borderId="28" xfId="0" applyFont="1" applyFill="1" applyBorder="1" applyAlignment="1">
      <alignment horizontal="center"/>
    </xf>
    <xf numFmtId="3" fontId="5" fillId="3" borderId="14" xfId="0" applyNumberFormat="1" applyFont="1" applyFill="1" applyBorder="1" applyAlignment="1">
      <alignment horizontal="right" vertical="center"/>
    </xf>
    <xf numFmtId="0" fontId="3" fillId="0" borderId="23" xfId="0" applyFont="1" applyFill="1" applyBorder="1" applyAlignment="1">
      <alignment horizontal="center"/>
    </xf>
    <xf numFmtId="0" fontId="7" fillId="3" borderId="0" xfId="3" applyFont="1" applyFill="1"/>
    <xf numFmtId="0" fontId="7" fillId="4" borderId="0" xfId="3" applyFont="1" applyFill="1"/>
    <xf numFmtId="0" fontId="5" fillId="4" borderId="0" xfId="3" applyFont="1" applyFill="1"/>
    <xf numFmtId="166" fontId="5" fillId="4" borderId="0" xfId="3" applyNumberFormat="1" applyFont="1" applyFill="1"/>
    <xf numFmtId="4" fontId="3" fillId="0" borderId="0" xfId="3" applyNumberFormat="1" applyFont="1" applyFill="1"/>
    <xf numFmtId="0" fontId="3" fillId="0" borderId="0" xfId="3" applyFont="1" applyFill="1" applyAlignment="1">
      <alignment horizontal="justify" wrapText="1"/>
    </xf>
    <xf numFmtId="0" fontId="3" fillId="4" borderId="0" xfId="3" applyFont="1" applyFill="1" applyAlignment="1">
      <alignment horizontal="justify" wrapText="1"/>
    </xf>
    <xf numFmtId="0" fontId="7" fillId="0" borderId="0" xfId="3" applyFont="1" applyFill="1"/>
    <xf numFmtId="166" fontId="5" fillId="0" borderId="0" xfId="3" applyNumberFormat="1" applyFont="1" applyFill="1"/>
    <xf numFmtId="170" fontId="5" fillId="4" borderId="0" xfId="3" applyNumberFormat="1" applyFont="1" applyFill="1"/>
    <xf numFmtId="0" fontId="5" fillId="0" borderId="0" xfId="3" applyFont="1" applyFill="1"/>
    <xf numFmtId="167" fontId="5" fillId="4" borderId="0" xfId="3" applyNumberFormat="1" applyFont="1" applyFill="1"/>
    <xf numFmtId="1" fontId="7" fillId="3" borderId="0" xfId="3" applyNumberFormat="1" applyFont="1" applyFill="1" applyBorder="1" applyAlignment="1">
      <alignment horizontal="left"/>
    </xf>
    <xf numFmtId="1" fontId="8" fillId="0" borderId="0" xfId="3" applyNumberFormat="1" applyFont="1" applyFill="1" applyBorder="1" applyAlignment="1">
      <alignment horizontal="left"/>
    </xf>
    <xf numFmtId="1" fontId="8" fillId="3" borderId="0" xfId="3" applyNumberFormat="1" applyFont="1" applyFill="1" applyBorder="1" applyAlignment="1">
      <alignment horizontal="left"/>
    </xf>
    <xf numFmtId="4" fontId="3" fillId="0" borderId="0" xfId="3" applyNumberFormat="1" applyFont="1" applyFill="1" applyBorder="1"/>
    <xf numFmtId="1" fontId="8" fillId="0" borderId="0" xfId="3" applyNumberFormat="1" applyFont="1" applyFill="1" applyBorder="1"/>
    <xf numFmtId="0" fontId="8" fillId="0" borderId="0" xfId="3" applyFont="1" applyFill="1" applyBorder="1"/>
    <xf numFmtId="0" fontId="3" fillId="3" borderId="0" xfId="3" applyFont="1" applyFill="1" applyBorder="1"/>
    <xf numFmtId="0" fontId="8" fillId="5" borderId="0" xfId="3" applyFont="1" applyFill="1" applyBorder="1"/>
    <xf numFmtId="1" fontId="5" fillId="3" borderId="0" xfId="3" applyNumberFormat="1" applyFont="1" applyFill="1" applyAlignment="1">
      <alignment horizontal="left" vertical="top"/>
    </xf>
    <xf numFmtId="0" fontId="8" fillId="4" borderId="0" xfId="3" applyFont="1" applyFill="1"/>
    <xf numFmtId="4" fontId="3" fillId="6" borderId="0" xfId="3" applyNumberFormat="1" applyFont="1" applyFill="1"/>
    <xf numFmtId="3" fontId="5" fillId="3" borderId="0" xfId="3" applyNumberFormat="1" applyFont="1" applyFill="1" applyAlignment="1">
      <alignment horizontal="justify" vertical="top" wrapText="1"/>
    </xf>
    <xf numFmtId="49" fontId="43" fillId="3" borderId="0" xfId="3" applyNumberFormat="1" applyFont="1" applyFill="1" applyAlignment="1">
      <alignment vertical="top" wrapText="1"/>
    </xf>
    <xf numFmtId="0" fontId="17" fillId="3" borderId="0" xfId="3" applyFont="1" applyFill="1"/>
    <xf numFmtId="4" fontId="3" fillId="3" borderId="0" xfId="3" applyNumberFormat="1" applyFont="1" applyFill="1" applyBorder="1" applyAlignment="1">
      <alignment horizontal="right"/>
    </xf>
    <xf numFmtId="166" fontId="8" fillId="5" borderId="0" xfId="3" applyNumberFormat="1" applyFont="1" applyFill="1"/>
    <xf numFmtId="1" fontId="8" fillId="3" borderId="0" xfId="3" applyNumberFormat="1" applyFont="1" applyFill="1" applyBorder="1" applyAlignment="1"/>
    <xf numFmtId="1" fontId="7" fillId="4" borderId="0" xfId="3" applyNumberFormat="1" applyFont="1" applyFill="1" applyBorder="1" applyAlignment="1">
      <alignment horizontal="left"/>
    </xf>
    <xf numFmtId="1" fontId="8" fillId="4" borderId="0" xfId="3" applyNumberFormat="1" applyFont="1" applyFill="1" applyBorder="1" applyAlignment="1">
      <alignment horizontal="left"/>
    </xf>
    <xf numFmtId="0" fontId="11" fillId="3" borderId="0" xfId="3" applyFont="1" applyFill="1" applyAlignment="1">
      <alignment horizontal="justify" wrapText="1"/>
    </xf>
    <xf numFmtId="0" fontId="3" fillId="5" borderId="0" xfId="3" applyFont="1" applyFill="1"/>
    <xf numFmtId="0" fontId="5" fillId="3" borderId="0" xfId="3" applyNumberFormat="1" applyFont="1" applyFill="1" applyBorder="1" applyAlignment="1">
      <alignment vertical="top" wrapText="1"/>
    </xf>
    <xf numFmtId="1" fontId="3" fillId="3" borderId="0" xfId="3" applyNumberFormat="1" applyFont="1" applyFill="1" applyBorder="1" applyAlignment="1">
      <alignment horizontal="left"/>
    </xf>
    <xf numFmtId="166" fontId="7" fillId="3" borderId="34" xfId="3" applyNumberFormat="1" applyFont="1" applyFill="1" applyBorder="1" applyAlignment="1">
      <alignment horizontal="right"/>
    </xf>
    <xf numFmtId="0" fontId="43" fillId="3" borderId="34" xfId="3" applyFont="1" applyFill="1" applyBorder="1" applyAlignment="1">
      <alignment horizontal="right"/>
    </xf>
    <xf numFmtId="0" fontId="43" fillId="3" borderId="0" xfId="3" applyFont="1" applyFill="1" applyBorder="1" applyAlignment="1">
      <alignment horizontal="right"/>
    </xf>
    <xf numFmtId="4" fontId="3" fillId="3" borderId="0" xfId="3" applyNumberFormat="1" applyFont="1" applyFill="1" applyBorder="1" applyAlignment="1">
      <alignment horizontal="justify"/>
    </xf>
    <xf numFmtId="1" fontId="5" fillId="3" borderId="0" xfId="3" applyNumberFormat="1" applyFont="1" applyFill="1" applyBorder="1" applyAlignment="1">
      <alignment horizontal="justify" wrapText="1"/>
    </xf>
    <xf numFmtId="0" fontId="3" fillId="0" borderId="0" xfId="0" applyFont="1" applyFill="1" applyAlignment="1">
      <alignment horizontal="right"/>
    </xf>
    <xf numFmtId="4" fontId="5" fillId="0" borderId="22" xfId="0" applyNumberFormat="1" applyFont="1" applyFill="1" applyBorder="1" applyAlignment="1">
      <alignment horizontal="center" vertical="center"/>
    </xf>
    <xf numFmtId="4" fontId="5" fillId="5" borderId="27" xfId="0" applyNumberFormat="1" applyFont="1" applyFill="1" applyBorder="1" applyAlignment="1">
      <alignment horizontal="center" vertical="center"/>
    </xf>
    <xf numFmtId="0" fontId="48" fillId="0" borderId="0" xfId="0" applyFont="1" applyFill="1" applyAlignment="1">
      <alignment horizontal="left" vertical="center" wrapText="1"/>
    </xf>
    <xf numFmtId="1" fontId="29" fillId="0" borderId="34" xfId="0" applyNumberFormat="1" applyFont="1" applyFill="1" applyBorder="1" applyAlignment="1">
      <alignment horizontal="left" wrapText="1"/>
    </xf>
    <xf numFmtId="0" fontId="10" fillId="0" borderId="0" xfId="0" applyFont="1" applyFill="1" applyAlignment="1">
      <alignment horizontal="left"/>
    </xf>
    <xf numFmtId="0" fontId="16" fillId="0" borderId="0" xfId="0" applyFont="1" applyFill="1" applyAlignment="1">
      <alignment horizontal="left"/>
    </xf>
    <xf numFmtId="0" fontId="8" fillId="5" borderId="25" xfId="0" applyFont="1" applyFill="1" applyBorder="1" applyAlignment="1"/>
    <xf numFmtId="0" fontId="8" fillId="5" borderId="26" xfId="0" applyFont="1" applyFill="1" applyBorder="1" applyAlignment="1"/>
    <xf numFmtId="0" fontId="46" fillId="5" borderId="35" xfId="0" applyFont="1" applyFill="1" applyBorder="1" applyAlignment="1">
      <alignment shrinkToFit="1"/>
    </xf>
    <xf numFmtId="0" fontId="41" fillId="0" borderId="46" xfId="0" applyFont="1" applyFill="1" applyBorder="1" applyAlignment="1">
      <alignment horizontal="left" wrapText="1"/>
    </xf>
    <xf numFmtId="0" fontId="11" fillId="5" borderId="62" xfId="0" applyNumberFormat="1" applyFont="1" applyFill="1" applyBorder="1" applyAlignment="1">
      <alignment horizontal="center" vertical="center" wrapText="1"/>
    </xf>
    <xf numFmtId="0" fontId="11" fillId="5" borderId="63" xfId="0" applyNumberFormat="1" applyFont="1" applyFill="1" applyBorder="1" applyAlignment="1">
      <alignment horizontal="center" vertical="center" wrapText="1"/>
    </xf>
    <xf numFmtId="0" fontId="3" fillId="5" borderId="62" xfId="0" applyNumberFormat="1" applyFont="1" applyFill="1" applyBorder="1" applyAlignment="1">
      <alignment horizontal="center" vertical="center" wrapText="1"/>
    </xf>
    <xf numFmtId="0" fontId="3" fillId="5" borderId="63" xfId="0" applyNumberFormat="1" applyFont="1" applyFill="1" applyBorder="1" applyAlignment="1">
      <alignment horizontal="center" vertical="center" wrapText="1"/>
    </xf>
    <xf numFmtId="0" fontId="3" fillId="5" borderId="60" xfId="0" applyFont="1" applyFill="1" applyBorder="1" applyAlignment="1">
      <alignment horizontal="center" vertical="center" wrapText="1"/>
    </xf>
    <xf numFmtId="0" fontId="3" fillId="5" borderId="61" xfId="0" applyFont="1" applyFill="1" applyBorder="1" applyAlignment="1">
      <alignment horizontal="center" vertical="center" wrapText="1"/>
    </xf>
    <xf numFmtId="0" fontId="7" fillId="5" borderId="37" xfId="0" applyFont="1" applyFill="1" applyBorder="1" applyAlignment="1"/>
    <xf numFmtId="0" fontId="3" fillId="5" borderId="38" xfId="0" applyFont="1" applyFill="1" applyBorder="1" applyAlignment="1"/>
    <xf numFmtId="0" fontId="13" fillId="0" borderId="0" xfId="0" applyFont="1" applyFill="1" applyAlignment="1">
      <alignment horizontal="left"/>
    </xf>
    <xf numFmtId="0" fontId="7" fillId="0" borderId="0" xfId="0" applyFont="1" applyFill="1" applyAlignment="1">
      <alignment horizontal="center"/>
    </xf>
    <xf numFmtId="0" fontId="5" fillId="0" borderId="0" xfId="0" applyFont="1" applyFill="1" applyAlignment="1"/>
    <xf numFmtId="0" fontId="3" fillId="5" borderId="62" xfId="0" applyFont="1" applyFill="1" applyBorder="1" applyAlignment="1">
      <alignment horizontal="center" vertical="center" wrapText="1"/>
    </xf>
    <xf numFmtId="0" fontId="3" fillId="5" borderId="63" xfId="0" applyFont="1" applyFill="1" applyBorder="1" applyAlignment="1">
      <alignment horizontal="center" vertical="center" wrapText="1"/>
    </xf>
    <xf numFmtId="0" fontId="3" fillId="5" borderId="66" xfId="0" applyFont="1" applyFill="1" applyBorder="1" applyAlignment="1">
      <alignment horizontal="center" vertical="center" wrapText="1"/>
    </xf>
    <xf numFmtId="0" fontId="3" fillId="5" borderId="66" xfId="0" applyNumberFormat="1" applyFont="1" applyFill="1" applyBorder="1" applyAlignment="1">
      <alignment horizontal="center" vertical="center" wrapText="1"/>
    </xf>
    <xf numFmtId="0" fontId="25" fillId="5" borderId="62" xfId="0" applyNumberFormat="1" applyFont="1" applyFill="1" applyBorder="1" applyAlignment="1">
      <alignment horizontal="center" vertical="center" wrapText="1"/>
    </xf>
    <xf numFmtId="0" fontId="25" fillId="5" borderId="63" xfId="0" applyNumberFormat="1" applyFont="1" applyFill="1" applyBorder="1" applyAlignment="1">
      <alignment horizontal="center" vertical="center" wrapText="1"/>
    </xf>
    <xf numFmtId="1" fontId="8" fillId="5" borderId="46" xfId="3" applyNumberFormat="1" applyFont="1" applyFill="1" applyBorder="1" applyAlignment="1">
      <alignment horizontal="left" wrapText="1"/>
    </xf>
    <xf numFmtId="0" fontId="7" fillId="3" borderId="0" xfId="3" applyNumberFormat="1" applyFont="1" applyFill="1" applyBorder="1" applyAlignment="1">
      <alignment horizontal="left" wrapText="1"/>
    </xf>
    <xf numFmtId="166" fontId="7" fillId="0" borderId="0" xfId="3" applyNumberFormat="1" applyFont="1" applyFill="1" applyBorder="1" applyAlignment="1">
      <alignment horizontal="right"/>
    </xf>
    <xf numFmtId="1" fontId="5" fillId="3" borderId="0" xfId="3" applyNumberFormat="1" applyFont="1" applyFill="1" applyBorder="1" applyAlignment="1">
      <alignment horizontal="justify" vertical="top" wrapText="1"/>
    </xf>
    <xf numFmtId="166" fontId="8" fillId="5" borderId="46" xfId="3" applyNumberFormat="1" applyFont="1" applyFill="1" applyBorder="1" applyAlignment="1">
      <alignment horizontal="right"/>
    </xf>
    <xf numFmtId="0" fontId="7" fillId="3" borderId="34" xfId="3" applyNumberFormat="1" applyFont="1" applyFill="1" applyBorder="1" applyAlignment="1">
      <alignment horizontal="left" wrapText="1"/>
    </xf>
    <xf numFmtId="166" fontId="7" fillId="0" borderId="34" xfId="3" applyNumberFormat="1" applyFont="1" applyFill="1" applyBorder="1" applyAlignment="1">
      <alignment horizontal="right"/>
    </xf>
    <xf numFmtId="0" fontId="5" fillId="3" borderId="0" xfId="3" applyFont="1" applyFill="1" applyAlignment="1">
      <alignment horizontal="justify" vertical="top" wrapText="1"/>
    </xf>
    <xf numFmtId="0" fontId="3" fillId="3" borderId="0" xfId="3" applyNumberFormat="1" applyFont="1" applyFill="1" applyBorder="1" applyAlignment="1">
      <alignment wrapText="1"/>
    </xf>
    <xf numFmtId="49" fontId="5" fillId="3" borderId="0" xfId="3" applyNumberFormat="1" applyFont="1" applyFill="1" applyAlignment="1">
      <alignment horizontal="left" vertical="top" wrapText="1"/>
    </xf>
    <xf numFmtId="166" fontId="5" fillId="0" borderId="0" xfId="3" applyNumberFormat="1" applyFont="1" applyFill="1" applyBorder="1" applyAlignment="1">
      <alignment horizontal="right" vertical="center"/>
    </xf>
    <xf numFmtId="1" fontId="8" fillId="5" borderId="46" xfId="3" applyNumberFormat="1" applyFont="1" applyFill="1" applyBorder="1" applyAlignment="1">
      <alignment horizontal="left"/>
    </xf>
    <xf numFmtId="166" fontId="7" fillId="3" borderId="34" xfId="3" applyNumberFormat="1" applyFont="1" applyFill="1" applyBorder="1" applyAlignment="1">
      <alignment horizontal="right"/>
    </xf>
    <xf numFmtId="0" fontId="43" fillId="3" borderId="34" xfId="3" applyFont="1" applyFill="1" applyBorder="1" applyAlignment="1">
      <alignment horizontal="right"/>
    </xf>
    <xf numFmtId="0" fontId="3" fillId="3" borderId="34" xfId="3" applyNumberFormat="1" applyFont="1" applyFill="1" applyBorder="1" applyAlignment="1">
      <alignment wrapText="1"/>
    </xf>
    <xf numFmtId="0" fontId="5" fillId="3" borderId="0" xfId="3" applyNumberFormat="1" applyFont="1" applyFill="1" applyBorder="1" applyAlignment="1">
      <alignment vertical="top" wrapText="1"/>
    </xf>
    <xf numFmtId="0" fontId="3" fillId="0" borderId="0" xfId="0" applyFont="1" applyAlignment="1">
      <alignment wrapText="1"/>
    </xf>
    <xf numFmtId="2" fontId="5" fillId="3" borderId="0" xfId="3" applyNumberFormat="1" applyFont="1" applyFill="1" applyAlignment="1">
      <alignment horizontal="justify" vertical="top" wrapText="1"/>
    </xf>
    <xf numFmtId="2" fontId="43" fillId="3" borderId="0" xfId="3" applyNumberFormat="1" applyFont="1" applyFill="1" applyAlignment="1">
      <alignment horizontal="justify" vertical="top" wrapText="1"/>
    </xf>
    <xf numFmtId="166" fontId="5" fillId="3" borderId="0" xfId="3" applyNumberFormat="1" applyFont="1" applyFill="1" applyBorder="1" applyAlignment="1">
      <alignment horizontal="right"/>
    </xf>
    <xf numFmtId="166" fontId="5" fillId="0" borderId="0" xfId="3" applyNumberFormat="1" applyFont="1" applyFill="1" applyBorder="1" applyAlignment="1">
      <alignment horizontal="right"/>
    </xf>
    <xf numFmtId="170" fontId="8" fillId="5" borderId="46" xfId="3" applyNumberFormat="1" applyFont="1" applyFill="1" applyBorder="1" applyAlignment="1">
      <alignment horizontal="right"/>
    </xf>
    <xf numFmtId="171" fontId="7" fillId="3" borderId="0" xfId="3" applyNumberFormat="1" applyFont="1" applyFill="1" applyBorder="1" applyAlignment="1">
      <alignment horizontal="right"/>
    </xf>
    <xf numFmtId="1" fontId="5" fillId="3" borderId="0" xfId="3" applyNumberFormat="1" applyFont="1" applyFill="1" applyAlignment="1">
      <alignment horizontal="justify" wrapText="1"/>
    </xf>
    <xf numFmtId="0" fontId="3" fillId="3" borderId="0" xfId="3" applyFont="1" applyFill="1" applyAlignment="1">
      <alignment horizontal="justify" wrapText="1"/>
    </xf>
    <xf numFmtId="1" fontId="8" fillId="3" borderId="46" xfId="3" applyNumberFormat="1" applyFont="1" applyFill="1" applyBorder="1" applyAlignment="1">
      <alignment horizontal="left"/>
    </xf>
    <xf numFmtId="170" fontId="8" fillId="3" borderId="46" xfId="3" applyNumberFormat="1" applyFont="1" applyFill="1" applyBorder="1" applyAlignment="1">
      <alignment horizontal="right"/>
    </xf>
    <xf numFmtId="166" fontId="7" fillId="3" borderId="0" xfId="3" applyNumberFormat="1" applyFont="1" applyFill="1" applyBorder="1" applyAlignment="1">
      <alignment horizontal="right"/>
    </xf>
    <xf numFmtId="0" fontId="43" fillId="3" borderId="0" xfId="3" applyFont="1" applyFill="1" applyBorder="1" applyAlignment="1">
      <alignment horizontal="right"/>
    </xf>
    <xf numFmtId="170" fontId="7" fillId="0" borderId="0" xfId="3" applyNumberFormat="1" applyFont="1" applyFill="1" applyBorder="1" applyAlignment="1">
      <alignment horizontal="right"/>
    </xf>
    <xf numFmtId="0" fontId="5" fillId="3" borderId="0" xfId="3" applyFont="1" applyFill="1" applyAlignment="1">
      <alignment horizontal="left" wrapText="1"/>
    </xf>
    <xf numFmtId="0" fontId="5" fillId="3" borderId="0" xfId="3" applyFont="1" applyFill="1" applyBorder="1" applyAlignment="1">
      <alignment horizontal="justify" wrapText="1"/>
    </xf>
    <xf numFmtId="0" fontId="43" fillId="3" borderId="0" xfId="3" applyFont="1" applyFill="1" applyBorder="1" applyAlignment="1">
      <alignment horizontal="justify" wrapText="1"/>
    </xf>
    <xf numFmtId="0" fontId="43" fillId="3" borderId="0" xfId="3" applyFont="1" applyFill="1" applyAlignment="1">
      <alignment horizontal="justify" wrapText="1"/>
    </xf>
    <xf numFmtId="1" fontId="5" fillId="3" borderId="0" xfId="3" applyNumberFormat="1" applyFont="1" applyFill="1" applyAlignment="1">
      <alignment horizontal="justify" vertical="top" wrapText="1"/>
    </xf>
    <xf numFmtId="0" fontId="3" fillId="0" borderId="0" xfId="0" applyFont="1" applyAlignment="1">
      <alignment horizontal="justify" vertical="top" wrapText="1"/>
    </xf>
    <xf numFmtId="166" fontId="5" fillId="3" borderId="0" xfId="3" applyNumberFormat="1" applyFont="1" applyFill="1" applyBorder="1" applyAlignment="1">
      <alignment horizontal="right" vertical="center"/>
    </xf>
    <xf numFmtId="0" fontId="43" fillId="3" borderId="34" xfId="3" applyFont="1" applyFill="1" applyBorder="1" applyAlignment="1">
      <alignment wrapText="1"/>
    </xf>
    <xf numFmtId="3" fontId="5" fillId="3" borderId="0" xfId="3" applyNumberFormat="1" applyFont="1" applyFill="1" applyAlignment="1">
      <alignment horizontal="justify" vertical="top" wrapText="1"/>
    </xf>
    <xf numFmtId="1" fontId="7" fillId="5" borderId="25" xfId="3" applyNumberFormat="1" applyFont="1" applyFill="1" applyBorder="1" applyAlignment="1">
      <alignment horizontal="left"/>
    </xf>
    <xf numFmtId="1" fontId="7" fillId="5" borderId="26" xfId="3" applyNumberFormat="1" applyFont="1" applyFill="1" applyBorder="1" applyAlignment="1">
      <alignment horizontal="left"/>
    </xf>
    <xf numFmtId="0" fontId="5" fillId="3" borderId="0" xfId="3" applyFont="1" applyFill="1" applyAlignment="1">
      <alignment wrapText="1"/>
    </xf>
    <xf numFmtId="0" fontId="3" fillId="3" borderId="0" xfId="3" applyFont="1" applyFill="1" applyAlignment="1">
      <alignment horizontal="justify" vertical="top" wrapText="1"/>
    </xf>
    <xf numFmtId="0" fontId="5" fillId="3" borderId="0" xfId="3" applyFont="1" applyFill="1" applyAlignment="1">
      <alignment horizontal="justify" wrapText="1"/>
    </xf>
    <xf numFmtId="0" fontId="5" fillId="3" borderId="0" xfId="3" applyFont="1" applyFill="1" applyBorder="1" applyAlignment="1">
      <alignment wrapText="1"/>
    </xf>
    <xf numFmtId="0" fontId="5" fillId="3" borderId="0" xfId="3" applyFont="1" applyFill="1" applyBorder="1" applyAlignment="1">
      <alignment horizontal="left" wrapText="1"/>
    </xf>
    <xf numFmtId="1" fontId="5" fillId="3" borderId="0" xfId="3" applyNumberFormat="1" applyFont="1" applyFill="1" applyBorder="1" applyAlignment="1">
      <alignment horizontal="justify" wrapText="1"/>
    </xf>
    <xf numFmtId="0" fontId="3" fillId="4" borderId="0" xfId="3" applyFont="1" applyFill="1" applyAlignment="1">
      <alignment horizontal="justify" wrapText="1"/>
    </xf>
    <xf numFmtId="0" fontId="43" fillId="3" borderId="0" xfId="3" applyFont="1" applyFill="1" applyAlignment="1">
      <alignment horizontal="justify" vertical="top" wrapText="1"/>
    </xf>
    <xf numFmtId="170" fontId="7" fillId="0" borderId="34" xfId="3" applyNumberFormat="1" applyFont="1" applyFill="1" applyBorder="1" applyAlignment="1">
      <alignment horizontal="right"/>
    </xf>
    <xf numFmtId="166" fontId="7" fillId="0" borderId="0" xfId="3" applyNumberFormat="1" applyFont="1" applyFill="1" applyAlignment="1">
      <alignment horizontal="right"/>
    </xf>
    <xf numFmtId="0" fontId="3" fillId="3" borderId="0" xfId="0" applyFont="1" applyFill="1" applyAlignment="1">
      <alignment horizontal="justify" wrapText="1"/>
    </xf>
    <xf numFmtId="0" fontId="3" fillId="3" borderId="0" xfId="3" applyFont="1" applyFill="1" applyAlignment="1">
      <alignment wrapText="1"/>
    </xf>
    <xf numFmtId="166" fontId="5" fillId="3" borderId="0" xfId="3" applyNumberFormat="1" applyFont="1" applyFill="1" applyAlignment="1"/>
    <xf numFmtId="166" fontId="3" fillId="3" borderId="0" xfId="0" applyNumberFormat="1" applyFont="1" applyFill="1" applyAlignment="1"/>
    <xf numFmtId="166" fontId="7" fillId="3" borderId="1" xfId="3" applyNumberFormat="1" applyFont="1" applyFill="1" applyBorder="1" applyAlignment="1"/>
    <xf numFmtId="166" fontId="11" fillId="3" borderId="1" xfId="0" applyNumberFormat="1" applyFont="1" applyFill="1" applyBorder="1" applyAlignment="1"/>
    <xf numFmtId="166" fontId="3" fillId="0" borderId="0" xfId="0" applyNumberFormat="1" applyFont="1" applyAlignment="1"/>
    <xf numFmtId="166" fontId="11" fillId="0" borderId="1" xfId="0" applyNumberFormat="1" applyFont="1" applyBorder="1" applyAlignment="1"/>
    <xf numFmtId="170" fontId="7" fillId="3" borderId="0" xfId="3" applyNumberFormat="1" applyFont="1" applyFill="1" applyBorder="1" applyAlignment="1">
      <alignment horizontal="right"/>
    </xf>
    <xf numFmtId="1" fontId="5" fillId="3" borderId="0" xfId="3" applyNumberFormat="1" applyFont="1" applyFill="1" applyAlignment="1">
      <alignment horizontal="left" vertical="top" wrapText="1"/>
    </xf>
    <xf numFmtId="1" fontId="5" fillId="0" borderId="0" xfId="3" applyNumberFormat="1" applyFont="1" applyFill="1" applyAlignment="1">
      <alignment horizontal="justify" wrapText="1"/>
    </xf>
    <xf numFmtId="0" fontId="43" fillId="0" borderId="0" xfId="3" applyFont="1" applyFill="1" applyBorder="1" applyAlignment="1">
      <alignment horizontal="right"/>
    </xf>
    <xf numFmtId="0" fontId="5" fillId="4" borderId="0" xfId="3" applyFont="1" applyFill="1" applyBorder="1" applyAlignment="1">
      <alignment horizontal="justify" wrapText="1"/>
    </xf>
    <xf numFmtId="166" fontId="7" fillId="4" borderId="34" xfId="3" applyNumberFormat="1" applyFont="1" applyFill="1" applyBorder="1" applyAlignment="1">
      <alignment horizontal="right"/>
    </xf>
    <xf numFmtId="0" fontId="3" fillId="3" borderId="0" xfId="3" applyFont="1" applyFill="1" applyBorder="1" applyAlignment="1">
      <alignment horizontal="justify" wrapText="1"/>
    </xf>
    <xf numFmtId="0" fontId="5" fillId="3" borderId="0" xfId="3" applyNumberFormat="1" applyFont="1" applyFill="1" applyBorder="1" applyAlignment="1">
      <alignment horizontal="left" wrapText="1"/>
    </xf>
    <xf numFmtId="1" fontId="5" fillId="0" borderId="0" xfId="2" applyNumberFormat="1" applyFont="1" applyAlignment="1">
      <alignment horizontal="left" wrapText="1"/>
    </xf>
    <xf numFmtId="166" fontId="5" fillId="3" borderId="0" xfId="0" applyNumberFormat="1" applyFont="1" applyFill="1" applyBorder="1" applyAlignment="1">
      <alignment horizontal="right"/>
    </xf>
    <xf numFmtId="0" fontId="7" fillId="3" borderId="0" xfId="0" applyNumberFormat="1" applyFont="1" applyFill="1" applyBorder="1" applyAlignment="1">
      <alignment horizontal="left" wrapText="1"/>
    </xf>
    <xf numFmtId="0" fontId="3" fillId="3" borderId="0" xfId="0" applyNumberFormat="1" applyFont="1" applyFill="1" applyBorder="1" applyAlignment="1">
      <alignment wrapText="1"/>
    </xf>
    <xf numFmtId="166" fontId="7" fillId="3" borderId="0" xfId="0" applyNumberFormat="1" applyFont="1" applyFill="1" applyBorder="1" applyAlignment="1">
      <alignment horizontal="right"/>
    </xf>
    <xf numFmtId="0" fontId="5" fillId="0" borderId="0" xfId="0" applyFont="1" applyAlignment="1">
      <alignment horizontal="left" vertical="top" wrapText="1"/>
    </xf>
    <xf numFmtId="0" fontId="5" fillId="0" borderId="0" xfId="0" applyFont="1" applyAlignment="1">
      <alignment wrapText="1"/>
    </xf>
    <xf numFmtId="0" fontId="5" fillId="3" borderId="0" xfId="0" applyFont="1" applyFill="1" applyAlignment="1">
      <alignment horizontal="justify" wrapText="1"/>
    </xf>
    <xf numFmtId="0" fontId="3" fillId="0" borderId="0" xfId="0" applyFont="1" applyAlignment="1">
      <alignment horizontal="justify" wrapText="1"/>
    </xf>
    <xf numFmtId="0" fontId="7" fillId="3" borderId="34" xfId="0" applyNumberFormat="1" applyFont="1" applyFill="1" applyBorder="1" applyAlignment="1">
      <alignment horizontal="left" wrapText="1"/>
    </xf>
    <xf numFmtId="0" fontId="3" fillId="3" borderId="34" xfId="0" applyNumberFormat="1" applyFont="1" applyFill="1" applyBorder="1" applyAlignment="1">
      <alignment wrapText="1"/>
    </xf>
    <xf numFmtId="166" fontId="7" fillId="3" borderId="34" xfId="0" applyNumberFormat="1" applyFont="1" applyFill="1" applyBorder="1" applyAlignment="1">
      <alignment horizontal="right"/>
    </xf>
    <xf numFmtId="1" fontId="8" fillId="3" borderId="46" xfId="0" applyNumberFormat="1" applyFont="1" applyFill="1" applyBorder="1" applyAlignment="1">
      <alignment horizontal="left"/>
    </xf>
    <xf numFmtId="166" fontId="8" fillId="3" borderId="46" xfId="0" applyNumberFormat="1" applyFont="1" applyFill="1" applyBorder="1" applyAlignment="1">
      <alignment horizontal="right"/>
    </xf>
    <xf numFmtId="1" fontId="5" fillId="0" borderId="0" xfId="2" applyNumberFormat="1" applyFont="1" applyBorder="1" applyAlignment="1">
      <alignment horizontal="left" wrapText="1"/>
    </xf>
    <xf numFmtId="0" fontId="3" fillId="0" borderId="0" xfId="0" applyFont="1" applyBorder="1" applyAlignment="1">
      <alignment horizontal="left" wrapText="1"/>
    </xf>
    <xf numFmtId="0" fontId="3" fillId="0" borderId="0" xfId="0" applyFont="1" applyAlignment="1">
      <alignment horizontal="left" wrapText="1"/>
    </xf>
    <xf numFmtId="1" fontId="5" fillId="3" borderId="0" xfId="0" applyNumberFormat="1" applyFont="1" applyFill="1" applyAlignment="1">
      <alignment horizontal="justify" wrapText="1"/>
    </xf>
    <xf numFmtId="166" fontId="8" fillId="0" borderId="46" xfId="0" applyNumberFormat="1" applyFont="1" applyFill="1" applyBorder="1" applyAlignment="1">
      <alignment horizontal="right"/>
    </xf>
    <xf numFmtId="1" fontId="8" fillId="0" borderId="46" xfId="0" applyNumberFormat="1" applyFont="1" applyFill="1" applyBorder="1" applyAlignment="1">
      <alignment horizontal="left"/>
    </xf>
    <xf numFmtId="171" fontId="7" fillId="3" borderId="0" xfId="0" applyNumberFormat="1" applyFont="1" applyFill="1" applyBorder="1" applyAlignment="1">
      <alignment horizontal="right"/>
    </xf>
    <xf numFmtId="170" fontId="8" fillId="3" borderId="46" xfId="0" applyNumberFormat="1" applyFont="1" applyFill="1" applyBorder="1" applyAlignment="1">
      <alignment horizontal="right"/>
    </xf>
    <xf numFmtId="0" fontId="5" fillId="3" borderId="0" xfId="0" applyNumberFormat="1" applyFont="1" applyFill="1" applyBorder="1" applyAlignment="1">
      <alignment horizontal="left" wrapText="1"/>
    </xf>
    <xf numFmtId="0" fontId="5" fillId="3" borderId="0" xfId="0" applyFont="1" applyFill="1" applyAlignment="1">
      <alignment horizontal="left" wrapText="1"/>
    </xf>
    <xf numFmtId="166" fontId="7" fillId="3" borderId="1" xfId="0" applyNumberFormat="1" applyFont="1" applyFill="1" applyBorder="1" applyAlignment="1">
      <alignment horizontal="right"/>
    </xf>
    <xf numFmtId="1" fontId="4" fillId="3" borderId="0" xfId="0" applyNumberFormat="1" applyFont="1" applyFill="1" applyAlignment="1">
      <alignment horizontal="left"/>
    </xf>
    <xf numFmtId="1" fontId="7" fillId="5" borderId="25" xfId="0" applyNumberFormat="1" applyFont="1" applyFill="1" applyBorder="1" applyAlignment="1">
      <alignment horizontal="left"/>
    </xf>
    <xf numFmtId="1" fontId="7" fillId="5" borderId="26" xfId="0" applyNumberFormat="1" applyFont="1" applyFill="1" applyBorder="1" applyAlignment="1">
      <alignment horizontal="left"/>
    </xf>
    <xf numFmtId="0" fontId="5" fillId="3" borderId="0" xfId="0" applyFont="1" applyFill="1" applyBorder="1" applyAlignment="1">
      <alignment wrapText="1"/>
    </xf>
    <xf numFmtId="1" fontId="5" fillId="3" borderId="0" xfId="0" applyNumberFormat="1" applyFont="1" applyFill="1" applyBorder="1" applyAlignment="1">
      <alignment horizontal="justify" wrapText="1"/>
    </xf>
    <xf numFmtId="0" fontId="3" fillId="3" borderId="0" xfId="0" applyFont="1" applyFill="1" applyBorder="1" applyAlignment="1">
      <alignment horizontal="justify" wrapText="1"/>
    </xf>
    <xf numFmtId="0" fontId="3" fillId="3" borderId="0" xfId="0" applyFont="1" applyFill="1" applyAlignment="1">
      <alignment wrapText="1"/>
    </xf>
    <xf numFmtId="0" fontId="5" fillId="3" borderId="0" xfId="0" applyFont="1" applyFill="1" applyAlignment="1">
      <alignment wrapText="1"/>
    </xf>
    <xf numFmtId="0" fontId="3" fillId="3" borderId="0" xfId="0" applyFont="1" applyFill="1" applyBorder="1" applyAlignment="1">
      <alignment horizontal="left" wrapText="1"/>
    </xf>
    <xf numFmtId="1" fontId="5" fillId="3" borderId="0" xfId="0" applyNumberFormat="1" applyFont="1" applyFill="1" applyAlignment="1">
      <alignment horizontal="left" wrapText="1"/>
    </xf>
    <xf numFmtId="1" fontId="5" fillId="0" borderId="0" xfId="0" applyNumberFormat="1" applyFont="1" applyBorder="1" applyAlignment="1">
      <alignment horizontal="left" wrapText="1"/>
    </xf>
    <xf numFmtId="0" fontId="3" fillId="0" borderId="0" xfId="0" applyFont="1" applyBorder="1" applyAlignment="1">
      <alignment wrapText="1"/>
    </xf>
    <xf numFmtId="1" fontId="8" fillId="3" borderId="46" xfId="0" applyNumberFormat="1" applyFont="1" applyFill="1" applyBorder="1" applyAlignment="1">
      <alignment horizontal="left" wrapText="1"/>
    </xf>
    <xf numFmtId="0" fontId="5" fillId="3" borderId="0" xfId="0" applyNumberFormat="1" applyFont="1" applyFill="1" applyBorder="1" applyAlignment="1">
      <alignment vertical="top" wrapText="1"/>
    </xf>
    <xf numFmtId="0" fontId="20" fillId="0" borderId="0" xfId="0" applyFont="1" applyAlignment="1">
      <alignment horizontal="center"/>
    </xf>
    <xf numFmtId="0" fontId="11" fillId="0" borderId="0" xfId="0" applyFont="1" applyAlignment="1">
      <alignment horizontal="center"/>
    </xf>
    <xf numFmtId="1" fontId="7" fillId="5" borderId="48" xfId="0" applyNumberFormat="1" applyFont="1" applyFill="1" applyBorder="1" applyAlignment="1">
      <alignment horizontal="left" shrinkToFit="1"/>
    </xf>
    <xf numFmtId="0" fontId="7" fillId="5" borderId="46" xfId="0" applyFont="1" applyFill="1" applyBorder="1" applyAlignment="1">
      <alignment horizontal="left" shrinkToFit="1"/>
    </xf>
    <xf numFmtId="0" fontId="7" fillId="5" borderId="64" xfId="0" applyFont="1" applyFill="1" applyBorder="1" applyAlignment="1">
      <alignment horizontal="left" shrinkToFit="1"/>
    </xf>
    <xf numFmtId="3" fontId="13" fillId="3" borderId="0" xfId="0" applyNumberFormat="1" applyFont="1" applyFill="1" applyAlignment="1">
      <alignment horizontal="right"/>
    </xf>
    <xf numFmtId="0" fontId="35" fillId="3" borderId="0" xfId="0" applyFont="1" applyFill="1" applyAlignment="1">
      <alignment horizontal="right"/>
    </xf>
    <xf numFmtId="0" fontId="13" fillId="3" borderId="0" xfId="0" applyFont="1" applyFill="1" applyAlignment="1">
      <alignment shrinkToFit="1"/>
    </xf>
    <xf numFmtId="0" fontId="3" fillId="3" borderId="0" xfId="0" applyFont="1" applyFill="1" applyAlignment="1">
      <alignment shrinkToFit="1"/>
    </xf>
    <xf numFmtId="165" fontId="12" fillId="0" borderId="0" xfId="0" applyNumberFormat="1" applyFont="1" applyAlignment="1">
      <alignment horizontal="justify" wrapText="1"/>
    </xf>
    <xf numFmtId="0" fontId="13" fillId="3" borderId="0" xfId="0" applyFont="1" applyFill="1" applyAlignment="1">
      <alignment horizontal="left" shrinkToFit="1"/>
    </xf>
    <xf numFmtId="0" fontId="12" fillId="5" borderId="8" xfId="0" applyFont="1" applyFill="1" applyBorder="1" applyAlignment="1">
      <alignment horizontal="center" vertical="center"/>
    </xf>
    <xf numFmtId="0" fontId="12" fillId="5" borderId="9" xfId="0" applyFont="1" applyFill="1" applyBorder="1" applyAlignment="1">
      <alignment horizontal="center" vertical="center"/>
    </xf>
    <xf numFmtId="0" fontId="12" fillId="5" borderId="10"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12" xfId="0" applyFont="1" applyFill="1" applyBorder="1" applyAlignment="1">
      <alignment horizontal="center" vertical="center"/>
    </xf>
    <xf numFmtId="0" fontId="12" fillId="5" borderId="13" xfId="0" applyFont="1" applyFill="1" applyBorder="1" applyAlignment="1">
      <alignment horizontal="center" vertical="center"/>
    </xf>
    <xf numFmtId="168" fontId="12" fillId="5" borderId="54" xfId="0" applyNumberFormat="1" applyFont="1" applyFill="1" applyBorder="1" applyAlignment="1">
      <alignment horizontal="center"/>
    </xf>
    <xf numFmtId="168" fontId="12" fillId="5" borderId="55" xfId="0" applyNumberFormat="1" applyFont="1" applyFill="1" applyBorder="1" applyAlignment="1">
      <alignment horizontal="center"/>
    </xf>
    <xf numFmtId="168" fontId="12" fillId="5" borderId="56" xfId="0" applyNumberFormat="1" applyFont="1" applyFill="1" applyBorder="1" applyAlignment="1">
      <alignment horizontal="center"/>
    </xf>
    <xf numFmtId="168" fontId="12" fillId="5" borderId="45" xfId="0" applyNumberFormat="1" applyFont="1" applyFill="1" applyBorder="1" applyAlignment="1">
      <alignment horizontal="center" vertical="center"/>
    </xf>
    <xf numFmtId="168" fontId="12" fillId="5" borderId="57" xfId="0" applyNumberFormat="1" applyFont="1" applyFill="1" applyBorder="1" applyAlignment="1">
      <alignment horizontal="center" vertical="center"/>
    </xf>
    <xf numFmtId="168" fontId="12" fillId="5" borderId="44" xfId="0" applyNumberFormat="1" applyFont="1" applyFill="1" applyBorder="1" applyAlignment="1">
      <alignment horizontal="center" vertical="center"/>
    </xf>
    <xf numFmtId="168" fontId="12" fillId="5" borderId="58" xfId="0" applyNumberFormat="1" applyFont="1" applyFill="1" applyBorder="1" applyAlignment="1">
      <alignment horizontal="center" vertical="center"/>
    </xf>
    <xf numFmtId="168" fontId="12" fillId="5" borderId="3" xfId="0" applyNumberFormat="1" applyFont="1" applyFill="1" applyBorder="1" applyAlignment="1">
      <alignment horizontal="center" vertical="center"/>
    </xf>
    <xf numFmtId="168" fontId="12" fillId="5" borderId="59" xfId="0" applyNumberFormat="1" applyFont="1" applyFill="1" applyBorder="1" applyAlignment="1">
      <alignment horizontal="center" vertical="center"/>
    </xf>
  </cellXfs>
  <cellStyles count="6">
    <cellStyle name="Čárka" xfId="1" builtinId="3"/>
    <cellStyle name="Normální" xfId="0" builtinId="0"/>
    <cellStyle name="Normální 2" xfId="2" xr:uid="{00000000-0005-0000-0000-000002000000}"/>
    <cellStyle name="Normální 2 2" xfId="5" xr:uid="{00000000-0005-0000-0000-000003000000}"/>
    <cellStyle name="Normální 3" xfId="3" xr:uid="{00000000-0005-0000-0000-000004000000}"/>
    <cellStyle name="Normální 4" xfId="4" xr:uid="{00000000-0005-0000-0000-000005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2714625</xdr:colOff>
      <xdr:row>14</xdr:row>
      <xdr:rowOff>142875</xdr:rowOff>
    </xdr:from>
    <xdr:to>
      <xdr:col>0</xdr:col>
      <xdr:colOff>2790825</xdr:colOff>
      <xdr:row>15</xdr:row>
      <xdr:rowOff>38100</xdr:rowOff>
    </xdr:to>
    <xdr:sp macro="" textlink="">
      <xdr:nvSpPr>
        <xdr:cNvPr id="1058" name="Text Box 1">
          <a:extLst>
            <a:ext uri="{FF2B5EF4-FFF2-40B4-BE49-F238E27FC236}">
              <a16:creationId xmlns:a16="http://schemas.microsoft.com/office/drawing/2014/main" id="{00000000-0008-0000-0100-000022040000}"/>
            </a:ext>
          </a:extLst>
        </xdr:cNvPr>
        <xdr:cNvSpPr txBox="1">
          <a:spLocks noChangeArrowheads="1"/>
        </xdr:cNvSpPr>
      </xdr:nvSpPr>
      <xdr:spPr bwMode="auto">
        <a:xfrm>
          <a:off x="2714625" y="3533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J:\OdRF\Rozpo&#269;et%20Olomouck&#233;ho%20kraje\2025\ROK%2025.11.2024\Usnesen&#237;_p&#345;&#237;loha%20&#269;.%2003f)%20-%20&#250;&#269;elov&#233;%20dotace%20ze%20SR.xlsx" TargetMode="External"/><Relationship Id="rId1" Type="http://schemas.openxmlformats.org/officeDocument/2006/relationships/externalLinkPath" Target="Usnesen&#237;_p&#345;&#237;loha%20&#269;.%2003f)%20-%20&#250;&#269;elov&#233;%20dotace%20ze%20S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ložky s mimořádným nárůstem"/>
      <sheetName val="Výčíslení úspory"/>
      <sheetName val="celkem"/>
      <sheetName val="02"/>
      <sheetName val="03"/>
      <sheetName val="10"/>
      <sheetName val="11"/>
      <sheetName val="12"/>
      <sheetName val="19"/>
    </sheetNames>
    <sheetDataSet>
      <sheetData sheetId="0"/>
      <sheetData sheetId="1"/>
      <sheetData sheetId="2">
        <row r="12">
          <cell r="H12">
            <v>15003670</v>
          </cell>
        </row>
      </sheetData>
      <sheetData sheetId="3">
        <row r="8">
          <cell r="G8">
            <v>919</v>
          </cell>
        </row>
      </sheetData>
      <sheetData sheetId="4">
        <row r="16">
          <cell r="F16">
            <v>0</v>
          </cell>
        </row>
      </sheetData>
      <sheetData sheetId="5">
        <row r="27">
          <cell r="G27">
            <v>0</v>
          </cell>
        </row>
      </sheetData>
      <sheetData sheetId="6">
        <row r="16">
          <cell r="G16">
            <v>0</v>
          </cell>
        </row>
      </sheetData>
      <sheetData sheetId="7">
        <row r="11">
          <cell r="H11">
            <v>260007</v>
          </cell>
        </row>
      </sheetData>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CCFFFF"/>
  </sheetPr>
  <dimension ref="A1:J96"/>
  <sheetViews>
    <sheetView showGridLines="0" tabSelected="1" view="pageBreakPreview" zoomScaleNormal="100" zoomScaleSheetLayoutView="100" workbookViewId="0">
      <selection activeCell="F8" sqref="F8"/>
    </sheetView>
  </sheetViews>
  <sheetFormatPr defaultColWidth="9.140625" defaultRowHeight="12.75" x14ac:dyDescent="0.2"/>
  <cols>
    <col min="1" max="1" width="5.7109375" style="63" customWidth="1"/>
    <col min="2" max="2" width="6.42578125" style="63" customWidth="1"/>
    <col min="3" max="3" width="49" style="63" customWidth="1"/>
    <col min="4" max="4" width="16.5703125" style="326" customWidth="1"/>
    <col min="5" max="5" width="17.7109375" style="326" customWidth="1"/>
    <col min="6" max="6" width="16.85546875" style="327" customWidth="1"/>
    <col min="7" max="7" width="9" style="157" customWidth="1"/>
    <col min="8" max="8" width="8" style="63" customWidth="1"/>
    <col min="9" max="9" width="17.28515625" style="63" customWidth="1"/>
    <col min="10" max="16384" width="9.140625" style="63"/>
  </cols>
  <sheetData>
    <row r="1" spans="1:7" ht="20.25" x14ac:dyDescent="0.3">
      <c r="A1" s="600" t="s">
        <v>491</v>
      </c>
      <c r="B1" s="601"/>
      <c r="C1" s="601"/>
      <c r="D1" s="601"/>
      <c r="E1" s="601"/>
      <c r="F1" s="601"/>
    </row>
    <row r="2" spans="1:7" ht="9.75" customHeight="1" x14ac:dyDescent="0.3">
      <c r="A2" s="530"/>
      <c r="B2" s="531"/>
      <c r="C2" s="531"/>
      <c r="D2" s="325"/>
      <c r="E2" s="325"/>
      <c r="F2" s="325"/>
    </row>
    <row r="3" spans="1:7" ht="21" customHeight="1" x14ac:dyDescent="0.3">
      <c r="A3" s="21" t="s">
        <v>53</v>
      </c>
      <c r="B3" s="531"/>
      <c r="C3" s="531"/>
      <c r="D3" s="325"/>
      <c r="E3" s="325"/>
      <c r="F3" s="325"/>
    </row>
    <row r="4" spans="1:7" ht="13.5" thickBot="1" x14ac:dyDescent="0.25">
      <c r="G4" s="158" t="s">
        <v>2</v>
      </c>
    </row>
    <row r="5" spans="1:7" s="159" customFormat="1" ht="40.5" customHeight="1" thickTop="1" thickBot="1" x14ac:dyDescent="0.25">
      <c r="A5" s="176" t="s">
        <v>3</v>
      </c>
      <c r="B5" s="87" t="s">
        <v>244</v>
      </c>
      <c r="C5" s="177" t="s">
        <v>243</v>
      </c>
      <c r="D5" s="72" t="s">
        <v>454</v>
      </c>
      <c r="E5" s="72" t="s">
        <v>455</v>
      </c>
      <c r="F5" s="72" t="s">
        <v>456</v>
      </c>
      <c r="G5" s="173" t="s">
        <v>7</v>
      </c>
    </row>
    <row r="6" spans="1:7" s="160" customFormat="1" ht="13.5" thickTop="1" thickBot="1" x14ac:dyDescent="0.25">
      <c r="A6" s="178">
        <v>1</v>
      </c>
      <c r="B6" s="179">
        <v>2</v>
      </c>
      <c r="C6" s="179">
        <v>3</v>
      </c>
      <c r="D6" s="174">
        <v>4</v>
      </c>
      <c r="E6" s="174">
        <v>5</v>
      </c>
      <c r="F6" s="174">
        <v>6</v>
      </c>
      <c r="G6" s="175" t="s">
        <v>129</v>
      </c>
    </row>
    <row r="7" spans="1:7" s="166" customFormat="1" ht="27.75" customHeight="1" thickTop="1" x14ac:dyDescent="0.2">
      <c r="A7" s="324"/>
      <c r="B7" s="316">
        <v>1111</v>
      </c>
      <c r="C7" s="319" t="s">
        <v>436</v>
      </c>
      <c r="D7" s="329">
        <f>SUM('b) daně'!C10)</f>
        <v>1100000</v>
      </c>
      <c r="E7" s="329">
        <f>'b) daně'!D10</f>
        <v>1100000</v>
      </c>
      <c r="F7" s="437">
        <f>SUM('b) daně'!J10)</f>
        <v>1400000</v>
      </c>
      <c r="G7" s="197">
        <f>F7/D7*100</f>
        <v>127.27272727272727</v>
      </c>
    </row>
    <row r="8" spans="1:7" s="166" customFormat="1" ht="30.75" customHeight="1" x14ac:dyDescent="0.2">
      <c r="A8" s="198"/>
      <c r="B8" s="317">
        <v>1112</v>
      </c>
      <c r="C8" s="320" t="s">
        <v>437</v>
      </c>
      <c r="D8" s="330">
        <f>SUM('b) daně'!C11)</f>
        <v>70000</v>
      </c>
      <c r="E8" s="330">
        <f>'b) daně'!D11</f>
        <v>70000</v>
      </c>
      <c r="F8" s="438">
        <f>SUM('b) daně'!J11)</f>
        <v>100000</v>
      </c>
      <c r="G8" s="164">
        <f t="shared" ref="G8:G11" si="0">F8/D8*100</f>
        <v>142.85714285714286</v>
      </c>
    </row>
    <row r="9" spans="1:7" s="166" customFormat="1" ht="27.75" customHeight="1" x14ac:dyDescent="0.2">
      <c r="A9" s="198"/>
      <c r="B9" s="317">
        <v>1113</v>
      </c>
      <c r="C9" s="320" t="s">
        <v>445</v>
      </c>
      <c r="D9" s="330">
        <f>SUM('b) daně'!C12)</f>
        <v>230000</v>
      </c>
      <c r="E9" s="330">
        <f>'b) daně'!D12</f>
        <v>230000</v>
      </c>
      <c r="F9" s="438">
        <f>SUM('b) daně'!J12)</f>
        <v>200000</v>
      </c>
      <c r="G9" s="164">
        <f t="shared" si="0"/>
        <v>86.956521739130437</v>
      </c>
    </row>
    <row r="10" spans="1:7" s="532" customFormat="1" ht="17.25" customHeight="1" x14ac:dyDescent="0.2">
      <c r="A10" s="321"/>
      <c r="B10" s="322">
        <v>1121</v>
      </c>
      <c r="C10" s="323" t="s">
        <v>438</v>
      </c>
      <c r="D10" s="205">
        <f>SUM('b) daně'!C13)</f>
        <v>2000000</v>
      </c>
      <c r="E10" s="205">
        <f>'b) daně'!D13</f>
        <v>2000000</v>
      </c>
      <c r="F10" s="439">
        <f>SUM('b) daně'!J13)</f>
        <v>2000000</v>
      </c>
      <c r="G10" s="440">
        <f t="shared" si="0"/>
        <v>100</v>
      </c>
    </row>
    <row r="11" spans="1:7" s="22" customFormat="1" ht="17.100000000000001" customHeight="1" thickBot="1" x14ac:dyDescent="0.25">
      <c r="A11" s="199"/>
      <c r="B11" s="318">
        <v>1211</v>
      </c>
      <c r="C11" s="200" t="s">
        <v>439</v>
      </c>
      <c r="D11" s="331">
        <f>SUM('b) daně'!C14)</f>
        <v>3700000</v>
      </c>
      <c r="E11" s="331">
        <f>'b) daně'!D14</f>
        <v>3700000</v>
      </c>
      <c r="F11" s="438">
        <f>SUM('b) daně'!J14)</f>
        <v>4000000</v>
      </c>
      <c r="G11" s="204">
        <f t="shared" si="0"/>
        <v>108.10810810810811</v>
      </c>
    </row>
    <row r="12" spans="1:7" s="541" customFormat="1" ht="17.100000000000001" customHeight="1" thickTop="1" thickBot="1" x14ac:dyDescent="0.25">
      <c r="A12" s="201" t="s">
        <v>453</v>
      </c>
      <c r="B12" s="202"/>
      <c r="C12" s="203"/>
      <c r="D12" s="332">
        <f>SUM(D7:D11)</f>
        <v>7100000</v>
      </c>
      <c r="E12" s="332">
        <f>SUM(E7:E11)</f>
        <v>7100000</v>
      </c>
      <c r="F12" s="441">
        <f>SUM(F7:F11)</f>
        <v>7700000</v>
      </c>
      <c r="G12" s="442">
        <f>F12/D12*100</f>
        <v>108.45070422535213</v>
      </c>
    </row>
    <row r="13" spans="1:7" s="22" customFormat="1" ht="17.100000000000001" customHeight="1" thickTop="1" x14ac:dyDescent="0.2">
      <c r="A13" s="321" t="s">
        <v>63</v>
      </c>
      <c r="B13" s="333">
        <v>1361</v>
      </c>
      <c r="C13" s="163" t="s">
        <v>423</v>
      </c>
      <c r="D13" s="464">
        <f>SUM('c) odbory'!D8)</f>
        <v>1330</v>
      </c>
      <c r="E13" s="464">
        <f>SUM('c) odbory'!E8)</f>
        <v>1330</v>
      </c>
      <c r="F13" s="464">
        <f>SUM('c) odbory'!F8)</f>
        <v>1370</v>
      </c>
      <c r="G13" s="475">
        <f t="shared" ref="G13" si="1">F13/D13*100</f>
        <v>103.00751879699249</v>
      </c>
    </row>
    <row r="14" spans="1:7" s="22" customFormat="1" ht="32.25" customHeight="1" x14ac:dyDescent="0.2">
      <c r="A14" s="466">
        <v>6409</v>
      </c>
      <c r="B14" s="167">
        <v>2111</v>
      </c>
      <c r="C14" s="451" t="s">
        <v>302</v>
      </c>
      <c r="D14" s="465">
        <f>SUM('c) odbory'!D9)</f>
        <v>265</v>
      </c>
      <c r="E14" s="465">
        <f>SUM('c) odbory'!E9)</f>
        <v>265</v>
      </c>
      <c r="F14" s="465">
        <f>SUM('c) odbory'!F9)</f>
        <v>265</v>
      </c>
      <c r="G14" s="164">
        <f t="shared" ref="G14:G21" si="2">F14/D14*100</f>
        <v>100</v>
      </c>
    </row>
    <row r="15" spans="1:7" s="22" customFormat="1" ht="17.100000000000001" customHeight="1" x14ac:dyDescent="0.2">
      <c r="A15" s="334">
        <v>6172</v>
      </c>
      <c r="B15" s="333">
        <v>2119</v>
      </c>
      <c r="C15" s="163" t="s">
        <v>186</v>
      </c>
      <c r="D15" s="464">
        <f>SUM('c) odbory'!D10)</f>
        <v>100</v>
      </c>
      <c r="E15" s="464">
        <f>SUM('c) odbory'!E10)</f>
        <v>100</v>
      </c>
      <c r="F15" s="464">
        <f>SUM('c) odbory'!F10)</f>
        <v>150</v>
      </c>
      <c r="G15" s="164">
        <f t="shared" si="2"/>
        <v>150</v>
      </c>
    </row>
    <row r="16" spans="1:7" s="22" customFormat="1" ht="17.100000000000001" customHeight="1" x14ac:dyDescent="0.2">
      <c r="A16" s="334">
        <v>6172</v>
      </c>
      <c r="B16" s="333">
        <v>2122</v>
      </c>
      <c r="C16" s="445" t="s">
        <v>305</v>
      </c>
      <c r="D16" s="464">
        <f>SUM('c) odbory'!D11)</f>
        <v>246000</v>
      </c>
      <c r="E16" s="464">
        <f>'c) odbory'!E11</f>
        <v>267965</v>
      </c>
      <c r="F16" s="464">
        <f>SUM('c) odbory'!F11)</f>
        <v>256970</v>
      </c>
      <c r="G16" s="164">
        <f t="shared" si="2"/>
        <v>104.45934959349594</v>
      </c>
    </row>
    <row r="17" spans="1:9" s="22" customFormat="1" ht="17.100000000000001" customHeight="1" x14ac:dyDescent="0.2">
      <c r="A17" s="334">
        <v>1032</v>
      </c>
      <c r="B17" s="333">
        <v>2131</v>
      </c>
      <c r="C17" s="445" t="s">
        <v>425</v>
      </c>
      <c r="D17" s="464">
        <f>SUM('c) odbory'!D12)</f>
        <v>25</v>
      </c>
      <c r="E17" s="464">
        <f>SUM('c) odbory'!E12)</f>
        <v>25</v>
      </c>
      <c r="F17" s="464">
        <f>SUM('c) odbory'!F12)</f>
        <v>28</v>
      </c>
      <c r="G17" s="164">
        <f t="shared" si="2"/>
        <v>112.00000000000001</v>
      </c>
      <c r="H17" s="23"/>
    </row>
    <row r="18" spans="1:9" s="22" customFormat="1" ht="17.100000000000001" customHeight="1" x14ac:dyDescent="0.2">
      <c r="A18" s="334">
        <v>6172</v>
      </c>
      <c r="B18" s="333">
        <v>2131</v>
      </c>
      <c r="C18" s="445" t="s">
        <v>425</v>
      </c>
      <c r="D18" s="464">
        <f>SUM('c) odbory'!D13)</f>
        <v>221.3</v>
      </c>
      <c r="E18" s="464">
        <f>SUM('c) odbory'!E13)</f>
        <v>221.3</v>
      </c>
      <c r="F18" s="464">
        <f>SUM('c) odbory'!F13)</f>
        <v>223.3</v>
      </c>
      <c r="G18" s="164">
        <f t="shared" si="2"/>
        <v>100.9037505648441</v>
      </c>
    </row>
    <row r="19" spans="1:9" s="166" customFormat="1" ht="30" customHeight="1" x14ac:dyDescent="0.2">
      <c r="A19" s="466">
        <v>6172</v>
      </c>
      <c r="B19" s="167">
        <v>2132</v>
      </c>
      <c r="C19" s="460" t="s">
        <v>428</v>
      </c>
      <c r="D19" s="465">
        <f>SUM('c) odbory'!D14)</f>
        <v>37853</v>
      </c>
      <c r="E19" s="465">
        <f>SUM('c) odbory'!E14)</f>
        <v>39522</v>
      </c>
      <c r="F19" s="465">
        <f>SUM('c) odbory'!F14)</f>
        <v>39570</v>
      </c>
      <c r="G19" s="164">
        <f t="shared" si="2"/>
        <v>104.53596808707368</v>
      </c>
    </row>
    <row r="20" spans="1:9" s="166" customFormat="1" ht="16.5" customHeight="1" x14ac:dyDescent="0.2">
      <c r="A20" s="466">
        <v>6172</v>
      </c>
      <c r="B20" s="167">
        <v>2133</v>
      </c>
      <c r="C20" s="445" t="s">
        <v>430</v>
      </c>
      <c r="D20" s="464">
        <f>SUM('c) odbory'!D15)</f>
        <v>120</v>
      </c>
      <c r="E20" s="464">
        <f>'c) odbory'!E15</f>
        <v>120</v>
      </c>
      <c r="F20" s="464">
        <f>SUM('c) odbory'!F15)</f>
        <v>120</v>
      </c>
      <c r="G20" s="164">
        <f t="shared" si="2"/>
        <v>100</v>
      </c>
    </row>
    <row r="21" spans="1:9" s="166" customFormat="1" ht="31.5" customHeight="1" x14ac:dyDescent="0.2">
      <c r="A21" s="466">
        <v>6172</v>
      </c>
      <c r="B21" s="167">
        <v>2211</v>
      </c>
      <c r="C21" s="460" t="s">
        <v>306</v>
      </c>
      <c r="D21" s="464">
        <f>SUM('c) odbory'!D16)</f>
        <v>1500</v>
      </c>
      <c r="E21" s="464">
        <f>'c) odbory'!E16</f>
        <v>1500</v>
      </c>
      <c r="F21" s="464">
        <f>SUM('c) odbory'!F16)</f>
        <v>1600</v>
      </c>
      <c r="G21" s="164">
        <f t="shared" si="2"/>
        <v>106.66666666666667</v>
      </c>
    </row>
    <row r="22" spans="1:9" s="166" customFormat="1" ht="16.5" customHeight="1" x14ac:dyDescent="0.2">
      <c r="A22" s="466">
        <v>6172</v>
      </c>
      <c r="B22" s="167">
        <v>2212</v>
      </c>
      <c r="C22" s="445" t="s">
        <v>307</v>
      </c>
      <c r="D22" s="464">
        <f>SUM('c) odbory'!D17)</f>
        <v>2310.2999999999997</v>
      </c>
      <c r="E22" s="464">
        <f>'c) odbory'!E17</f>
        <v>2340.1999999999998</v>
      </c>
      <c r="F22" s="464">
        <f>SUM('c) odbory'!F17)</f>
        <v>2310.2999999999997</v>
      </c>
      <c r="G22" s="164">
        <f>F22/D22*100</f>
        <v>100</v>
      </c>
    </row>
    <row r="23" spans="1:9" s="166" customFormat="1" ht="27" customHeight="1" x14ac:dyDescent="0.2">
      <c r="A23" s="449">
        <v>6172</v>
      </c>
      <c r="B23" s="450">
        <v>2310</v>
      </c>
      <c r="C23" s="451" t="s">
        <v>432</v>
      </c>
      <c r="D23" s="464">
        <f>'c) odbory'!D18</f>
        <v>100</v>
      </c>
      <c r="E23" s="464">
        <f>'c) odbory'!E18</f>
        <v>100</v>
      </c>
      <c r="F23" s="464">
        <f>'c) odbory'!F18</f>
        <v>50</v>
      </c>
      <c r="G23" s="440">
        <f t="shared" ref="G23" si="3">F23/D23*100</f>
        <v>50</v>
      </c>
    </row>
    <row r="24" spans="1:9" s="166" customFormat="1" ht="27" customHeight="1" x14ac:dyDescent="0.2">
      <c r="A24" s="449">
        <v>3636</v>
      </c>
      <c r="B24" s="450">
        <v>2324</v>
      </c>
      <c r="C24" s="529" t="s">
        <v>325</v>
      </c>
      <c r="D24" s="465"/>
      <c r="E24" s="465"/>
      <c r="F24" s="465">
        <f>SUM('c) odbory'!F19)</f>
        <v>181</v>
      </c>
      <c r="G24" s="596" t="s">
        <v>512</v>
      </c>
    </row>
    <row r="25" spans="1:9" s="166" customFormat="1" ht="16.5" customHeight="1" x14ac:dyDescent="0.2">
      <c r="A25" s="466">
        <v>6172</v>
      </c>
      <c r="B25" s="167">
        <v>2324</v>
      </c>
      <c r="C25" s="163" t="s">
        <v>325</v>
      </c>
      <c r="D25" s="464">
        <f>SUM('c) odbory'!D20)</f>
        <v>815.30000000000007</v>
      </c>
      <c r="E25" s="464">
        <f>'c) odbory'!E20</f>
        <v>816.2</v>
      </c>
      <c r="F25" s="464">
        <f>SUM('c) odbory'!F20)</f>
        <v>710.30000000000007</v>
      </c>
      <c r="G25" s="164">
        <f>F25/D25*100</f>
        <v>87.121305041089173</v>
      </c>
    </row>
    <row r="26" spans="1:9" s="166" customFormat="1" ht="16.5" customHeight="1" x14ac:dyDescent="0.2">
      <c r="A26" s="443">
        <v>6172</v>
      </c>
      <c r="B26" s="444">
        <v>2329</v>
      </c>
      <c r="C26" s="445" t="s">
        <v>183</v>
      </c>
      <c r="D26" s="358">
        <f>SUM('c) odbory'!D21)</f>
        <v>5</v>
      </c>
      <c r="E26" s="464">
        <f>'c) odbory'!E21</f>
        <v>5</v>
      </c>
      <c r="F26" s="358">
        <f>'c) odbory'!F21</f>
        <v>0</v>
      </c>
      <c r="G26" s="164">
        <f>F26/D26*100</f>
        <v>0</v>
      </c>
    </row>
    <row r="27" spans="1:9" s="22" customFormat="1" ht="32.25" customHeight="1" x14ac:dyDescent="0.2">
      <c r="A27" s="443">
        <v>2119</v>
      </c>
      <c r="B27" s="444">
        <v>2343</v>
      </c>
      <c r="C27" s="460" t="s">
        <v>492</v>
      </c>
      <c r="D27" s="358"/>
      <c r="E27" s="358"/>
      <c r="F27" s="358">
        <f>SUM('c) odbory'!F22)</f>
        <v>500</v>
      </c>
      <c r="G27" s="596" t="s">
        <v>512</v>
      </c>
      <c r="I27" s="23"/>
    </row>
    <row r="28" spans="1:9" s="22" customFormat="1" ht="33.75" customHeight="1" x14ac:dyDescent="0.2">
      <c r="A28" s="443"/>
      <c r="B28" s="444">
        <v>2412</v>
      </c>
      <c r="C28" s="460" t="s">
        <v>493</v>
      </c>
      <c r="D28" s="358"/>
      <c r="E28" s="358"/>
      <c r="F28" s="358">
        <f>SUM('c) odbory'!F23)</f>
        <v>333</v>
      </c>
      <c r="G28" s="596" t="s">
        <v>512</v>
      </c>
      <c r="I28" s="23"/>
    </row>
    <row r="29" spans="1:9" s="166" customFormat="1" ht="30.75" customHeight="1" x14ac:dyDescent="0.2">
      <c r="A29" s="466"/>
      <c r="B29" s="167">
        <v>2420</v>
      </c>
      <c r="C29" s="168" t="s">
        <v>64</v>
      </c>
      <c r="D29" s="465"/>
      <c r="E29" s="465">
        <f>SUM('c) odbory'!E24)</f>
        <v>5000</v>
      </c>
      <c r="F29" s="465">
        <f>SUM('c) odbory'!F24)</f>
        <v>24223</v>
      </c>
      <c r="G29" s="596" t="s">
        <v>512</v>
      </c>
    </row>
    <row r="30" spans="1:9" s="22" customFormat="1" ht="16.5" customHeight="1" x14ac:dyDescent="0.2">
      <c r="A30" s="466">
        <v>6172</v>
      </c>
      <c r="B30" s="167">
        <v>3111</v>
      </c>
      <c r="C30" s="445" t="s">
        <v>311</v>
      </c>
      <c r="D30" s="464">
        <f>SUM('c) odbory'!D25)</f>
        <v>150</v>
      </c>
      <c r="E30" s="465">
        <f>'c) odbory'!E25</f>
        <v>150</v>
      </c>
      <c r="F30" s="464">
        <f>SUM('c) odbory'!F25)</f>
        <v>200</v>
      </c>
      <c r="G30" s="476">
        <f t="shared" ref="G30:G38" si="4">F30/D30*100</f>
        <v>133.33333333333331</v>
      </c>
    </row>
    <row r="31" spans="1:9" s="166" customFormat="1" ht="30" customHeight="1" x14ac:dyDescent="0.2">
      <c r="A31" s="466">
        <v>6172</v>
      </c>
      <c r="B31" s="167">
        <v>3112</v>
      </c>
      <c r="C31" s="451" t="s">
        <v>312</v>
      </c>
      <c r="D31" s="464">
        <f>SUM('c) odbory'!D26)</f>
        <v>7000</v>
      </c>
      <c r="E31" s="464">
        <f>'c) odbory'!E26</f>
        <v>7000</v>
      </c>
      <c r="F31" s="464">
        <f>SUM('c) odbory'!F26)</f>
        <v>4000</v>
      </c>
      <c r="G31" s="440">
        <f t="shared" si="4"/>
        <v>57.142857142857139</v>
      </c>
    </row>
    <row r="32" spans="1:9" s="166" customFormat="1" ht="27.75" customHeight="1" x14ac:dyDescent="0.2">
      <c r="A32" s="449">
        <v>6172</v>
      </c>
      <c r="B32" s="450">
        <v>3113</v>
      </c>
      <c r="C32" s="451" t="s">
        <v>433</v>
      </c>
      <c r="D32" s="465">
        <f>'c) odbory'!D27</f>
        <v>90</v>
      </c>
      <c r="E32" s="465">
        <f>'c) odbory'!E27</f>
        <v>90</v>
      </c>
      <c r="F32" s="465">
        <f>'c) odbory'!F27</f>
        <v>200</v>
      </c>
      <c r="G32" s="164">
        <f t="shared" si="4"/>
        <v>222.22222222222223</v>
      </c>
    </row>
    <row r="33" spans="1:10" s="22" customFormat="1" ht="16.5" customHeight="1" x14ac:dyDescent="0.2">
      <c r="A33" s="466">
        <v>6310</v>
      </c>
      <c r="B33" s="167">
        <v>2141</v>
      </c>
      <c r="C33" s="163" t="s">
        <v>315</v>
      </c>
      <c r="D33" s="464">
        <f>SUM('c) odbory'!D28)</f>
        <v>30164.1</v>
      </c>
      <c r="E33" s="465">
        <f>'c) odbory'!E28</f>
        <v>30164.1</v>
      </c>
      <c r="F33" s="464">
        <f>SUM('c) odbory'!F28)</f>
        <v>46222.400000000001</v>
      </c>
      <c r="G33" s="476">
        <f>F33/D33*100</f>
        <v>153.23646321289215</v>
      </c>
      <c r="I33" s="23"/>
    </row>
    <row r="34" spans="1:10" s="483" customFormat="1" ht="27.75" customHeight="1" x14ac:dyDescent="0.2">
      <c r="A34" s="482"/>
      <c r="B34" s="458">
        <v>4112</v>
      </c>
      <c r="C34" s="542" t="s">
        <v>435</v>
      </c>
      <c r="D34" s="438">
        <v>141578</v>
      </c>
      <c r="E34" s="438">
        <v>141578</v>
      </c>
      <c r="F34" s="438">
        <v>173705.7</v>
      </c>
      <c r="G34" s="475">
        <f t="shared" si="4"/>
        <v>122.6925793555496</v>
      </c>
      <c r="I34" s="463">
        <f>SUM(F13:F33,F35:F37)</f>
        <v>604421.30000000005</v>
      </c>
    </row>
    <row r="35" spans="1:10" s="483" customFormat="1" ht="27.75" customHeight="1" x14ac:dyDescent="0.2">
      <c r="A35" s="482"/>
      <c r="B35" s="458">
        <v>4116</v>
      </c>
      <c r="C35" s="460" t="s">
        <v>498</v>
      </c>
      <c r="D35" s="438"/>
      <c r="E35" s="438">
        <f>SUM('c) odbory'!E29)</f>
        <v>715</v>
      </c>
      <c r="F35" s="438">
        <f>SUM('c) odbory'!F29)</f>
        <v>195</v>
      </c>
      <c r="G35" s="596" t="s">
        <v>512</v>
      </c>
      <c r="I35" s="463"/>
    </row>
    <row r="36" spans="1:10" s="483" customFormat="1" ht="20.25" customHeight="1" x14ac:dyDescent="0.2">
      <c r="A36" s="482"/>
      <c r="B36" s="458">
        <v>4121</v>
      </c>
      <c r="C36" s="445" t="s">
        <v>443</v>
      </c>
      <c r="D36" s="438">
        <f>SUM('c) odbory'!D30)</f>
        <v>130000</v>
      </c>
      <c r="E36" s="438">
        <f>SUM('c) odbory'!E30)</f>
        <v>131856</v>
      </c>
      <c r="F36" s="438">
        <f>SUM('c) odbory'!F30)</f>
        <v>123000</v>
      </c>
      <c r="G36" s="475">
        <f t="shared" si="4"/>
        <v>94.615384615384613</v>
      </c>
      <c r="I36" s="463"/>
    </row>
    <row r="37" spans="1:10" s="483" customFormat="1" ht="20.25" customHeight="1" thickBot="1" x14ac:dyDescent="0.25">
      <c r="A37" s="482"/>
      <c r="B37" s="458">
        <v>4122</v>
      </c>
      <c r="C37" s="460" t="s">
        <v>444</v>
      </c>
      <c r="D37" s="438">
        <f>SUM('c) odbory'!D31)</f>
        <v>125000</v>
      </c>
      <c r="E37" s="438">
        <f>SUM('c) odbory'!E31)</f>
        <v>127136</v>
      </c>
      <c r="F37" s="438">
        <f>SUM('c) odbory'!F31)</f>
        <v>102000</v>
      </c>
      <c r="G37" s="475">
        <f t="shared" si="4"/>
        <v>81.599999999999994</v>
      </c>
      <c r="I37" s="463">
        <f>SUM(F36:F37)</f>
        <v>225000</v>
      </c>
    </row>
    <row r="38" spans="1:10" ht="18.75" customHeight="1" thickTop="1" thickBot="1" x14ac:dyDescent="0.3">
      <c r="A38" s="602" t="s">
        <v>55</v>
      </c>
      <c r="B38" s="603"/>
      <c r="C38" s="603"/>
      <c r="D38" s="169">
        <f>SUM(D12:D37)</f>
        <v>7824626.9999999991</v>
      </c>
      <c r="E38" s="169">
        <f>SUM(E12:E37)</f>
        <v>7857998.7999999998</v>
      </c>
      <c r="F38" s="492">
        <f>SUM(F12:F37)</f>
        <v>8478127</v>
      </c>
      <c r="G38" s="170">
        <f t="shared" si="4"/>
        <v>108.35183581274865</v>
      </c>
      <c r="I38" s="326">
        <f>SUM(D36:D37)</f>
        <v>255000</v>
      </c>
      <c r="J38" s="326"/>
    </row>
    <row r="39" spans="1:10" ht="15" thickTop="1" x14ac:dyDescent="0.2">
      <c r="G39" s="172"/>
      <c r="I39" s="543">
        <f>I37/I38*100</f>
        <v>88.235294117647058</v>
      </c>
    </row>
    <row r="40" spans="1:10" ht="16.5" thickBot="1" x14ac:dyDescent="0.3">
      <c r="A40" s="21" t="s">
        <v>56</v>
      </c>
      <c r="G40" s="158" t="s">
        <v>2</v>
      </c>
      <c r="I40" s="543">
        <f>100-I39</f>
        <v>11.764705882352942</v>
      </c>
    </row>
    <row r="41" spans="1:10" s="159" customFormat="1" ht="39.75" thickTop="1" thickBot="1" x14ac:dyDescent="0.25">
      <c r="A41" s="335" t="s">
        <v>3</v>
      </c>
      <c r="B41" s="336" t="s">
        <v>198</v>
      </c>
      <c r="C41" s="337" t="s">
        <v>197</v>
      </c>
      <c r="D41" s="72" t="s">
        <v>454</v>
      </c>
      <c r="E41" s="72" t="s">
        <v>455</v>
      </c>
      <c r="F41" s="72" t="s">
        <v>456</v>
      </c>
      <c r="G41" s="173" t="s">
        <v>7</v>
      </c>
    </row>
    <row r="42" spans="1:10" s="160" customFormat="1" ht="13.5" thickTop="1" thickBot="1" x14ac:dyDescent="0.25">
      <c r="A42" s="335">
        <v>1</v>
      </c>
      <c r="B42" s="337">
        <v>2</v>
      </c>
      <c r="C42" s="337">
        <v>3</v>
      </c>
      <c r="D42" s="174">
        <v>4</v>
      </c>
      <c r="E42" s="174">
        <v>5</v>
      </c>
      <c r="F42" s="174">
        <v>6</v>
      </c>
      <c r="G42" s="175" t="s">
        <v>129</v>
      </c>
    </row>
    <row r="43" spans="1:10" s="166" customFormat="1" ht="15" thickTop="1" x14ac:dyDescent="0.2">
      <c r="A43" s="334">
        <v>6113</v>
      </c>
      <c r="B43" s="333">
        <v>2324</v>
      </c>
      <c r="C43" s="163" t="s">
        <v>325</v>
      </c>
      <c r="D43" s="338">
        <v>1</v>
      </c>
      <c r="E43" s="165">
        <v>1</v>
      </c>
      <c r="F43" s="338">
        <v>1</v>
      </c>
      <c r="G43" s="164">
        <f>F43/D43*100</f>
        <v>100</v>
      </c>
    </row>
    <row r="44" spans="1:10" s="166" customFormat="1" ht="14.25" x14ac:dyDescent="0.2">
      <c r="A44" s="334">
        <v>6172</v>
      </c>
      <c r="B44" s="333">
        <v>2324</v>
      </c>
      <c r="C44" s="163" t="s">
        <v>325</v>
      </c>
      <c r="D44" s="338">
        <v>30</v>
      </c>
      <c r="E44" s="165">
        <v>30</v>
      </c>
      <c r="F44" s="338">
        <v>40</v>
      </c>
      <c r="G44" s="164">
        <f t="shared" ref="G44" si="5">F44/D44*100</f>
        <v>133.33333333333331</v>
      </c>
    </row>
    <row r="45" spans="1:10" s="166" customFormat="1" ht="14.25" x14ac:dyDescent="0.2">
      <c r="A45" s="334">
        <v>6310</v>
      </c>
      <c r="B45" s="333">
        <v>2141</v>
      </c>
      <c r="C45" s="163" t="s">
        <v>315</v>
      </c>
      <c r="D45" s="338">
        <v>150</v>
      </c>
      <c r="E45" s="165">
        <v>150</v>
      </c>
      <c r="F45" s="338">
        <v>500</v>
      </c>
      <c r="G45" s="164">
        <f>F45/D45*100</f>
        <v>333.33333333333337</v>
      </c>
    </row>
    <row r="46" spans="1:10" s="166" customFormat="1" ht="15" thickBot="1" x14ac:dyDescent="0.25">
      <c r="A46" s="544">
        <v>6330</v>
      </c>
      <c r="B46" s="167">
        <v>4134</v>
      </c>
      <c r="C46" s="168" t="s">
        <v>57</v>
      </c>
      <c r="D46" s="338">
        <v>13236</v>
      </c>
      <c r="E46" s="165">
        <v>13405</v>
      </c>
      <c r="F46" s="338">
        <f>15284+13</f>
        <v>15297</v>
      </c>
      <c r="G46" s="164">
        <f>F46/D46*100</f>
        <v>115.57116953762466</v>
      </c>
    </row>
    <row r="47" spans="1:10" s="171" customFormat="1" ht="18.75" customHeight="1" thickTop="1" thickBot="1" x14ac:dyDescent="0.3">
      <c r="A47" s="602" t="s">
        <v>55</v>
      </c>
      <c r="B47" s="603"/>
      <c r="C47" s="603"/>
      <c r="D47" s="169">
        <f>SUM(D43:D46)</f>
        <v>13417</v>
      </c>
      <c r="E47" s="169">
        <f>SUM(E43:E46)</f>
        <v>13586</v>
      </c>
      <c r="F47" s="169">
        <f>SUM(F43:F46)</f>
        <v>15838</v>
      </c>
      <c r="G47" s="170">
        <f>F47/D47*100</f>
        <v>118.04427219199522</v>
      </c>
    </row>
    <row r="48" spans="1:10" ht="15" thickTop="1" x14ac:dyDescent="0.2">
      <c r="G48" s="172"/>
    </row>
    <row r="49" spans="1:7" ht="14.25" hidden="1" x14ac:dyDescent="0.2">
      <c r="G49" s="172"/>
    </row>
    <row r="50" spans="1:7" ht="14.25" hidden="1" x14ac:dyDescent="0.2">
      <c r="G50" s="172"/>
    </row>
    <row r="51" spans="1:7" ht="14.25" hidden="1" x14ac:dyDescent="0.2">
      <c r="G51" s="172"/>
    </row>
    <row r="52" spans="1:7" ht="14.25" hidden="1" x14ac:dyDescent="0.2">
      <c r="G52" s="172"/>
    </row>
    <row r="53" spans="1:7" ht="14.25" hidden="1" x14ac:dyDescent="0.2">
      <c r="G53" s="172"/>
    </row>
    <row r="54" spans="1:7" ht="14.25" hidden="1" x14ac:dyDescent="0.2">
      <c r="G54" s="172"/>
    </row>
    <row r="55" spans="1:7" ht="14.25" hidden="1" x14ac:dyDescent="0.2">
      <c r="G55" s="172"/>
    </row>
    <row r="56" spans="1:7" ht="14.25" hidden="1" x14ac:dyDescent="0.2">
      <c r="G56" s="172"/>
    </row>
    <row r="57" spans="1:7" ht="14.25" hidden="1" x14ac:dyDescent="0.2">
      <c r="G57" s="172"/>
    </row>
    <row r="58" spans="1:7" ht="30" customHeight="1" thickBot="1" x14ac:dyDescent="0.3">
      <c r="A58" s="605" t="s">
        <v>88</v>
      </c>
      <c r="B58" s="605"/>
      <c r="C58" s="605"/>
      <c r="D58" s="605"/>
      <c r="E58" s="605"/>
      <c r="F58" s="605"/>
      <c r="G58" s="158" t="s">
        <v>2</v>
      </c>
    </row>
    <row r="59" spans="1:7" s="159" customFormat="1" ht="39.75" thickTop="1" thickBot="1" x14ac:dyDescent="0.25">
      <c r="A59" s="335" t="s">
        <v>3</v>
      </c>
      <c r="B59" s="336" t="s">
        <v>198</v>
      </c>
      <c r="C59" s="337" t="s">
        <v>197</v>
      </c>
      <c r="D59" s="72" t="s">
        <v>454</v>
      </c>
      <c r="E59" s="72" t="s">
        <v>455</v>
      </c>
      <c r="F59" s="72" t="s">
        <v>456</v>
      </c>
      <c r="G59" s="173" t="s">
        <v>7</v>
      </c>
    </row>
    <row r="60" spans="1:7" s="160" customFormat="1" ht="13.5" thickTop="1" thickBot="1" x14ac:dyDescent="0.25">
      <c r="A60" s="335">
        <v>1</v>
      </c>
      <c r="B60" s="337">
        <v>2</v>
      </c>
      <c r="C60" s="337">
        <v>3</v>
      </c>
      <c r="D60" s="174">
        <v>4</v>
      </c>
      <c r="E60" s="174">
        <v>5</v>
      </c>
      <c r="F60" s="174">
        <v>6</v>
      </c>
      <c r="G60" s="175" t="s">
        <v>129</v>
      </c>
    </row>
    <row r="61" spans="1:7" s="166" customFormat="1" ht="15" thickTop="1" x14ac:dyDescent="0.2">
      <c r="A61" s="545"/>
      <c r="B61" s="546">
        <v>1332</v>
      </c>
      <c r="C61" s="547" t="s">
        <v>187</v>
      </c>
      <c r="D61" s="548">
        <v>4000</v>
      </c>
      <c r="E61" s="549">
        <v>4000</v>
      </c>
      <c r="F61" s="548">
        <v>3000</v>
      </c>
      <c r="G61" s="197">
        <f>F61/D61*100</f>
        <v>75</v>
      </c>
    </row>
    <row r="62" spans="1:7" s="166" customFormat="1" ht="14.25" x14ac:dyDescent="0.2">
      <c r="A62" s="334"/>
      <c r="B62" s="333">
        <v>1357</v>
      </c>
      <c r="C62" s="163" t="s">
        <v>249</v>
      </c>
      <c r="D62" s="338">
        <v>30000</v>
      </c>
      <c r="E62" s="165">
        <v>30000</v>
      </c>
      <c r="F62" s="338">
        <v>26900</v>
      </c>
      <c r="G62" s="164">
        <f t="shared" ref="G62:G63" si="6">F62/D62*100</f>
        <v>89.666666666666657</v>
      </c>
    </row>
    <row r="63" spans="1:7" s="166" customFormat="1" ht="15" thickBot="1" x14ac:dyDescent="0.25">
      <c r="A63" s="334">
        <v>6172</v>
      </c>
      <c r="B63" s="333">
        <v>2212</v>
      </c>
      <c r="C63" s="163" t="s">
        <v>81</v>
      </c>
      <c r="D63" s="338">
        <v>300</v>
      </c>
      <c r="E63" s="165">
        <v>300</v>
      </c>
      <c r="F63" s="550">
        <v>100</v>
      </c>
      <c r="G63" s="164">
        <f t="shared" si="6"/>
        <v>33.333333333333329</v>
      </c>
    </row>
    <row r="64" spans="1:7" s="166" customFormat="1" ht="15" hidden="1" thickBot="1" x14ac:dyDescent="0.25">
      <c r="A64" s="339">
        <v>2399</v>
      </c>
      <c r="B64" s="167">
        <v>2342</v>
      </c>
      <c r="C64" s="168" t="s">
        <v>58</v>
      </c>
      <c r="D64" s="338"/>
      <c r="E64" s="165"/>
      <c r="F64" s="338">
        <v>0</v>
      </c>
      <c r="G64" s="204" t="e">
        <f>F64/D64*100</f>
        <v>#DIV/0!</v>
      </c>
    </row>
    <row r="65" spans="1:10" s="171" customFormat="1" ht="18.75" customHeight="1" thickTop="1" thickBot="1" x14ac:dyDescent="0.3">
      <c r="A65" s="602" t="s">
        <v>55</v>
      </c>
      <c r="B65" s="603"/>
      <c r="C65" s="603"/>
      <c r="D65" s="169">
        <f>SUM(D61:D64)</f>
        <v>34300</v>
      </c>
      <c r="E65" s="169">
        <f t="shared" ref="E65:F65" si="7">SUM(E61:E64)</f>
        <v>34300</v>
      </c>
      <c r="F65" s="169">
        <f t="shared" si="7"/>
        <v>30000</v>
      </c>
      <c r="G65" s="170">
        <f>F65/D65*100</f>
        <v>87.463556851311949</v>
      </c>
      <c r="I65" s="551">
        <f>SUM(F63,F43:F45,F33,F14:F29)</f>
        <v>374097.3</v>
      </c>
      <c r="J65" s="551"/>
    </row>
    <row r="66" spans="1:10" ht="15" thickTop="1" x14ac:dyDescent="0.2">
      <c r="G66" s="477"/>
      <c r="J66" s="161"/>
    </row>
    <row r="67" spans="1:10" s="171" customFormat="1" ht="27.75" customHeight="1" thickBot="1" x14ac:dyDescent="0.3">
      <c r="A67" s="484" t="s">
        <v>59</v>
      </c>
      <c r="B67" s="484"/>
      <c r="C67" s="484"/>
      <c r="D67" s="485">
        <f>SUM(D65,D47,D38)</f>
        <v>7872343.9999999991</v>
      </c>
      <c r="E67" s="485">
        <f>SUM(E65,E47,E38)</f>
        <v>7905884.7999999998</v>
      </c>
      <c r="F67" s="485">
        <f>SUM(F65,F47,F38)</f>
        <v>8523965</v>
      </c>
      <c r="G67" s="478">
        <f>F67/D67*100</f>
        <v>108.27734407947622</v>
      </c>
    </row>
    <row r="68" spans="1:10" ht="14.25" customHeight="1" thickTop="1" x14ac:dyDescent="0.2">
      <c r="D68" s="161"/>
      <c r="E68" s="161"/>
      <c r="F68" s="486"/>
      <c r="G68" s="172"/>
    </row>
    <row r="69" spans="1:10" ht="14.25" customHeight="1" x14ac:dyDescent="0.2">
      <c r="D69" s="161"/>
      <c r="E69" s="161"/>
      <c r="F69" s="486"/>
      <c r="G69" s="172"/>
    </row>
    <row r="70" spans="1:10" ht="30" customHeight="1" thickBot="1" x14ac:dyDescent="0.3">
      <c r="A70" s="605" t="s">
        <v>496</v>
      </c>
      <c r="B70" s="605"/>
      <c r="C70" s="605"/>
      <c r="D70" s="605"/>
      <c r="E70" s="605"/>
      <c r="F70" s="605"/>
      <c r="G70" s="158" t="s">
        <v>2</v>
      </c>
    </row>
    <row r="71" spans="1:10" s="159" customFormat="1" ht="39.75" thickTop="1" thickBot="1" x14ac:dyDescent="0.25">
      <c r="A71" s="335" t="s">
        <v>497</v>
      </c>
      <c r="B71" s="336" t="s">
        <v>198</v>
      </c>
      <c r="C71" s="337" t="s">
        <v>197</v>
      </c>
      <c r="D71" s="72" t="s">
        <v>454</v>
      </c>
      <c r="E71" s="72" t="s">
        <v>455</v>
      </c>
      <c r="F71" s="72" t="s">
        <v>456</v>
      </c>
      <c r="G71" s="173" t="s">
        <v>7</v>
      </c>
    </row>
    <row r="72" spans="1:10" s="160" customFormat="1" ht="13.5" thickTop="1" thickBot="1" x14ac:dyDescent="0.25">
      <c r="A72" s="335">
        <v>1</v>
      </c>
      <c r="B72" s="337">
        <v>2</v>
      </c>
      <c r="C72" s="337">
        <v>3</v>
      </c>
      <c r="D72" s="174">
        <v>4</v>
      </c>
      <c r="E72" s="174">
        <v>5</v>
      </c>
      <c r="F72" s="174">
        <v>6</v>
      </c>
      <c r="G72" s="175" t="s">
        <v>129</v>
      </c>
    </row>
    <row r="73" spans="1:10" s="166" customFormat="1" ht="29.25" thickTop="1" x14ac:dyDescent="0.2">
      <c r="A73" s="552">
        <v>27355</v>
      </c>
      <c r="B73" s="546">
        <v>4116</v>
      </c>
      <c r="C73" s="319" t="s">
        <v>498</v>
      </c>
      <c r="D73" s="548"/>
      <c r="E73" s="549">
        <v>260007</v>
      </c>
      <c r="F73" s="553">
        <v>287000</v>
      </c>
      <c r="G73" s="596" t="s">
        <v>512</v>
      </c>
    </row>
    <row r="74" spans="1:10" s="166" customFormat="1" ht="28.5" x14ac:dyDescent="0.2">
      <c r="A74" s="383">
        <v>13307</v>
      </c>
      <c r="B74" s="333">
        <v>4116</v>
      </c>
      <c r="C74" s="320" t="s">
        <v>498</v>
      </c>
      <c r="D74" s="338"/>
      <c r="E74" s="165">
        <v>18500</v>
      </c>
      <c r="F74" s="550">
        <v>14000</v>
      </c>
      <c r="G74" s="596" t="s">
        <v>512</v>
      </c>
    </row>
    <row r="75" spans="1:10" s="166" customFormat="1" ht="28.5" x14ac:dyDescent="0.2">
      <c r="A75" s="383">
        <v>13305</v>
      </c>
      <c r="B75" s="333">
        <v>4116</v>
      </c>
      <c r="C75" s="320" t="s">
        <v>498</v>
      </c>
      <c r="D75" s="338"/>
      <c r="E75" s="165">
        <v>1944690</v>
      </c>
      <c r="F75" s="550">
        <v>1944690</v>
      </c>
      <c r="G75" s="596" t="s">
        <v>512</v>
      </c>
    </row>
    <row r="76" spans="1:10" s="166" customFormat="1" ht="28.5" x14ac:dyDescent="0.2">
      <c r="A76" s="383">
        <v>13015</v>
      </c>
      <c r="B76" s="333">
        <v>4116</v>
      </c>
      <c r="C76" s="320" t="s">
        <v>498</v>
      </c>
      <c r="D76" s="338"/>
      <c r="E76" s="165">
        <f>SUM('[1]02'!$G$8)</f>
        <v>919</v>
      </c>
      <c r="F76" s="550">
        <v>920</v>
      </c>
      <c r="G76" s="596" t="s">
        <v>512</v>
      </c>
    </row>
    <row r="77" spans="1:10" s="166" customFormat="1" ht="28.5" x14ac:dyDescent="0.2">
      <c r="A77" s="554">
        <v>33155</v>
      </c>
      <c r="B77" s="333">
        <v>4116</v>
      </c>
      <c r="C77" s="320" t="s">
        <v>498</v>
      </c>
      <c r="D77" s="338"/>
      <c r="E77" s="165">
        <v>570500</v>
      </c>
      <c r="F77" s="550">
        <v>875027</v>
      </c>
      <c r="G77" s="596" t="s">
        <v>512</v>
      </c>
    </row>
    <row r="78" spans="1:10" s="166" customFormat="1" ht="28.5" x14ac:dyDescent="0.2">
      <c r="A78" s="554">
        <v>33353</v>
      </c>
      <c r="B78" s="333">
        <v>4116</v>
      </c>
      <c r="C78" s="320" t="s">
        <v>498</v>
      </c>
      <c r="D78" s="338"/>
      <c r="E78" s="165">
        <v>11756330</v>
      </c>
      <c r="F78" s="550">
        <v>11881033</v>
      </c>
      <c r="G78" s="596" t="s">
        <v>512</v>
      </c>
    </row>
    <row r="79" spans="1:10" s="166" customFormat="1" ht="29.25" thickBot="1" x14ac:dyDescent="0.25">
      <c r="A79" s="554">
        <v>98071</v>
      </c>
      <c r="B79" s="333">
        <v>4116</v>
      </c>
      <c r="C79" s="320" t="s">
        <v>498</v>
      </c>
      <c r="D79" s="338"/>
      <c r="E79" s="165">
        <v>0</v>
      </c>
      <c r="F79" s="550">
        <v>1000</v>
      </c>
      <c r="G79" s="596" t="s">
        <v>512</v>
      </c>
    </row>
    <row r="80" spans="1:10" s="166" customFormat="1" ht="15" hidden="1" thickBot="1" x14ac:dyDescent="0.25">
      <c r="A80" s="339">
        <v>2399</v>
      </c>
      <c r="B80" s="167">
        <v>2342</v>
      </c>
      <c r="C80" s="168" t="s">
        <v>58</v>
      </c>
      <c r="D80" s="338"/>
      <c r="E80" s="165"/>
      <c r="F80" s="338">
        <v>0</v>
      </c>
      <c r="G80" s="596" t="s">
        <v>512</v>
      </c>
    </row>
    <row r="81" spans="1:10" s="171" customFormat="1" ht="18.75" customHeight="1" thickTop="1" thickBot="1" x14ac:dyDescent="0.3">
      <c r="A81" s="602" t="s">
        <v>55</v>
      </c>
      <c r="B81" s="603"/>
      <c r="C81" s="603"/>
      <c r="D81" s="169">
        <f>SUM(D73:D80)</f>
        <v>0</v>
      </c>
      <c r="E81" s="169">
        <f>SUM(E73:E80)</f>
        <v>14550946</v>
      </c>
      <c r="F81" s="169">
        <f>SUM(F73:F80)</f>
        <v>15003670</v>
      </c>
      <c r="G81" s="597" t="s">
        <v>512</v>
      </c>
      <c r="J81" s="551"/>
    </row>
    <row r="82" spans="1:10" ht="14.25" customHeight="1" thickTop="1" x14ac:dyDescent="0.2">
      <c r="D82" s="161"/>
      <c r="E82" s="161"/>
      <c r="F82" s="486"/>
      <c r="G82" s="172"/>
    </row>
    <row r="83" spans="1:10" ht="14.25" customHeight="1" x14ac:dyDescent="0.2">
      <c r="D83" s="161"/>
      <c r="E83" s="161"/>
      <c r="F83" s="486"/>
      <c r="G83" s="172"/>
    </row>
    <row r="84" spans="1:10" ht="14.25" customHeight="1" x14ac:dyDescent="0.2">
      <c r="D84" s="161"/>
      <c r="E84" s="161"/>
      <c r="F84" s="486"/>
      <c r="G84" s="172"/>
    </row>
    <row r="85" spans="1:10" ht="14.25" x14ac:dyDescent="0.2">
      <c r="A85" s="487" t="s">
        <v>77</v>
      </c>
      <c r="D85" s="161"/>
      <c r="E85" s="161"/>
      <c r="F85" s="486"/>
      <c r="G85" s="172"/>
    </row>
    <row r="86" spans="1:10" ht="15.75" x14ac:dyDescent="0.25">
      <c r="A86" s="488" t="s">
        <v>59</v>
      </c>
      <c r="B86" s="488"/>
      <c r="C86" s="488"/>
      <c r="D86" s="489">
        <f>SUM(D67)</f>
        <v>7872343.9999999991</v>
      </c>
      <c r="E86" s="489">
        <f>SUM(E67,E81)</f>
        <v>22456830.800000001</v>
      </c>
      <c r="F86" s="489">
        <f>SUM(F67,F81)</f>
        <v>23527635</v>
      </c>
      <c r="G86" s="479">
        <f>F86/D86*100</f>
        <v>298.86441700210258</v>
      </c>
    </row>
    <row r="87" spans="1:10" ht="14.25" x14ac:dyDescent="0.2">
      <c r="A87" s="22" t="s">
        <v>60</v>
      </c>
      <c r="B87" s="22"/>
      <c r="C87" s="22"/>
      <c r="D87" s="23">
        <f>-D46</f>
        <v>-13236</v>
      </c>
      <c r="E87" s="23">
        <f>-E46</f>
        <v>-13405</v>
      </c>
      <c r="F87" s="23">
        <f>-F46</f>
        <v>-15297</v>
      </c>
      <c r="G87" s="480">
        <f>F87/D87*100</f>
        <v>115.57116953762466</v>
      </c>
    </row>
    <row r="88" spans="1:10" s="491" customFormat="1" ht="17.25" thickBot="1" x14ac:dyDescent="0.3">
      <c r="A88" s="604" t="s">
        <v>61</v>
      </c>
      <c r="B88" s="604"/>
      <c r="C88" s="604"/>
      <c r="D88" s="490">
        <f>D86+D87</f>
        <v>7859107.9999999991</v>
      </c>
      <c r="E88" s="490">
        <f>E86+E87</f>
        <v>22443425.800000001</v>
      </c>
      <c r="F88" s="490">
        <f>F86+F87</f>
        <v>23512338</v>
      </c>
      <c r="G88" s="481">
        <f>F88/D88*100</f>
        <v>299.17311226668477</v>
      </c>
    </row>
    <row r="89" spans="1:10" ht="14.25" customHeight="1" thickTop="1" x14ac:dyDescent="0.2">
      <c r="A89" s="599" t="s">
        <v>62</v>
      </c>
      <c r="B89" s="599"/>
      <c r="C89" s="599"/>
      <c r="D89" s="599"/>
      <c r="E89" s="599"/>
      <c r="F89" s="599"/>
      <c r="G89" s="599"/>
    </row>
    <row r="90" spans="1:10" ht="14.25" hidden="1" customHeight="1" x14ac:dyDescent="0.2">
      <c r="G90" s="172"/>
    </row>
    <row r="91" spans="1:10" ht="14.25" hidden="1" customHeight="1" x14ac:dyDescent="0.2">
      <c r="G91" s="172"/>
    </row>
    <row r="92" spans="1:10" ht="12.75" customHeight="1" x14ac:dyDescent="0.2">
      <c r="A92" s="598" t="s">
        <v>94</v>
      </c>
      <c r="B92" s="598"/>
      <c r="C92" s="598"/>
      <c r="D92" s="598"/>
      <c r="E92" s="598"/>
      <c r="F92" s="598"/>
      <c r="G92" s="598"/>
      <c r="H92" s="147"/>
    </row>
    <row r="93" spans="1:10" x14ac:dyDescent="0.2">
      <c r="A93" s="598"/>
      <c r="B93" s="598"/>
      <c r="C93" s="598"/>
      <c r="D93" s="598"/>
      <c r="E93" s="598"/>
      <c r="F93" s="598"/>
      <c r="G93" s="598"/>
      <c r="H93" s="147"/>
    </row>
    <row r="94" spans="1:10" x14ac:dyDescent="0.2">
      <c r="H94" s="147"/>
    </row>
    <row r="95" spans="1:10" x14ac:dyDescent="0.2">
      <c r="F95" s="326"/>
      <c r="H95" s="147"/>
    </row>
    <row r="96" spans="1:10" x14ac:dyDescent="0.2">
      <c r="F96" s="326"/>
    </row>
  </sheetData>
  <mergeCells count="10">
    <mergeCell ref="A92:G93"/>
    <mergeCell ref="A89:G89"/>
    <mergeCell ref="A1:F1"/>
    <mergeCell ref="A38:C38"/>
    <mergeCell ref="A47:C47"/>
    <mergeCell ref="A65:C65"/>
    <mergeCell ref="A88:C88"/>
    <mergeCell ref="A58:F58"/>
    <mergeCell ref="A70:F70"/>
    <mergeCell ref="A81:C81"/>
  </mergeCells>
  <phoneticPr fontId="9" type="noConversion"/>
  <pageMargins left="0.78740157480314965" right="0.78740157480314965" top="0.98425196850393704" bottom="0.98425196850393704" header="0.51181102362204722" footer="0.51181102362204722"/>
  <pageSetup paperSize="9" scale="70" firstPageNumber="19" orientation="portrait" useFirstPageNumber="1" r:id="rId1"/>
  <headerFooter alignWithMargins="0">
    <oddFooter>&amp;L&amp;"Arial,Kurzíva"&amp;11Zastupitelstvo Olomouckého kraje 16.12.2024
10.1. - Rozpočet Olomouckého kraje na rok 2025 - návrh rozpočtu
Příloha č. 2: Příjmy OK na rok 2025&amp;R&amp;"Arial,Kurzíva"&amp;11Strana &amp;P (Celkem 205)</oddFooter>
  </headerFooter>
  <rowBreaks count="1" manualBreakCount="1">
    <brk id="47"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
    <tabColor rgb="FFCCFFFF"/>
  </sheetPr>
  <dimension ref="A1:L21"/>
  <sheetViews>
    <sheetView showGridLines="0" view="pageBreakPreview" zoomScaleNormal="100" zoomScaleSheetLayoutView="100" workbookViewId="0">
      <selection activeCell="K16" sqref="K16"/>
    </sheetView>
  </sheetViews>
  <sheetFormatPr defaultColWidth="9.140625" defaultRowHeight="12.75" x14ac:dyDescent="0.2"/>
  <cols>
    <col min="1" max="1" width="72.7109375" style="149" customWidth="1"/>
    <col min="2" max="2" width="6" style="149" customWidth="1"/>
    <col min="3" max="6" width="16.85546875" style="149" customWidth="1"/>
    <col min="7" max="8" width="16.85546875" style="149" hidden="1" customWidth="1"/>
    <col min="9" max="9" width="16.85546875" style="63" customWidth="1"/>
    <col min="10" max="10" width="16.85546875" style="149" customWidth="1"/>
    <col min="11" max="11" width="7.28515625" style="63" customWidth="1"/>
    <col min="12" max="12" width="9.140625" style="161"/>
    <col min="13" max="16384" width="9.140625" style="149"/>
  </cols>
  <sheetData>
    <row r="1" spans="1:12" ht="20.25" x14ac:dyDescent="0.3">
      <c r="A1" s="600" t="s">
        <v>491</v>
      </c>
      <c r="B1" s="601"/>
      <c r="C1" s="601"/>
      <c r="D1" s="601"/>
      <c r="E1" s="601"/>
      <c r="F1" s="601"/>
      <c r="G1" s="63"/>
      <c r="H1" s="63"/>
      <c r="J1" s="63"/>
    </row>
    <row r="2" spans="1:12" ht="18" x14ac:dyDescent="0.25">
      <c r="A2" s="614" t="s">
        <v>506</v>
      </c>
      <c r="B2" s="614"/>
      <c r="C2" s="614"/>
      <c r="D2" s="614"/>
      <c r="E2" s="614"/>
      <c r="F2" s="614"/>
      <c r="G2" s="206"/>
      <c r="H2" s="206"/>
      <c r="I2" s="180"/>
      <c r="J2" s="162"/>
    </row>
    <row r="3" spans="1:12" ht="15" x14ac:dyDescent="0.25">
      <c r="A3" s="615"/>
      <c r="B3" s="616"/>
      <c r="C3" s="616"/>
      <c r="D3" s="616"/>
      <c r="E3" s="616"/>
      <c r="F3" s="616"/>
      <c r="G3" s="616"/>
      <c r="H3" s="616"/>
      <c r="I3" s="616"/>
      <c r="J3" s="616"/>
    </row>
    <row r="4" spans="1:12" ht="20.25" x14ac:dyDescent="0.3">
      <c r="A4" s="151"/>
      <c r="B4" s="151"/>
      <c r="C4" s="151"/>
      <c r="D4" s="151"/>
      <c r="E4" s="151"/>
      <c r="F4" s="151"/>
      <c r="G4" s="151"/>
      <c r="H4" s="151"/>
      <c r="I4" s="182"/>
    </row>
    <row r="5" spans="1:12" s="63" customFormat="1" ht="14.25" customHeight="1" x14ac:dyDescent="0.3">
      <c r="A5" s="181" t="s">
        <v>31</v>
      </c>
      <c r="B5" s="182"/>
      <c r="C5" s="182"/>
      <c r="D5" s="182"/>
      <c r="E5" s="182"/>
      <c r="F5" s="183"/>
      <c r="G5" s="183"/>
      <c r="H5" s="183"/>
      <c r="I5" s="183"/>
      <c r="L5" s="161"/>
    </row>
    <row r="6" spans="1:12" ht="13.5" thickBot="1" x14ac:dyDescent="0.25">
      <c r="I6" s="595"/>
      <c r="K6" s="63" t="s">
        <v>2</v>
      </c>
    </row>
    <row r="7" spans="1:12" ht="12.75" customHeight="1" x14ac:dyDescent="0.2">
      <c r="A7" s="152"/>
      <c r="B7" s="153"/>
      <c r="C7" s="617" t="s">
        <v>487</v>
      </c>
      <c r="D7" s="608" t="s">
        <v>488</v>
      </c>
      <c r="E7" s="608" t="s">
        <v>489</v>
      </c>
      <c r="F7" s="617" t="s">
        <v>494</v>
      </c>
      <c r="G7" s="621" t="s">
        <v>251</v>
      </c>
      <c r="H7" s="621" t="s">
        <v>250</v>
      </c>
      <c r="I7" s="608" t="s">
        <v>511</v>
      </c>
      <c r="J7" s="606" t="s">
        <v>490</v>
      </c>
      <c r="K7" s="610" t="s">
        <v>7</v>
      </c>
    </row>
    <row r="8" spans="1:12" s="154" customFormat="1" ht="52.5" customHeight="1" thickBot="1" x14ac:dyDescent="0.25">
      <c r="A8" s="186" t="s">
        <v>32</v>
      </c>
      <c r="B8" s="187" t="s">
        <v>4</v>
      </c>
      <c r="C8" s="618"/>
      <c r="D8" s="609"/>
      <c r="E8" s="609"/>
      <c r="F8" s="619"/>
      <c r="G8" s="622"/>
      <c r="H8" s="622"/>
      <c r="I8" s="620"/>
      <c r="J8" s="607"/>
      <c r="K8" s="611"/>
      <c r="L8" s="340"/>
    </row>
    <row r="9" spans="1:12" s="155" customFormat="1" ht="14.25" customHeight="1" thickBot="1" x14ac:dyDescent="0.25">
      <c r="A9" s="188">
        <v>1</v>
      </c>
      <c r="B9" s="189">
        <v>2</v>
      </c>
      <c r="C9" s="192">
        <v>3</v>
      </c>
      <c r="D9" s="194">
        <v>4</v>
      </c>
      <c r="E9" s="194">
        <v>5</v>
      </c>
      <c r="F9" s="194">
        <v>6</v>
      </c>
      <c r="G9" s="208"/>
      <c r="H9" s="208"/>
      <c r="I9" s="194">
        <v>7</v>
      </c>
      <c r="J9" s="194">
        <v>8</v>
      </c>
      <c r="K9" s="196" t="s">
        <v>284</v>
      </c>
      <c r="L9" s="341"/>
    </row>
    <row r="10" spans="1:12" ht="24.75" customHeight="1" x14ac:dyDescent="0.25">
      <c r="A10" s="184" t="s">
        <v>436</v>
      </c>
      <c r="B10" s="185">
        <v>1111</v>
      </c>
      <c r="C10" s="313">
        <v>1100000</v>
      </c>
      <c r="D10" s="313">
        <v>1100000</v>
      </c>
      <c r="E10" s="471">
        <v>851180</v>
      </c>
      <c r="F10" s="195">
        <f>(19900000/100)*6.751705</f>
        <v>1343589.2950000002</v>
      </c>
      <c r="G10" s="211">
        <f>(20000000/100)*6.751705</f>
        <v>1350341</v>
      </c>
      <c r="H10" s="209">
        <f>-(7600000/100)*6.751705</f>
        <v>-513129.58</v>
      </c>
      <c r="I10" s="195">
        <f>(21200000/100)*6.751705</f>
        <v>1431361.46</v>
      </c>
      <c r="J10" s="472">
        <v>1400000</v>
      </c>
      <c r="K10" s="473">
        <f t="shared" ref="K10:K14" si="0">J10/C10*100</f>
        <v>127.27272727272727</v>
      </c>
    </row>
    <row r="11" spans="1:12" ht="24.75" customHeight="1" x14ac:dyDescent="0.25">
      <c r="A11" s="190" t="s">
        <v>437</v>
      </c>
      <c r="B11" s="191">
        <v>1112</v>
      </c>
      <c r="C11" s="314">
        <v>70000</v>
      </c>
      <c r="D11" s="314">
        <v>70000</v>
      </c>
      <c r="E11" s="471">
        <v>47195</v>
      </c>
      <c r="F11" s="195">
        <f>(1500000/100)*6.751705</f>
        <v>101275.575</v>
      </c>
      <c r="G11" s="211">
        <f>(300000/100)*6.751705</f>
        <v>20255.115000000002</v>
      </c>
      <c r="H11" s="209"/>
      <c r="I11" s="195">
        <f>(1800000/100)*6.751705</f>
        <v>121530.69</v>
      </c>
      <c r="J11" s="472">
        <v>100000</v>
      </c>
      <c r="K11" s="473">
        <f t="shared" si="0"/>
        <v>142.85714285714286</v>
      </c>
    </row>
    <row r="12" spans="1:12" ht="24.75" customHeight="1" x14ac:dyDescent="0.25">
      <c r="A12" s="190" t="s">
        <v>445</v>
      </c>
      <c r="B12" s="191">
        <v>1113</v>
      </c>
      <c r="C12" s="314">
        <v>230000</v>
      </c>
      <c r="D12" s="314">
        <v>230000</v>
      </c>
      <c r="E12" s="471">
        <v>207342</v>
      </c>
      <c r="F12" s="195">
        <f>(4200000/100)*6.751705</f>
        <v>283571.61</v>
      </c>
      <c r="G12" s="211">
        <f>(1900000/100)*6.751705</f>
        <v>128282.395</v>
      </c>
      <c r="H12" s="209"/>
      <c r="I12" s="195">
        <f>(3800000/100)*6.751705</f>
        <v>256564.79</v>
      </c>
      <c r="J12" s="472">
        <v>200000</v>
      </c>
      <c r="K12" s="473">
        <f t="shared" si="0"/>
        <v>86.956521739130437</v>
      </c>
    </row>
    <row r="13" spans="1:12" ht="24.75" customHeight="1" x14ac:dyDescent="0.25">
      <c r="A13" s="190" t="s">
        <v>438</v>
      </c>
      <c r="B13" s="191">
        <v>1121</v>
      </c>
      <c r="C13" s="314">
        <v>2000000</v>
      </c>
      <c r="D13" s="314">
        <v>2000000</v>
      </c>
      <c r="E13" s="471">
        <v>1202237</v>
      </c>
      <c r="F13" s="195">
        <f>(29000000/100)*6.751705</f>
        <v>1957994.4500000002</v>
      </c>
      <c r="G13" s="211">
        <f>(11800000/100)*6.751705</f>
        <v>796701.19000000006</v>
      </c>
      <c r="H13" s="209"/>
      <c r="I13" s="195">
        <f>(30000000/100)*6.751705</f>
        <v>2025511.5</v>
      </c>
      <c r="J13" s="472">
        <v>2000000</v>
      </c>
      <c r="K13" s="473">
        <f t="shared" si="0"/>
        <v>100</v>
      </c>
    </row>
    <row r="14" spans="1:12" ht="24.75" customHeight="1" thickBot="1" x14ac:dyDescent="0.3">
      <c r="A14" s="190" t="s">
        <v>439</v>
      </c>
      <c r="B14" s="191">
        <v>1211</v>
      </c>
      <c r="C14" s="315">
        <v>3700000</v>
      </c>
      <c r="D14" s="315">
        <v>3700000</v>
      </c>
      <c r="E14" s="471">
        <v>2509938</v>
      </c>
      <c r="F14" s="195">
        <f>(57700000/100)*6.751705</f>
        <v>3895733.7850000001</v>
      </c>
      <c r="G14" s="211">
        <f>(39500000/100)*6.751705</f>
        <v>2666923.4750000001</v>
      </c>
      <c r="H14" s="209">
        <f>(1200000/100)*6.751705</f>
        <v>81020.460000000006</v>
      </c>
      <c r="I14" s="195">
        <f>(58900000/100)*6.751705</f>
        <v>3976754.2450000001</v>
      </c>
      <c r="J14" s="472">
        <v>4000000</v>
      </c>
      <c r="K14" s="473">
        <f t="shared" si="0"/>
        <v>108.10810810810811</v>
      </c>
    </row>
    <row r="15" spans="1:12" ht="24" customHeight="1" thickBot="1" x14ac:dyDescent="0.3">
      <c r="A15" s="612" t="s">
        <v>8</v>
      </c>
      <c r="B15" s="613"/>
      <c r="C15" s="193">
        <f>SUM(C10:C14)</f>
        <v>7100000</v>
      </c>
      <c r="D15" s="193">
        <f>SUM(D10:D14)</f>
        <v>7100000</v>
      </c>
      <c r="E15" s="193">
        <f t="shared" ref="E15" si="1">SUM(E10:E14)</f>
        <v>4817892</v>
      </c>
      <c r="F15" s="207">
        <f t="shared" ref="F15" si="2">SUM(F10:F14)</f>
        <v>7582164.7149999999</v>
      </c>
      <c r="G15" s="212">
        <f>SUM(G10:G14)+1</f>
        <v>4962504.1750000007</v>
      </c>
      <c r="H15" s="210">
        <f>SUM(H10:H14)+1</f>
        <v>-432108.12</v>
      </c>
      <c r="I15" s="207">
        <f t="shared" ref="I15" si="3">SUM(I10:I14)</f>
        <v>7811722.6850000005</v>
      </c>
      <c r="J15" s="193">
        <f>SUM(J10:J14)</f>
        <v>7700000</v>
      </c>
      <c r="K15" s="474">
        <f>J15/C15*100</f>
        <v>108.45070422535213</v>
      </c>
    </row>
    <row r="16" spans="1:12" ht="14.25" x14ac:dyDescent="0.2">
      <c r="D16" s="63"/>
      <c r="E16" s="63"/>
      <c r="I16" s="23"/>
      <c r="J16" s="23"/>
      <c r="K16" s="312"/>
    </row>
    <row r="17" spans="4:10" x14ac:dyDescent="0.2">
      <c r="D17" s="63"/>
      <c r="E17" s="63"/>
      <c r="J17" s="161"/>
    </row>
    <row r="18" spans="4:10" x14ac:dyDescent="0.2">
      <c r="I18" s="161"/>
      <c r="J18" s="161"/>
    </row>
    <row r="19" spans="4:10" x14ac:dyDescent="0.2">
      <c r="J19" s="63"/>
    </row>
    <row r="20" spans="4:10" x14ac:dyDescent="0.2">
      <c r="J20" s="63"/>
    </row>
    <row r="21" spans="4:10" x14ac:dyDescent="0.2">
      <c r="J21" s="63"/>
    </row>
  </sheetData>
  <mergeCells count="13">
    <mergeCell ref="A1:F1"/>
    <mergeCell ref="J7:J8"/>
    <mergeCell ref="E7:E8"/>
    <mergeCell ref="K7:K8"/>
    <mergeCell ref="A15:B15"/>
    <mergeCell ref="A2:F2"/>
    <mergeCell ref="A3:J3"/>
    <mergeCell ref="C7:C8"/>
    <mergeCell ref="D7:D8"/>
    <mergeCell ref="F7:F8"/>
    <mergeCell ref="I7:I8"/>
    <mergeCell ref="G7:G8"/>
    <mergeCell ref="H7:H8"/>
  </mergeCells>
  <phoneticPr fontId="9" type="noConversion"/>
  <pageMargins left="0.78740157480314965" right="0.78740157480314965" top="0.98425196850393704" bottom="0.98425196850393704" header="0.51181102362204722" footer="0.51181102362204722"/>
  <pageSetup paperSize="9" scale="68" firstPageNumber="21" orientation="landscape" useFirstPageNumber="1" r:id="rId1"/>
  <headerFooter alignWithMargins="0">
    <oddFooter>&amp;L&amp;"Arial,Kurzíva"&amp;11Zastupitelstvo Olomouckého kraje 16.12.2024
10.1. - Rozpočet Olomouckého kraje na rok 2025 - návrh rozpočtu
Příloha č. 2: Příjmy OK na rok 2025&amp;R&amp;"Arial,Kurzíva"&amp;11Strana &amp;P (Celkem 205)</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A1:XFD268"/>
  <sheetViews>
    <sheetView view="pageBreakPreview" zoomScaleNormal="100" zoomScaleSheetLayoutView="100" workbookViewId="0">
      <selection activeCell="D24" sqref="D24"/>
    </sheetView>
  </sheetViews>
  <sheetFormatPr defaultRowHeight="12.75" x14ac:dyDescent="0.2"/>
  <cols>
    <col min="1" max="1" width="5.7109375" style="376" customWidth="1"/>
    <col min="2" max="2" width="7.42578125" style="376" customWidth="1"/>
    <col min="3" max="3" width="47.85546875" style="377" customWidth="1"/>
    <col min="4" max="6" width="14.7109375" style="378" customWidth="1"/>
    <col min="7" max="7" width="9.140625" style="379" customWidth="1"/>
    <col min="8" max="9" width="12.42578125" style="364" customWidth="1"/>
    <col min="10" max="10" width="13.7109375" style="377" bestFit="1" customWidth="1"/>
    <col min="11" max="11" width="14.5703125" style="377" customWidth="1"/>
    <col min="12" max="12" width="9.140625" style="377"/>
    <col min="13" max="13" width="10.140625" style="377" bestFit="1" customWidth="1"/>
    <col min="14" max="16383" width="9.140625" style="377"/>
    <col min="16384" max="16384" width="13.85546875" style="377" bestFit="1" customWidth="1"/>
  </cols>
  <sheetData>
    <row r="1" spans="1:9" s="355" customFormat="1" ht="20.25" x14ac:dyDescent="0.3">
      <c r="A1" s="600" t="s">
        <v>491</v>
      </c>
      <c r="B1" s="601"/>
      <c r="C1" s="601"/>
      <c r="D1" s="601"/>
      <c r="E1" s="601"/>
      <c r="F1" s="601"/>
      <c r="G1" s="359"/>
      <c r="H1" s="344"/>
      <c r="I1" s="344"/>
    </row>
    <row r="2" spans="1:9" s="355" customFormat="1" ht="23.25" x14ac:dyDescent="0.35">
      <c r="A2" s="350" t="s">
        <v>507</v>
      </c>
      <c r="B2" s="351"/>
      <c r="C2" s="351"/>
      <c r="D2" s="352"/>
      <c r="E2" s="352"/>
      <c r="F2" s="352"/>
      <c r="G2" s="359"/>
      <c r="H2" s="344"/>
      <c r="I2" s="344"/>
    </row>
    <row r="3" spans="1:9" s="355" customFormat="1" ht="15" x14ac:dyDescent="0.2">
      <c r="A3" s="343" t="s">
        <v>119</v>
      </c>
      <c r="B3" s="353"/>
      <c r="C3" s="354"/>
      <c r="D3" s="354"/>
      <c r="E3" s="354"/>
      <c r="F3" s="352"/>
      <c r="G3" s="359"/>
      <c r="H3" s="344"/>
      <c r="I3" s="344"/>
    </row>
    <row r="4" spans="1:9" s="355" customFormat="1" ht="2.25" customHeight="1" x14ac:dyDescent="0.2">
      <c r="A4" s="343"/>
      <c r="B4" s="353"/>
      <c r="C4" s="354"/>
      <c r="D4" s="354"/>
      <c r="E4" s="354"/>
      <c r="F4" s="352"/>
      <c r="G4" s="359"/>
      <c r="H4" s="344"/>
      <c r="I4" s="344"/>
    </row>
    <row r="5" spans="1:9" s="355" customFormat="1" ht="18.75" customHeight="1" thickBot="1" x14ac:dyDescent="0.25">
      <c r="B5" s="353"/>
      <c r="D5" s="352"/>
      <c r="E5" s="352"/>
      <c r="F5" s="352"/>
      <c r="G5" s="356" t="s">
        <v>2</v>
      </c>
      <c r="H5" s="344"/>
      <c r="I5" s="344"/>
    </row>
    <row r="6" spans="1:9" s="355" customFormat="1" ht="39.75" thickTop="1" thickBot="1" x14ac:dyDescent="0.25">
      <c r="A6" s="176" t="s">
        <v>3</v>
      </c>
      <c r="B6" s="87" t="s">
        <v>244</v>
      </c>
      <c r="C6" s="177" t="s">
        <v>243</v>
      </c>
      <c r="D6" s="328" t="s">
        <v>454</v>
      </c>
      <c r="E6" s="328" t="s">
        <v>455</v>
      </c>
      <c r="F6" s="328" t="s">
        <v>456</v>
      </c>
      <c r="G6" s="173" t="s">
        <v>7</v>
      </c>
      <c r="H6" s="344"/>
      <c r="I6" s="344"/>
    </row>
    <row r="7" spans="1:9" s="353" customFormat="1" ht="14.25" thickTop="1" thickBot="1" x14ac:dyDescent="0.25">
      <c r="A7" s="178">
        <v>1</v>
      </c>
      <c r="B7" s="179">
        <v>2</v>
      </c>
      <c r="C7" s="179">
        <v>3</v>
      </c>
      <c r="D7" s="174">
        <v>4</v>
      </c>
      <c r="E7" s="174">
        <v>5</v>
      </c>
      <c r="F7" s="174">
        <v>6</v>
      </c>
      <c r="G7" s="175" t="s">
        <v>129</v>
      </c>
      <c r="H7" s="357"/>
      <c r="I7" s="357"/>
    </row>
    <row r="8" spans="1:9" s="448" customFormat="1" ht="17.100000000000001" customHeight="1" thickTop="1" x14ac:dyDescent="0.2">
      <c r="A8" s="443" t="str">
        <f>MID(A41,93,4)</f>
        <v/>
      </c>
      <c r="B8" s="444" t="str">
        <f>MID(A41,6,4)</f>
        <v>1361</v>
      </c>
      <c r="C8" s="445" t="str">
        <f>MID(A41,13,60)</f>
        <v>Příjem ze správních poplatků</v>
      </c>
      <c r="D8" s="358">
        <f>SUM(H41)</f>
        <v>1330</v>
      </c>
      <c r="E8" s="358">
        <f>SUM(I41)</f>
        <v>1330</v>
      </c>
      <c r="F8" s="358">
        <f>SUM(F41)</f>
        <v>1370</v>
      </c>
      <c r="G8" s="446">
        <f>F8/D8*100</f>
        <v>103.00751879699249</v>
      </c>
      <c r="H8" s="447"/>
      <c r="I8" s="447"/>
    </row>
    <row r="9" spans="1:9" s="448" customFormat="1" ht="32.25" customHeight="1" x14ac:dyDescent="0.2">
      <c r="A9" s="443">
        <v>6409</v>
      </c>
      <c r="B9" s="444">
        <v>2111</v>
      </c>
      <c r="C9" s="460" t="s">
        <v>302</v>
      </c>
      <c r="D9" s="358">
        <f>SUM(H79)</f>
        <v>265</v>
      </c>
      <c r="E9" s="358">
        <f>SUM(I79)</f>
        <v>265</v>
      </c>
      <c r="F9" s="358">
        <f>SUM(F79)</f>
        <v>265</v>
      </c>
      <c r="G9" s="446">
        <f>F9/D9*100</f>
        <v>100</v>
      </c>
      <c r="H9" s="447"/>
      <c r="I9" s="447"/>
    </row>
    <row r="10" spans="1:9" s="448" customFormat="1" ht="17.100000000000001" customHeight="1" x14ac:dyDescent="0.2">
      <c r="A10" s="443">
        <v>6172</v>
      </c>
      <c r="B10" s="444">
        <v>2119</v>
      </c>
      <c r="C10" s="445" t="s">
        <v>303</v>
      </c>
      <c r="D10" s="358">
        <f>SUM(H84)</f>
        <v>100</v>
      </c>
      <c r="E10" s="358">
        <f>SUM(I84)</f>
        <v>100</v>
      </c>
      <c r="F10" s="358">
        <f>SUM(F84)</f>
        <v>150</v>
      </c>
      <c r="G10" s="446">
        <f t="shared" ref="G10:G16" si="0">F10/D10*100</f>
        <v>150</v>
      </c>
      <c r="H10" s="447"/>
      <c r="I10" s="447"/>
    </row>
    <row r="11" spans="1:9" s="448" customFormat="1" ht="17.100000000000001" customHeight="1" x14ac:dyDescent="0.2">
      <c r="A11" s="443" t="str">
        <f>MID(A89,3,4)</f>
        <v>6172</v>
      </c>
      <c r="B11" s="444" t="str">
        <f>MID(A89,14,4)</f>
        <v>2122</v>
      </c>
      <c r="C11" s="445" t="s">
        <v>305</v>
      </c>
      <c r="D11" s="358">
        <f>SUM(H89)</f>
        <v>246000</v>
      </c>
      <c r="E11" s="358">
        <f>SUM(I89)</f>
        <v>267965</v>
      </c>
      <c r="F11" s="358">
        <f>F89</f>
        <v>256970</v>
      </c>
      <c r="G11" s="446">
        <f t="shared" si="0"/>
        <v>104.45934959349594</v>
      </c>
      <c r="H11" s="447"/>
      <c r="I11" s="447"/>
    </row>
    <row r="12" spans="1:9" s="448" customFormat="1" ht="17.100000000000001" customHeight="1" x14ac:dyDescent="0.2">
      <c r="A12" s="443" t="str">
        <f>MID(A107,3,4)</f>
        <v>1032</v>
      </c>
      <c r="B12" s="444" t="str">
        <f>MID(A107,14,4)</f>
        <v>2131</v>
      </c>
      <c r="C12" s="445" t="s">
        <v>425</v>
      </c>
      <c r="D12" s="358">
        <f>SUM(H107)</f>
        <v>25</v>
      </c>
      <c r="E12" s="358">
        <f>SUM(I107)</f>
        <v>25</v>
      </c>
      <c r="F12" s="358">
        <f>SUM(F107)</f>
        <v>28</v>
      </c>
      <c r="G12" s="446">
        <f t="shared" si="0"/>
        <v>112.00000000000001</v>
      </c>
      <c r="H12" s="447"/>
      <c r="I12" s="447"/>
    </row>
    <row r="13" spans="1:9" s="448" customFormat="1" ht="17.100000000000001" customHeight="1" x14ac:dyDescent="0.2">
      <c r="A13" s="443" t="str">
        <f>MID(A114,3,4)</f>
        <v>6172</v>
      </c>
      <c r="B13" s="444" t="str">
        <f>MID(A114,14,4)</f>
        <v>2131</v>
      </c>
      <c r="C13" s="445" t="s">
        <v>425</v>
      </c>
      <c r="D13" s="358">
        <f>SUM(H114)</f>
        <v>221.3</v>
      </c>
      <c r="E13" s="358">
        <f>SUM(I114)</f>
        <v>221.3</v>
      </c>
      <c r="F13" s="358">
        <f>SUM(F114)</f>
        <v>223.3</v>
      </c>
      <c r="G13" s="446">
        <f t="shared" si="0"/>
        <v>100.9037505648441</v>
      </c>
      <c r="H13" s="447"/>
      <c r="I13" s="447"/>
    </row>
    <row r="14" spans="1:9" s="448" customFormat="1" ht="31.5" customHeight="1" x14ac:dyDescent="0.2">
      <c r="A14" s="449" t="str">
        <f>MID(A122,3,4)</f>
        <v>6172</v>
      </c>
      <c r="B14" s="450" t="str">
        <f>MID(A122,14,4)</f>
        <v>2132</v>
      </c>
      <c r="C14" s="460" t="s">
        <v>428</v>
      </c>
      <c r="D14" s="429">
        <f>SUM(H122)</f>
        <v>37853</v>
      </c>
      <c r="E14" s="429">
        <f>SUM(I122)</f>
        <v>39522</v>
      </c>
      <c r="F14" s="429">
        <f>SUM(F122)</f>
        <v>39570</v>
      </c>
      <c r="G14" s="452">
        <f t="shared" si="0"/>
        <v>104.53596808707368</v>
      </c>
      <c r="H14" s="447"/>
      <c r="I14" s="447"/>
    </row>
    <row r="15" spans="1:9" s="448" customFormat="1" ht="17.100000000000001" customHeight="1" x14ac:dyDescent="0.2">
      <c r="A15" s="443" t="str">
        <f>MID(A133,3,4)</f>
        <v>6172</v>
      </c>
      <c r="B15" s="444" t="str">
        <f>MID(A133,14,4)</f>
        <v>2133</v>
      </c>
      <c r="C15" s="445" t="s">
        <v>430</v>
      </c>
      <c r="D15" s="358">
        <f>SUM(H133)</f>
        <v>120</v>
      </c>
      <c r="E15" s="358">
        <f>SUM(I133)</f>
        <v>120</v>
      </c>
      <c r="F15" s="358">
        <f>SUM(F133)</f>
        <v>120</v>
      </c>
      <c r="G15" s="446">
        <f t="shared" si="0"/>
        <v>100</v>
      </c>
      <c r="H15" s="366"/>
      <c r="I15" s="447"/>
    </row>
    <row r="16" spans="1:9" s="448" customFormat="1" ht="32.25" customHeight="1" x14ac:dyDescent="0.2">
      <c r="A16" s="443">
        <v>6172</v>
      </c>
      <c r="B16" s="444">
        <v>2211</v>
      </c>
      <c r="C16" s="460" t="s">
        <v>306</v>
      </c>
      <c r="D16" s="358">
        <f>SUM(H137)</f>
        <v>1500</v>
      </c>
      <c r="E16" s="358">
        <f>SUM(I137)</f>
        <v>1500</v>
      </c>
      <c r="F16" s="358">
        <f>SUM(F137)</f>
        <v>1600</v>
      </c>
      <c r="G16" s="446">
        <f t="shared" si="0"/>
        <v>106.66666666666667</v>
      </c>
      <c r="H16" s="447"/>
      <c r="I16" s="447"/>
    </row>
    <row r="17" spans="1:12" s="448" customFormat="1" ht="17.100000000000001" customHeight="1" x14ac:dyDescent="0.2">
      <c r="A17" s="443" t="str">
        <f>MID(A146,3,4)</f>
        <v>6172</v>
      </c>
      <c r="B17" s="444" t="str">
        <f>MID(A146,14,4)</f>
        <v>2212</v>
      </c>
      <c r="C17" s="445" t="s">
        <v>307</v>
      </c>
      <c r="D17" s="358">
        <f>SUM(H146)</f>
        <v>2310.2999999999997</v>
      </c>
      <c r="E17" s="358">
        <f>SUM(I146)</f>
        <v>2340.1999999999998</v>
      </c>
      <c r="F17" s="358">
        <f>SUM(F146)</f>
        <v>2310.2999999999997</v>
      </c>
      <c r="G17" s="446">
        <f>F17/D17*100</f>
        <v>100</v>
      </c>
      <c r="H17" s="447"/>
      <c r="I17" s="447"/>
    </row>
    <row r="18" spans="1:12" s="448" customFormat="1" ht="26.25" customHeight="1" x14ac:dyDescent="0.2">
      <c r="A18" s="449">
        <v>6172</v>
      </c>
      <c r="B18" s="450">
        <v>2310</v>
      </c>
      <c r="C18" s="451" t="s">
        <v>432</v>
      </c>
      <c r="D18" s="429">
        <f>SUM(H164)</f>
        <v>100</v>
      </c>
      <c r="E18" s="429">
        <f>SUM(I164)</f>
        <v>100</v>
      </c>
      <c r="F18" s="429">
        <f>SUM(F164)</f>
        <v>50</v>
      </c>
      <c r="G18" s="452">
        <f t="shared" ref="G18" si="1">F18/D18*100</f>
        <v>50</v>
      </c>
      <c r="H18" s="447"/>
      <c r="I18" s="447"/>
    </row>
    <row r="19" spans="1:12" s="528" customFormat="1" ht="18" customHeight="1" x14ac:dyDescent="0.2">
      <c r="A19" s="443">
        <v>3636</v>
      </c>
      <c r="B19" s="444">
        <v>2324</v>
      </c>
      <c r="C19" s="524" t="s">
        <v>309</v>
      </c>
      <c r="D19" s="525"/>
      <c r="E19" s="525"/>
      <c r="F19" s="525">
        <f>SUM(F179)</f>
        <v>181</v>
      </c>
      <c r="G19" s="526"/>
      <c r="H19" s="527"/>
      <c r="I19" s="527"/>
    </row>
    <row r="20" spans="1:12" s="448" customFormat="1" ht="17.100000000000001" customHeight="1" x14ac:dyDescent="0.2">
      <c r="A20" s="443">
        <v>6172</v>
      </c>
      <c r="B20" s="444">
        <v>2324</v>
      </c>
      <c r="C20" s="445" t="s">
        <v>309</v>
      </c>
      <c r="D20" s="358">
        <f>SUM(H182)</f>
        <v>815.30000000000007</v>
      </c>
      <c r="E20" s="358">
        <f>SUM(I182)</f>
        <v>816.2</v>
      </c>
      <c r="F20" s="358">
        <f>SUM(F182)</f>
        <v>710.30000000000007</v>
      </c>
      <c r="G20" s="446">
        <f t="shared" ref="G20:G31" si="2">F20/D20*100</f>
        <v>87.121305041089173</v>
      </c>
      <c r="H20" s="447"/>
      <c r="I20" s="447"/>
    </row>
    <row r="21" spans="1:12" s="448" customFormat="1" ht="17.100000000000001" customHeight="1" x14ac:dyDescent="0.2">
      <c r="A21" s="443">
        <v>6172</v>
      </c>
      <c r="B21" s="444">
        <v>2329</v>
      </c>
      <c r="C21" s="445" t="s">
        <v>310</v>
      </c>
      <c r="D21" s="358">
        <f>SUM(H215)</f>
        <v>5</v>
      </c>
      <c r="E21" s="358">
        <f>SUM(I215)</f>
        <v>5</v>
      </c>
      <c r="F21" s="358">
        <f>F215</f>
        <v>0</v>
      </c>
      <c r="G21" s="446">
        <f t="shared" si="2"/>
        <v>0</v>
      </c>
      <c r="H21" s="447"/>
      <c r="I21" s="447"/>
    </row>
    <row r="22" spans="1:12" ht="17.100000000000001" customHeight="1" x14ac:dyDescent="0.25">
      <c r="A22" s="443">
        <v>2119</v>
      </c>
      <c r="B22" s="444">
        <v>2343</v>
      </c>
      <c r="C22" s="460" t="s">
        <v>492</v>
      </c>
      <c r="D22" s="358"/>
      <c r="E22" s="358"/>
      <c r="F22" s="358">
        <f>SUM(F219)</f>
        <v>500</v>
      </c>
      <c r="G22" s="446"/>
      <c r="H22" s="462"/>
      <c r="I22" s="462"/>
      <c r="J22" s="462"/>
      <c r="K22" s="462"/>
      <c r="L22" s="462"/>
    </row>
    <row r="23" spans="1:12" ht="31.5" customHeight="1" x14ac:dyDescent="0.25">
      <c r="A23" s="443"/>
      <c r="B23" s="444">
        <v>2412</v>
      </c>
      <c r="C23" s="460" t="s">
        <v>493</v>
      </c>
      <c r="D23" s="358"/>
      <c r="E23" s="358"/>
      <c r="F23" s="358">
        <f>SUM(F224)</f>
        <v>333</v>
      </c>
      <c r="G23" s="446"/>
      <c r="H23" s="462"/>
      <c r="I23" s="462"/>
      <c r="J23" s="462"/>
      <c r="K23" s="462"/>
      <c r="L23" s="462"/>
    </row>
    <row r="24" spans="1:12" ht="31.5" customHeight="1" x14ac:dyDescent="0.2">
      <c r="A24" s="459"/>
      <c r="B24" s="450">
        <v>2420</v>
      </c>
      <c r="C24" s="460" t="s">
        <v>313</v>
      </c>
      <c r="D24" s="429"/>
      <c r="E24" s="429">
        <f>SUM(I228)</f>
        <v>5000</v>
      </c>
      <c r="F24" s="429">
        <f>SUM(F228)</f>
        <v>24223</v>
      </c>
      <c r="G24" s="446"/>
    </row>
    <row r="25" spans="1:12" ht="17.100000000000001" customHeight="1" x14ac:dyDescent="0.2">
      <c r="A25" s="443" t="str">
        <f>MID(A235,3,4)</f>
        <v>6172</v>
      </c>
      <c r="B25" s="444" t="str">
        <f>MID(A235,14,4)</f>
        <v>3111</v>
      </c>
      <c r="C25" s="445" t="s">
        <v>311</v>
      </c>
      <c r="D25" s="358">
        <f>SUM(H235)</f>
        <v>150</v>
      </c>
      <c r="E25" s="358">
        <f>SUM(I235)</f>
        <v>150</v>
      </c>
      <c r="F25" s="358">
        <f>SUM(F235)</f>
        <v>200</v>
      </c>
      <c r="G25" s="446">
        <f t="shared" si="2"/>
        <v>133.33333333333331</v>
      </c>
    </row>
    <row r="26" spans="1:12" ht="27.75" customHeight="1" x14ac:dyDescent="0.2">
      <c r="A26" s="449" t="str">
        <f>MID(A241,3,4)</f>
        <v>6172</v>
      </c>
      <c r="B26" s="450" t="str">
        <f>MID(A241,14,4)</f>
        <v>3112</v>
      </c>
      <c r="C26" s="451" t="s">
        <v>312</v>
      </c>
      <c r="D26" s="429">
        <f>SUM(H241)</f>
        <v>7000</v>
      </c>
      <c r="E26" s="429">
        <f>SUM(I241)</f>
        <v>7000</v>
      </c>
      <c r="F26" s="429">
        <f>SUM(F241)</f>
        <v>4000</v>
      </c>
      <c r="G26" s="452">
        <f t="shared" si="2"/>
        <v>57.142857142857139</v>
      </c>
    </row>
    <row r="27" spans="1:12" s="457" customFormat="1" ht="27.75" customHeight="1" x14ac:dyDescent="0.2">
      <c r="A27" s="449">
        <v>6172</v>
      </c>
      <c r="B27" s="450">
        <v>3113</v>
      </c>
      <c r="C27" s="451" t="s">
        <v>433</v>
      </c>
      <c r="D27" s="429">
        <f>SUM(H246)</f>
        <v>90</v>
      </c>
      <c r="E27" s="429">
        <f>SUM(I246)</f>
        <v>90</v>
      </c>
      <c r="F27" s="429">
        <f>SUM(F246)</f>
        <v>200</v>
      </c>
      <c r="G27" s="452">
        <f t="shared" si="2"/>
        <v>222.22222222222223</v>
      </c>
      <c r="H27" s="456"/>
      <c r="I27" s="456"/>
    </row>
    <row r="28" spans="1:12" ht="17.100000000000001" customHeight="1" thickBot="1" x14ac:dyDescent="0.3">
      <c r="A28" s="443" t="str">
        <f>MID(A250,3,4)</f>
        <v>6310</v>
      </c>
      <c r="B28" s="444" t="str">
        <f>MID(A250,14,4)</f>
        <v>2141</v>
      </c>
      <c r="C28" s="445" t="s">
        <v>315</v>
      </c>
      <c r="D28" s="358">
        <f>SUM(H250)</f>
        <v>30164.1</v>
      </c>
      <c r="E28" s="358">
        <f>SUM(I250)</f>
        <v>30164.1</v>
      </c>
      <c r="F28" s="358">
        <f>F250</f>
        <v>46222.400000000001</v>
      </c>
      <c r="G28" s="446">
        <f t="shared" si="2"/>
        <v>153.23646321289215</v>
      </c>
      <c r="H28" s="623"/>
      <c r="I28" s="623"/>
      <c r="J28" s="623"/>
      <c r="K28" s="623"/>
      <c r="L28" s="623"/>
    </row>
    <row r="29" spans="1:12" ht="32.25" customHeight="1" thickTop="1" x14ac:dyDescent="0.25">
      <c r="A29" s="443"/>
      <c r="B29" s="444">
        <v>4116</v>
      </c>
      <c r="C29" s="460" t="s">
        <v>498</v>
      </c>
      <c r="D29" s="358"/>
      <c r="E29" s="358">
        <f>SUM(I258)</f>
        <v>715</v>
      </c>
      <c r="F29" s="358">
        <f>SUM(F258)</f>
        <v>195</v>
      </c>
      <c r="G29" s="446"/>
      <c r="H29" s="462"/>
      <c r="I29" s="462"/>
      <c r="J29" s="462"/>
      <c r="K29" s="462"/>
      <c r="L29" s="462"/>
    </row>
    <row r="30" spans="1:12" s="448" customFormat="1" ht="17.100000000000001" customHeight="1" x14ac:dyDescent="0.2">
      <c r="A30" s="443"/>
      <c r="B30" s="444">
        <v>4121</v>
      </c>
      <c r="C30" s="445" t="s">
        <v>443</v>
      </c>
      <c r="D30" s="430">
        <f>SUM(H262)</f>
        <v>130000</v>
      </c>
      <c r="E30" s="430">
        <f>SUM(I262)</f>
        <v>131856</v>
      </c>
      <c r="F30" s="358">
        <f>SUM(F263)</f>
        <v>123000</v>
      </c>
      <c r="G30" s="446">
        <f t="shared" si="2"/>
        <v>94.615384615384613</v>
      </c>
      <c r="H30" s="447"/>
      <c r="I30" s="447"/>
    </row>
    <row r="31" spans="1:12" ht="19.5" customHeight="1" thickBot="1" x14ac:dyDescent="0.25">
      <c r="A31" s="459"/>
      <c r="B31" s="450">
        <v>4122</v>
      </c>
      <c r="C31" s="460" t="s">
        <v>444</v>
      </c>
      <c r="D31" s="429">
        <f>SUM(H266)</f>
        <v>125000</v>
      </c>
      <c r="E31" s="429">
        <f t="shared" ref="E31" si="3">SUM(I266)</f>
        <v>127136</v>
      </c>
      <c r="F31" s="429">
        <f>SUM(F266)</f>
        <v>102000</v>
      </c>
      <c r="G31" s="446">
        <f t="shared" si="2"/>
        <v>81.599999999999994</v>
      </c>
    </row>
    <row r="32" spans="1:12" s="470" customFormat="1" ht="25.5" customHeight="1" thickTop="1" thickBot="1" x14ac:dyDescent="0.3">
      <c r="A32" s="662" t="s">
        <v>8</v>
      </c>
      <c r="B32" s="663"/>
      <c r="C32" s="663"/>
      <c r="D32" s="431">
        <f>SUM(D8:D28)</f>
        <v>328048.99999999994</v>
      </c>
      <c r="E32" s="431">
        <f>SUM(E8:E28)</f>
        <v>356713.8</v>
      </c>
      <c r="F32" s="431">
        <f>SUM(F8:F31)</f>
        <v>604421.30000000005</v>
      </c>
      <c r="G32" s="467">
        <f>F32/D32*100</f>
        <v>184.24726184198096</v>
      </c>
      <c r="H32" s="468"/>
      <c r="I32" s="468"/>
      <c r="J32" s="469"/>
    </row>
    <row r="33" spans="1:13" s="371" customFormat="1" ht="15" thickTop="1" x14ac:dyDescent="0.2">
      <c r="A33" s="370"/>
      <c r="B33" s="370"/>
      <c r="D33" s="372"/>
      <c r="E33" s="372"/>
      <c r="G33" s="375"/>
      <c r="H33" s="344"/>
      <c r="I33" s="344"/>
    </row>
    <row r="34" spans="1:13" s="371" customFormat="1" ht="15" x14ac:dyDescent="0.25">
      <c r="A34" s="374" t="s">
        <v>118</v>
      </c>
      <c r="B34" s="370"/>
      <c r="D34" s="372"/>
      <c r="E34" s="372"/>
      <c r="F34" s="372"/>
      <c r="G34" s="375"/>
      <c r="H34" s="344"/>
      <c r="I34" s="344"/>
    </row>
    <row r="35" spans="1:13" s="453" customFormat="1" ht="16.5" hidden="1" thickBot="1" x14ac:dyDescent="0.3">
      <c r="A35" s="634" t="s">
        <v>188</v>
      </c>
      <c r="B35" s="634"/>
      <c r="C35" s="634"/>
      <c r="D35" s="634"/>
      <c r="E35" s="634"/>
      <c r="F35" s="627">
        <f>SUM(F45,F36,F40)</f>
        <v>0</v>
      </c>
      <c r="G35" s="627"/>
      <c r="H35" s="361"/>
      <c r="I35" s="361"/>
    </row>
    <row r="36" spans="1:13" s="455" customFormat="1" ht="16.5" hidden="1" thickTop="1" x14ac:dyDescent="0.25">
      <c r="A36" s="624" t="s">
        <v>20</v>
      </c>
      <c r="B36" s="631"/>
      <c r="C36" s="631"/>
      <c r="D36" s="631"/>
      <c r="E36" s="631"/>
      <c r="F36" s="650">
        <v>0</v>
      </c>
      <c r="G36" s="650"/>
      <c r="H36" s="344"/>
      <c r="I36" s="344"/>
      <c r="J36" s="454"/>
      <c r="K36" s="454"/>
    </row>
    <row r="37" spans="1:13" s="355" customFormat="1" hidden="1" x14ac:dyDescent="0.2">
      <c r="A37" s="630" t="s">
        <v>182</v>
      </c>
      <c r="B37" s="630"/>
      <c r="C37" s="630"/>
      <c r="D37" s="630"/>
      <c r="E37" s="630"/>
      <c r="F37" s="630"/>
      <c r="G37" s="630"/>
      <c r="H37" s="368"/>
      <c r="I37" s="368"/>
    </row>
    <row r="38" spans="1:13" s="355" customFormat="1" hidden="1" x14ac:dyDescent="0.2">
      <c r="A38" s="630"/>
      <c r="B38" s="630"/>
      <c r="C38" s="630"/>
      <c r="D38" s="630"/>
      <c r="E38" s="630"/>
      <c r="F38" s="630"/>
      <c r="G38" s="630"/>
      <c r="H38" s="368"/>
      <c r="I38" s="368"/>
    </row>
    <row r="39" spans="1:13" s="355" customFormat="1" ht="17.25" hidden="1" customHeight="1" x14ac:dyDescent="0.2">
      <c r="A39" s="630"/>
      <c r="B39" s="630"/>
      <c r="C39" s="630"/>
      <c r="D39" s="630"/>
      <c r="E39" s="630"/>
      <c r="F39" s="630"/>
      <c r="G39" s="630"/>
      <c r="H39" s="368"/>
      <c r="I39" s="368"/>
    </row>
    <row r="40" spans="1:13" s="371" customFormat="1" ht="15" hidden="1" x14ac:dyDescent="0.25">
      <c r="A40" s="374"/>
      <c r="B40" s="370"/>
      <c r="D40" s="372"/>
      <c r="E40" s="372"/>
      <c r="F40" s="372"/>
      <c r="G40" s="375"/>
      <c r="H40" s="344"/>
      <c r="I40" s="344"/>
    </row>
    <row r="41" spans="1:13" s="455" customFormat="1" ht="16.5" thickBot="1" x14ac:dyDescent="0.3">
      <c r="A41" s="634" t="s">
        <v>290</v>
      </c>
      <c r="B41" s="634"/>
      <c r="C41" s="634"/>
      <c r="D41" s="634"/>
      <c r="E41" s="634"/>
      <c r="F41" s="627">
        <f>SUM(F42,F46,F68,F71,F76)</f>
        <v>1370</v>
      </c>
      <c r="G41" s="627"/>
      <c r="H41" s="360">
        <f>SUM(H42,H46,H68,H71,H76)</f>
        <v>1330</v>
      </c>
      <c r="I41" s="360">
        <f>SUM(I42,I46,I68,I71,I76)</f>
        <v>1330</v>
      </c>
    </row>
    <row r="42" spans="1:13" s="371" customFormat="1" ht="15.75" customHeight="1" thickTop="1" x14ac:dyDescent="0.25">
      <c r="A42" s="628" t="s">
        <v>175</v>
      </c>
      <c r="B42" s="628"/>
      <c r="C42" s="628"/>
      <c r="D42" s="628"/>
      <c r="E42" s="628"/>
      <c r="F42" s="625">
        <v>220</v>
      </c>
      <c r="G42" s="625"/>
      <c r="H42" s="344">
        <v>180</v>
      </c>
      <c r="I42" s="344">
        <v>180</v>
      </c>
      <c r="J42" s="433"/>
      <c r="K42" s="433"/>
    </row>
    <row r="43" spans="1:13" s="371" customFormat="1" ht="15" x14ac:dyDescent="0.25">
      <c r="A43" s="630" t="s">
        <v>458</v>
      </c>
      <c r="B43" s="630"/>
      <c r="C43" s="630"/>
      <c r="D43" s="630"/>
      <c r="E43" s="630"/>
      <c r="F43" s="630"/>
      <c r="G43" s="630"/>
      <c r="H43" s="344"/>
      <c r="I43" s="344"/>
      <c r="J43" s="555"/>
      <c r="K43" s="555"/>
    </row>
    <row r="44" spans="1:13" s="371" customFormat="1" ht="28.5" customHeight="1" x14ac:dyDescent="0.2">
      <c r="A44" s="665"/>
      <c r="B44" s="665"/>
      <c r="C44" s="665"/>
      <c r="D44" s="665"/>
      <c r="E44" s="665"/>
      <c r="F44" s="665"/>
      <c r="G44" s="665"/>
      <c r="H44" s="344"/>
      <c r="I44" s="344"/>
      <c r="J44" s="433"/>
      <c r="K44" s="433"/>
    </row>
    <row r="45" spans="1:13" s="371" customFormat="1" ht="13.5" customHeight="1" x14ac:dyDescent="0.2">
      <c r="A45" s="434"/>
      <c r="B45" s="432"/>
      <c r="C45" s="432"/>
      <c r="D45" s="432"/>
      <c r="E45" s="432"/>
      <c r="F45" s="432"/>
      <c r="G45" s="432"/>
      <c r="H45" s="344"/>
      <c r="I45" s="344"/>
    </row>
    <row r="46" spans="1:13" s="557" customFormat="1" ht="15" x14ac:dyDescent="0.25">
      <c r="A46" s="624" t="s">
        <v>170</v>
      </c>
      <c r="B46" s="631"/>
      <c r="C46" s="631"/>
      <c r="D46" s="631"/>
      <c r="E46" s="631"/>
      <c r="F46" s="625">
        <v>500</v>
      </c>
      <c r="G46" s="625"/>
      <c r="H46" s="344">
        <v>500</v>
      </c>
      <c r="I46" s="344">
        <v>500</v>
      </c>
      <c r="J46" s="556"/>
      <c r="K46" s="556"/>
    </row>
    <row r="47" spans="1:13" s="557" customFormat="1" ht="14.25" x14ac:dyDescent="0.2">
      <c r="A47" s="666" t="s">
        <v>14</v>
      </c>
      <c r="B47" s="666"/>
      <c r="C47" s="666"/>
      <c r="D47" s="666"/>
      <c r="E47" s="666"/>
      <c r="F47" s="666"/>
      <c r="G47" s="666"/>
      <c r="H47" s="344"/>
      <c r="I47" s="344"/>
      <c r="J47" s="558"/>
      <c r="K47" s="558"/>
    </row>
    <row r="48" spans="1:13" s="557" customFormat="1" ht="14.25" x14ac:dyDescent="0.2">
      <c r="A48" s="647"/>
      <c r="B48" s="647"/>
      <c r="C48" s="647"/>
      <c r="D48" s="647"/>
      <c r="E48" s="647"/>
      <c r="F48" s="647"/>
      <c r="G48" s="647"/>
      <c r="H48" s="364"/>
      <c r="I48" s="364"/>
      <c r="J48" s="670"/>
      <c r="K48" s="670"/>
      <c r="L48" s="670"/>
      <c r="M48" s="670"/>
    </row>
    <row r="49" spans="1:13" s="557" customFormat="1" ht="14.25" x14ac:dyDescent="0.2">
      <c r="A49" s="664" t="s">
        <v>189</v>
      </c>
      <c r="B49" s="664"/>
      <c r="C49" s="664"/>
      <c r="D49" s="537"/>
      <c r="E49" s="537"/>
      <c r="F49" s="537"/>
      <c r="G49" s="537"/>
      <c r="H49" s="559"/>
      <c r="I49" s="559"/>
      <c r="J49" s="560"/>
      <c r="K49" s="561"/>
      <c r="L49" s="561"/>
      <c r="M49" s="561"/>
    </row>
    <row r="50" spans="1:13" s="557" customFormat="1" ht="15" x14ac:dyDescent="0.25">
      <c r="A50" s="664" t="s">
        <v>15</v>
      </c>
      <c r="B50" s="664"/>
      <c r="C50" s="664"/>
      <c r="D50" s="362"/>
      <c r="E50" s="362"/>
      <c r="F50" s="362"/>
      <c r="G50" s="362"/>
      <c r="H50" s="559"/>
      <c r="I50" s="559"/>
      <c r="J50" s="562"/>
      <c r="K50" s="556"/>
    </row>
    <row r="51" spans="1:13" s="557" customFormat="1" ht="15" x14ac:dyDescent="0.25">
      <c r="A51" s="664" t="s">
        <v>190</v>
      </c>
      <c r="B51" s="664"/>
      <c r="C51" s="664"/>
      <c r="D51" s="362"/>
      <c r="E51" s="362"/>
      <c r="F51" s="362"/>
      <c r="G51" s="362"/>
      <c r="H51" s="559"/>
      <c r="I51" s="559"/>
      <c r="J51" s="562"/>
      <c r="K51" s="556"/>
    </row>
    <row r="52" spans="1:13" s="557" customFormat="1" ht="15" x14ac:dyDescent="0.25">
      <c r="A52" s="664" t="s">
        <v>238</v>
      </c>
      <c r="B52" s="664"/>
      <c r="C52" s="664"/>
      <c r="D52" s="639"/>
      <c r="E52" s="639"/>
      <c r="F52" s="639"/>
      <c r="G52" s="639"/>
      <c r="H52" s="559"/>
      <c r="I52" s="559"/>
      <c r="J52" s="562"/>
      <c r="K52" s="556"/>
    </row>
    <row r="53" spans="1:13" s="557" customFormat="1" ht="14.25" customHeight="1" x14ac:dyDescent="0.2">
      <c r="A53" s="667" t="s">
        <v>73</v>
      </c>
      <c r="B53" s="667"/>
      <c r="C53" s="667"/>
      <c r="D53" s="639"/>
      <c r="E53" s="539"/>
      <c r="F53" s="362"/>
      <c r="G53" s="362"/>
      <c r="H53" s="559"/>
      <c r="I53" s="559"/>
      <c r="J53" s="563"/>
      <c r="K53" s="564"/>
    </row>
    <row r="54" spans="1:13" s="557" customFormat="1" ht="14.25" customHeight="1" x14ac:dyDescent="0.2">
      <c r="A54" s="668" t="s">
        <v>179</v>
      </c>
      <c r="B54" s="668"/>
      <c r="C54" s="668"/>
      <c r="D54" s="668"/>
      <c r="E54" s="668"/>
      <c r="F54" s="668"/>
      <c r="G54" s="668"/>
      <c r="H54" s="559"/>
      <c r="I54" s="559"/>
      <c r="J54" s="563"/>
      <c r="K54" s="564"/>
    </row>
    <row r="55" spans="1:13" s="557" customFormat="1" ht="14.25" x14ac:dyDescent="0.2">
      <c r="A55" s="667" t="s">
        <v>74</v>
      </c>
      <c r="B55" s="667"/>
      <c r="C55" s="667"/>
      <c r="D55" s="675"/>
      <c r="E55" s="675"/>
      <c r="F55" s="639"/>
      <c r="G55" s="362"/>
      <c r="H55" s="559"/>
      <c r="I55" s="559"/>
      <c r="J55" s="565"/>
    </row>
    <row r="56" spans="1:13" s="557" customFormat="1" ht="71.25" hidden="1" customHeight="1" x14ac:dyDescent="0.2">
      <c r="A56" s="654" t="s">
        <v>180</v>
      </c>
      <c r="B56" s="654"/>
      <c r="C56" s="654"/>
      <c r="D56" s="654"/>
      <c r="E56" s="654"/>
      <c r="F56" s="654"/>
      <c r="G56" s="654"/>
      <c r="H56" s="559"/>
      <c r="I56" s="559"/>
      <c r="J56" s="565"/>
    </row>
    <row r="57" spans="1:13" s="557" customFormat="1" ht="15.75" hidden="1" customHeight="1" x14ac:dyDescent="0.25">
      <c r="A57" s="669" t="s">
        <v>181</v>
      </c>
      <c r="B57" s="669"/>
      <c r="C57" s="669"/>
      <c r="D57" s="669"/>
      <c r="E57" s="669"/>
      <c r="F57" s="669"/>
      <c r="G57" s="669"/>
      <c r="H57" s="559"/>
      <c r="I57" s="559"/>
      <c r="J57" s="562"/>
      <c r="K57" s="556"/>
    </row>
    <row r="58" spans="1:13" s="557" customFormat="1" ht="15.75" hidden="1" customHeight="1" x14ac:dyDescent="0.25">
      <c r="A58" s="669"/>
      <c r="B58" s="669"/>
      <c r="C58" s="669"/>
      <c r="D58" s="669"/>
      <c r="E58" s="669"/>
      <c r="F58" s="669"/>
      <c r="G58" s="669"/>
      <c r="H58" s="559"/>
      <c r="I58" s="559"/>
      <c r="J58" s="562"/>
      <c r="K58" s="556"/>
    </row>
    <row r="59" spans="1:13" s="557" customFormat="1" ht="15.75" hidden="1" customHeight="1" x14ac:dyDescent="0.25">
      <c r="A59" s="669"/>
      <c r="B59" s="669"/>
      <c r="C59" s="669"/>
      <c r="D59" s="669"/>
      <c r="E59" s="669"/>
      <c r="F59" s="669"/>
      <c r="G59" s="669"/>
      <c r="H59" s="559"/>
      <c r="I59" s="559"/>
      <c r="J59" s="562"/>
      <c r="K59" s="556"/>
    </row>
    <row r="60" spans="1:13" s="557" customFormat="1" ht="15.75" hidden="1" customHeight="1" x14ac:dyDescent="0.25">
      <c r="A60" s="669"/>
      <c r="B60" s="669"/>
      <c r="C60" s="669"/>
      <c r="D60" s="669"/>
      <c r="E60" s="669"/>
      <c r="F60" s="669"/>
      <c r="G60" s="669"/>
      <c r="H60" s="559"/>
      <c r="I60" s="559"/>
      <c r="J60" s="562"/>
      <c r="K60" s="556"/>
    </row>
    <row r="61" spans="1:13" s="557" customFormat="1" ht="15.75" hidden="1" customHeight="1" x14ac:dyDescent="0.25">
      <c r="A61" s="669"/>
      <c r="B61" s="669"/>
      <c r="C61" s="669"/>
      <c r="D61" s="669"/>
      <c r="E61" s="669"/>
      <c r="F61" s="669"/>
      <c r="G61" s="669"/>
      <c r="H61" s="559"/>
      <c r="I61" s="559"/>
      <c r="J61" s="562"/>
      <c r="K61" s="556"/>
    </row>
    <row r="62" spans="1:13" s="557" customFormat="1" ht="15.75" hidden="1" customHeight="1" x14ac:dyDescent="0.25">
      <c r="A62" s="669"/>
      <c r="B62" s="669"/>
      <c r="C62" s="669"/>
      <c r="D62" s="669"/>
      <c r="E62" s="669"/>
      <c r="F62" s="669"/>
      <c r="G62" s="669"/>
      <c r="H62" s="559"/>
      <c r="I62" s="559"/>
      <c r="J62" s="562"/>
      <c r="K62" s="556"/>
    </row>
    <row r="63" spans="1:13" s="557" customFormat="1" ht="15.75" hidden="1" customHeight="1" x14ac:dyDescent="0.25">
      <c r="A63" s="669"/>
      <c r="B63" s="669"/>
      <c r="C63" s="669"/>
      <c r="D63" s="669"/>
      <c r="E63" s="669"/>
      <c r="F63" s="669"/>
      <c r="G63" s="669"/>
      <c r="H63" s="559"/>
      <c r="I63" s="559"/>
      <c r="J63" s="562"/>
      <c r="K63" s="556"/>
    </row>
    <row r="64" spans="1:13" s="557" customFormat="1" ht="15.75" hidden="1" customHeight="1" x14ac:dyDescent="0.25">
      <c r="A64" s="669"/>
      <c r="B64" s="669"/>
      <c r="C64" s="669"/>
      <c r="D64" s="669"/>
      <c r="E64" s="669"/>
      <c r="F64" s="669"/>
      <c r="G64" s="669"/>
      <c r="H64" s="559"/>
      <c r="I64" s="559"/>
      <c r="J64" s="562"/>
      <c r="K64" s="556"/>
    </row>
    <row r="65" spans="1:13" s="557" customFormat="1" ht="15.75" hidden="1" customHeight="1" x14ac:dyDescent="0.25">
      <c r="A65" s="669"/>
      <c r="B65" s="669"/>
      <c r="C65" s="669"/>
      <c r="D65" s="669"/>
      <c r="E65" s="669"/>
      <c r="F65" s="669"/>
      <c r="G65" s="669"/>
      <c r="H65" s="559"/>
      <c r="I65" s="559"/>
      <c r="J65" s="562"/>
      <c r="K65" s="556"/>
    </row>
    <row r="66" spans="1:13" s="557" customFormat="1" ht="15.75" hidden="1" customHeight="1" x14ac:dyDescent="0.25">
      <c r="A66" s="669"/>
      <c r="B66" s="669"/>
      <c r="C66" s="669"/>
      <c r="D66" s="669"/>
      <c r="E66" s="669"/>
      <c r="F66" s="669"/>
      <c r="G66" s="669"/>
      <c r="H66" s="559"/>
      <c r="I66" s="559"/>
      <c r="J66" s="562"/>
      <c r="K66" s="556"/>
    </row>
    <row r="67" spans="1:13" s="557" customFormat="1" ht="15.75" hidden="1" customHeight="1" x14ac:dyDescent="0.25">
      <c r="A67" s="669"/>
      <c r="B67" s="669"/>
      <c r="C67" s="669"/>
      <c r="D67" s="669"/>
      <c r="E67" s="669"/>
      <c r="F67" s="669"/>
      <c r="G67" s="669"/>
      <c r="H67" s="559"/>
      <c r="I67" s="559"/>
      <c r="J67" s="562"/>
      <c r="K67" s="556"/>
    </row>
    <row r="68" spans="1:13" s="557" customFormat="1" ht="15" x14ac:dyDescent="0.25">
      <c r="A68" s="624" t="s">
        <v>194</v>
      </c>
      <c r="B68" s="631"/>
      <c r="C68" s="631"/>
      <c r="D68" s="631"/>
      <c r="E68" s="631"/>
      <c r="F68" s="625">
        <v>30</v>
      </c>
      <c r="G68" s="625"/>
      <c r="H68" s="559">
        <v>30</v>
      </c>
      <c r="I68" s="559">
        <v>30</v>
      </c>
      <c r="J68" s="563"/>
      <c r="M68" s="566"/>
    </row>
    <row r="69" spans="1:13" s="557" customFormat="1" ht="14.25" x14ac:dyDescent="0.2">
      <c r="A69" s="630" t="s">
        <v>192</v>
      </c>
      <c r="B69" s="630"/>
      <c r="C69" s="630"/>
      <c r="D69" s="630"/>
      <c r="E69" s="630"/>
      <c r="F69" s="630"/>
      <c r="G69" s="630"/>
      <c r="H69" s="559"/>
      <c r="I69" s="559"/>
      <c r="J69" s="565"/>
    </row>
    <row r="70" spans="1:13" s="557" customFormat="1" ht="15.75" customHeight="1" x14ac:dyDescent="0.2">
      <c r="A70" s="434"/>
      <c r="B70" s="432"/>
      <c r="C70" s="432"/>
      <c r="D70" s="432"/>
      <c r="E70" s="432"/>
      <c r="F70" s="432"/>
      <c r="G70" s="432"/>
      <c r="H70" s="559"/>
      <c r="I70" s="559"/>
      <c r="J70" s="565"/>
    </row>
    <row r="71" spans="1:13" s="371" customFormat="1" ht="15" x14ac:dyDescent="0.25">
      <c r="A71" s="624" t="s">
        <v>171</v>
      </c>
      <c r="B71" s="631"/>
      <c r="C71" s="631"/>
      <c r="D71" s="631"/>
      <c r="E71" s="631"/>
      <c r="F71" s="625">
        <v>500</v>
      </c>
      <c r="G71" s="625"/>
      <c r="H71" s="559">
        <v>500</v>
      </c>
      <c r="I71" s="559">
        <v>500</v>
      </c>
      <c r="J71" s="565"/>
    </row>
    <row r="72" spans="1:13" s="371" customFormat="1" ht="14.25" hidden="1" customHeight="1" x14ac:dyDescent="0.2">
      <c r="A72" s="630" t="s">
        <v>257</v>
      </c>
      <c r="B72" s="671"/>
      <c r="C72" s="671"/>
      <c r="D72" s="671"/>
      <c r="E72" s="671"/>
      <c r="F72" s="671"/>
      <c r="G72" s="671"/>
      <c r="H72" s="559"/>
      <c r="I72" s="559"/>
      <c r="J72" s="565"/>
    </row>
    <row r="73" spans="1:13" s="371" customFormat="1" ht="14.25" x14ac:dyDescent="0.2">
      <c r="A73" s="671"/>
      <c r="B73" s="671"/>
      <c r="C73" s="671"/>
      <c r="D73" s="671"/>
      <c r="E73" s="671"/>
      <c r="F73" s="671"/>
      <c r="G73" s="671"/>
      <c r="H73" s="559"/>
      <c r="I73" s="559"/>
      <c r="J73" s="565"/>
    </row>
    <row r="74" spans="1:13" s="371" customFormat="1" ht="14.25" x14ac:dyDescent="0.2">
      <c r="A74" s="671"/>
      <c r="B74" s="671"/>
      <c r="C74" s="671"/>
      <c r="D74" s="671"/>
      <c r="E74" s="671"/>
      <c r="F74" s="671"/>
      <c r="G74" s="671"/>
      <c r="H74" s="559"/>
      <c r="I74" s="559"/>
      <c r="J74" s="565"/>
    </row>
    <row r="75" spans="1:13" s="371" customFormat="1" ht="28.5" customHeight="1" x14ac:dyDescent="0.2">
      <c r="A75" s="671"/>
      <c r="B75" s="671"/>
      <c r="C75" s="671"/>
      <c r="D75" s="671"/>
      <c r="E75" s="671"/>
      <c r="F75" s="671"/>
      <c r="G75" s="671"/>
      <c r="H75" s="559"/>
      <c r="I75" s="559"/>
      <c r="J75" s="565"/>
    </row>
    <row r="76" spans="1:13" s="371" customFormat="1" ht="15" x14ac:dyDescent="0.25">
      <c r="A76" s="624" t="s">
        <v>172</v>
      </c>
      <c r="B76" s="631"/>
      <c r="C76" s="631"/>
      <c r="D76" s="631"/>
      <c r="E76" s="631"/>
      <c r="F76" s="625">
        <v>120</v>
      </c>
      <c r="G76" s="625"/>
      <c r="H76" s="344">
        <v>120</v>
      </c>
      <c r="I76" s="344">
        <v>120</v>
      </c>
    </row>
    <row r="77" spans="1:13" s="371" customFormat="1" ht="31.5" customHeight="1" x14ac:dyDescent="0.2">
      <c r="A77" s="630" t="s">
        <v>297</v>
      </c>
      <c r="B77" s="674"/>
      <c r="C77" s="674"/>
      <c r="D77" s="674"/>
      <c r="E77" s="674"/>
      <c r="F77" s="674"/>
      <c r="G77" s="674"/>
      <c r="H77" s="344"/>
      <c r="I77" s="344"/>
    </row>
    <row r="78" spans="1:13" s="371" customFormat="1" ht="14.25" x14ac:dyDescent="0.2">
      <c r="A78" s="422"/>
      <c r="B78" s="423"/>
      <c r="C78" s="423"/>
      <c r="D78" s="423"/>
      <c r="E78" s="423"/>
      <c r="F78" s="423"/>
      <c r="G78" s="423"/>
      <c r="H78" s="344"/>
      <c r="I78" s="344"/>
    </row>
    <row r="79" spans="1:13" s="453" customFormat="1" ht="16.5" thickBot="1" x14ac:dyDescent="0.3">
      <c r="A79" s="634" t="s">
        <v>301</v>
      </c>
      <c r="B79" s="634"/>
      <c r="C79" s="634"/>
      <c r="D79" s="634"/>
      <c r="E79" s="634"/>
      <c r="F79" s="627">
        <f>SUM(F80)</f>
        <v>265</v>
      </c>
      <c r="G79" s="627"/>
      <c r="H79" s="361">
        <v>265</v>
      </c>
      <c r="I79" s="361">
        <v>265</v>
      </c>
    </row>
    <row r="80" spans="1:13" s="572" customFormat="1" ht="18" customHeight="1" thickTop="1" x14ac:dyDescent="0.25">
      <c r="A80" s="567" t="s">
        <v>202</v>
      </c>
      <c r="B80" s="568"/>
      <c r="C80" s="569"/>
      <c r="D80" s="569"/>
      <c r="E80" s="569"/>
      <c r="F80" s="625">
        <v>265</v>
      </c>
      <c r="G80" s="625"/>
      <c r="H80" s="570"/>
      <c r="I80" s="570"/>
      <c r="J80" s="571"/>
      <c r="K80" s="571"/>
    </row>
    <row r="81" spans="1:11" s="573" customFormat="1" ht="22.5" customHeight="1" x14ac:dyDescent="0.2">
      <c r="A81" s="654" t="s">
        <v>478</v>
      </c>
      <c r="B81" s="654"/>
      <c r="C81" s="654"/>
      <c r="D81" s="654"/>
      <c r="E81" s="654"/>
      <c r="F81" s="654"/>
      <c r="G81" s="654"/>
      <c r="H81" s="366"/>
      <c r="I81" s="366"/>
    </row>
    <row r="82" spans="1:11" s="573" customFormat="1" ht="51" customHeight="1" x14ac:dyDescent="0.2">
      <c r="A82" s="654"/>
      <c r="B82" s="654"/>
      <c r="C82" s="654"/>
      <c r="D82" s="654"/>
      <c r="E82" s="654"/>
      <c r="F82" s="654"/>
      <c r="G82" s="654"/>
      <c r="H82" s="366"/>
      <c r="I82" s="366"/>
    </row>
    <row r="83" spans="1:11" s="371" customFormat="1" ht="14.25" x14ac:dyDescent="0.2">
      <c r="A83" s="422"/>
      <c r="B83" s="423"/>
      <c r="C83" s="423"/>
      <c r="D83" s="423"/>
      <c r="E83" s="423"/>
      <c r="F83" s="423"/>
      <c r="G83" s="423"/>
      <c r="H83" s="344"/>
      <c r="I83" s="344"/>
    </row>
    <row r="84" spans="1:11" s="453" customFormat="1" ht="16.5" thickBot="1" x14ac:dyDescent="0.3">
      <c r="A84" s="634" t="s">
        <v>177</v>
      </c>
      <c r="B84" s="634"/>
      <c r="C84" s="634"/>
      <c r="D84" s="634"/>
      <c r="E84" s="634"/>
      <c r="F84" s="627">
        <f>SUM(F85)</f>
        <v>150</v>
      </c>
      <c r="G84" s="627"/>
      <c r="H84" s="361">
        <v>100</v>
      </c>
      <c r="I84" s="361">
        <v>100</v>
      </c>
      <c r="J84" s="574"/>
    </row>
    <row r="85" spans="1:11" s="371" customFormat="1" ht="15.75" customHeight="1" thickTop="1" x14ac:dyDescent="0.25">
      <c r="A85" s="628" t="s">
        <v>176</v>
      </c>
      <c r="B85" s="628"/>
      <c r="C85" s="628"/>
      <c r="D85" s="628"/>
      <c r="E85" s="628"/>
      <c r="F85" s="625">
        <v>150</v>
      </c>
      <c r="G85" s="625"/>
      <c r="H85" s="344"/>
      <c r="I85" s="344"/>
      <c r="J85" s="433"/>
      <c r="K85" s="433"/>
    </row>
    <row r="86" spans="1:11" s="371" customFormat="1" ht="12" customHeight="1" x14ac:dyDescent="0.2">
      <c r="A86" s="630" t="s">
        <v>459</v>
      </c>
      <c r="B86" s="630"/>
      <c r="C86" s="630"/>
      <c r="D86" s="630"/>
      <c r="E86" s="630"/>
      <c r="F86" s="630"/>
      <c r="G86" s="630"/>
      <c r="H86" s="344"/>
      <c r="I86" s="344"/>
    </row>
    <row r="87" spans="1:11" s="371" customFormat="1" ht="18.75" customHeight="1" x14ac:dyDescent="0.2">
      <c r="A87" s="630"/>
      <c r="B87" s="630"/>
      <c r="C87" s="630"/>
      <c r="D87" s="630"/>
      <c r="E87" s="630"/>
      <c r="F87" s="630"/>
      <c r="G87" s="630"/>
      <c r="H87" s="344"/>
      <c r="I87" s="344"/>
    </row>
    <row r="88" spans="1:11" s="371" customFormat="1" ht="14.25" x14ac:dyDescent="0.2">
      <c r="A88" s="422"/>
      <c r="B88" s="423"/>
      <c r="C88" s="423"/>
      <c r="D88" s="423"/>
      <c r="E88" s="423"/>
      <c r="F88" s="423"/>
      <c r="G88" s="423"/>
      <c r="H88" s="344"/>
      <c r="I88" s="344"/>
    </row>
    <row r="89" spans="1:11" s="453" customFormat="1" ht="16.5" thickBot="1" x14ac:dyDescent="0.3">
      <c r="A89" s="634" t="s">
        <v>304</v>
      </c>
      <c r="B89" s="634"/>
      <c r="C89" s="634"/>
      <c r="D89" s="634"/>
      <c r="E89" s="634"/>
      <c r="F89" s="627">
        <f>SUM(F96)</f>
        <v>256970</v>
      </c>
      <c r="G89" s="627"/>
      <c r="H89" s="361">
        <f>SUM(H91:H95)</f>
        <v>246000</v>
      </c>
      <c r="I89" s="361">
        <f>SUM(I91:I95)</f>
        <v>267965</v>
      </c>
    </row>
    <row r="90" spans="1:11" s="371" customFormat="1" ht="15.75" thickTop="1" x14ac:dyDescent="0.25">
      <c r="A90" s="424" t="s">
        <v>242</v>
      </c>
      <c r="B90" s="370"/>
      <c r="D90" s="372"/>
      <c r="E90" s="372"/>
      <c r="F90" s="372"/>
      <c r="G90" s="375"/>
      <c r="H90" s="344"/>
      <c r="I90" s="344"/>
    </row>
    <row r="91" spans="1:11" s="371" customFormat="1" ht="14.25" x14ac:dyDescent="0.2">
      <c r="A91" s="343" t="s">
        <v>283</v>
      </c>
      <c r="B91" s="370"/>
      <c r="D91" s="369"/>
      <c r="E91" s="369"/>
      <c r="F91" s="676">
        <f>SUM('d) PO - odvody 95%'!H121)</f>
        <v>95112</v>
      </c>
      <c r="G91" s="677"/>
      <c r="H91" s="344">
        <v>90909</v>
      </c>
      <c r="I91" s="344">
        <v>90909</v>
      </c>
    </row>
    <row r="92" spans="1:11" s="371" customFormat="1" ht="15" customHeight="1" x14ac:dyDescent="0.2">
      <c r="A92" s="371" t="s">
        <v>271</v>
      </c>
      <c r="B92" s="370"/>
      <c r="D92" s="369"/>
      <c r="E92" s="369"/>
      <c r="F92" s="676">
        <f>SUM('d) PO - odvody 95%'!H154)</f>
        <v>57794</v>
      </c>
      <c r="G92" s="677"/>
      <c r="H92" s="344">
        <v>56420</v>
      </c>
      <c r="I92" s="344">
        <v>56420</v>
      </c>
    </row>
    <row r="93" spans="1:11" s="371" customFormat="1" ht="15" customHeight="1" x14ac:dyDescent="0.2">
      <c r="A93" s="343" t="s">
        <v>282</v>
      </c>
      <c r="B93" s="370"/>
      <c r="D93" s="369"/>
      <c r="E93" s="369"/>
      <c r="F93" s="676">
        <f>SUM('d) PO - odvody 95%'!H163)</f>
        <v>45276</v>
      </c>
      <c r="G93" s="677"/>
      <c r="H93" s="344">
        <v>41637</v>
      </c>
      <c r="I93" s="344">
        <v>41637</v>
      </c>
    </row>
    <row r="94" spans="1:11" s="371" customFormat="1" ht="14.25" x14ac:dyDescent="0.2">
      <c r="A94" s="343" t="s">
        <v>272</v>
      </c>
      <c r="B94" s="370"/>
      <c r="D94" s="369"/>
      <c r="E94" s="369"/>
      <c r="F94" s="676">
        <f>SUM('d) PO - odvody 95%'!H177)</f>
        <v>22548</v>
      </c>
      <c r="G94" s="677"/>
      <c r="H94" s="344">
        <v>20322</v>
      </c>
      <c r="I94" s="344">
        <v>42287</v>
      </c>
    </row>
    <row r="95" spans="1:11" s="371" customFormat="1" ht="14.25" x14ac:dyDescent="0.2">
      <c r="A95" s="343" t="s">
        <v>270</v>
      </c>
      <c r="B95" s="370"/>
      <c r="D95" s="369"/>
      <c r="E95" s="369"/>
      <c r="F95" s="676">
        <f>SUM('d) PO - odvody 95%'!H189)</f>
        <v>36240</v>
      </c>
      <c r="G95" s="677"/>
      <c r="H95" s="344">
        <v>36712</v>
      </c>
      <c r="I95" s="344">
        <v>36712</v>
      </c>
    </row>
    <row r="96" spans="1:11" s="371" customFormat="1" ht="15" x14ac:dyDescent="0.25">
      <c r="A96" s="425" t="s">
        <v>8</v>
      </c>
      <c r="B96" s="426"/>
      <c r="C96" s="427"/>
      <c r="D96" s="428"/>
      <c r="E96" s="428"/>
      <c r="F96" s="678">
        <f>SUM(F91:G95)</f>
        <v>256970</v>
      </c>
      <c r="G96" s="679"/>
      <c r="H96" s="344"/>
      <c r="I96" s="344"/>
    </row>
    <row r="97" spans="1:9" s="371" customFormat="1" ht="15" hidden="1" x14ac:dyDescent="0.25">
      <c r="A97" s="424" t="s">
        <v>196</v>
      </c>
      <c r="B97" s="370"/>
      <c r="D97" s="372"/>
      <c r="E97" s="372"/>
      <c r="F97" s="433"/>
      <c r="G97" s="433"/>
      <c r="H97" s="344"/>
      <c r="I97" s="344"/>
    </row>
    <row r="98" spans="1:9" s="371" customFormat="1" ht="14.25" hidden="1" x14ac:dyDescent="0.2">
      <c r="A98" s="343" t="s">
        <v>114</v>
      </c>
      <c r="B98" s="370"/>
      <c r="D98" s="642"/>
      <c r="E98" s="642"/>
      <c r="F98" s="433"/>
      <c r="G98" s="433"/>
      <c r="H98" s="344"/>
      <c r="I98" s="344"/>
    </row>
    <row r="99" spans="1:9" s="371" customFormat="1" ht="14.25" hidden="1" x14ac:dyDescent="0.2">
      <c r="A99" s="343" t="s">
        <v>184</v>
      </c>
      <c r="B99" s="370"/>
      <c r="D99" s="369"/>
      <c r="E99" s="369"/>
      <c r="F99" s="433"/>
      <c r="G99" s="433"/>
      <c r="H99" s="344"/>
      <c r="I99" s="344"/>
    </row>
    <row r="100" spans="1:9" s="371" customFormat="1" ht="14.25" hidden="1" x14ac:dyDescent="0.2">
      <c r="A100" s="343" t="s">
        <v>133</v>
      </c>
      <c r="B100" s="370"/>
      <c r="D100" s="369"/>
      <c r="E100" s="369"/>
      <c r="F100" s="433"/>
      <c r="G100" s="433"/>
      <c r="H100" s="344"/>
      <c r="I100" s="344"/>
    </row>
    <row r="101" spans="1:9" s="371" customFormat="1" ht="14.25" hidden="1" x14ac:dyDescent="0.2">
      <c r="A101" s="343" t="s">
        <v>78</v>
      </c>
      <c r="B101" s="370"/>
      <c r="D101" s="369"/>
      <c r="E101" s="369"/>
      <c r="F101" s="433"/>
      <c r="G101" s="433"/>
      <c r="H101" s="344"/>
      <c r="I101" s="344"/>
    </row>
    <row r="102" spans="1:9" s="371" customFormat="1" ht="14.25" hidden="1" x14ac:dyDescent="0.2">
      <c r="A102" s="343" t="s">
        <v>200</v>
      </c>
      <c r="B102" s="370"/>
      <c r="D102" s="369"/>
      <c r="E102" s="369"/>
      <c r="F102" s="433"/>
      <c r="G102" s="433"/>
      <c r="H102" s="344"/>
      <c r="I102" s="344"/>
    </row>
    <row r="103" spans="1:9" s="371" customFormat="1" ht="14.25" hidden="1" x14ac:dyDescent="0.2">
      <c r="A103" s="575" t="s">
        <v>195</v>
      </c>
      <c r="B103" s="370"/>
      <c r="D103" s="369"/>
      <c r="E103" s="369"/>
      <c r="F103" s="676">
        <v>0</v>
      </c>
      <c r="G103" s="680"/>
      <c r="H103" s="344"/>
      <c r="I103" s="344"/>
    </row>
    <row r="104" spans="1:9" s="371" customFormat="1" ht="14.25" hidden="1" x14ac:dyDescent="0.2">
      <c r="A104" s="343" t="s">
        <v>72</v>
      </c>
      <c r="B104" s="370"/>
      <c r="D104" s="369"/>
      <c r="E104" s="369"/>
      <c r="F104" s="433"/>
      <c r="G104" s="433"/>
      <c r="H104" s="344"/>
      <c r="I104" s="344"/>
    </row>
    <row r="105" spans="1:9" s="371" customFormat="1" ht="15" hidden="1" x14ac:dyDescent="0.25">
      <c r="A105" s="425" t="s">
        <v>8</v>
      </c>
      <c r="B105" s="426"/>
      <c r="C105" s="427"/>
      <c r="D105" s="428"/>
      <c r="E105" s="428"/>
      <c r="F105" s="678">
        <f>SUM(F103)</f>
        <v>0</v>
      </c>
      <c r="G105" s="681"/>
      <c r="H105" s="344"/>
      <c r="I105" s="344"/>
    </row>
    <row r="106" spans="1:9" s="371" customFormat="1" ht="14.25" x14ac:dyDescent="0.2">
      <c r="A106" s="370"/>
      <c r="B106" s="370"/>
      <c r="D106" s="372"/>
      <c r="E106" s="372"/>
      <c r="F106" s="372"/>
      <c r="G106" s="375"/>
      <c r="H106" s="344"/>
      <c r="I106" s="344"/>
    </row>
    <row r="107" spans="1:9" s="453" customFormat="1" ht="16.5" thickBot="1" x14ac:dyDescent="0.3">
      <c r="A107" s="634" t="s">
        <v>424</v>
      </c>
      <c r="B107" s="634"/>
      <c r="C107" s="634"/>
      <c r="D107" s="634"/>
      <c r="E107" s="634"/>
      <c r="F107" s="627">
        <f>SUM(F108)</f>
        <v>28</v>
      </c>
      <c r="G107" s="627"/>
      <c r="H107" s="361">
        <v>25</v>
      </c>
      <c r="I107" s="361">
        <v>25</v>
      </c>
    </row>
    <row r="108" spans="1:9" s="576" customFormat="1" ht="16.5" customHeight="1" thickTop="1" x14ac:dyDescent="0.25">
      <c r="A108" s="628" t="s">
        <v>20</v>
      </c>
      <c r="B108" s="628"/>
      <c r="C108" s="628"/>
      <c r="D108" s="628"/>
      <c r="E108" s="628"/>
      <c r="F108" s="629">
        <v>28</v>
      </c>
      <c r="G108" s="629"/>
      <c r="H108" s="344"/>
      <c r="I108" s="344"/>
    </row>
    <row r="109" spans="1:9" s="557" customFormat="1" ht="14.25" customHeight="1" x14ac:dyDescent="0.2">
      <c r="A109" s="626" t="s">
        <v>463</v>
      </c>
      <c r="B109" s="626"/>
      <c r="C109" s="626"/>
      <c r="D109" s="626"/>
      <c r="E109" s="626"/>
      <c r="F109" s="626"/>
      <c r="G109" s="626"/>
      <c r="H109" s="344"/>
      <c r="I109" s="344"/>
    </row>
    <row r="110" spans="1:9" s="557" customFormat="1" ht="14.25" x14ac:dyDescent="0.2">
      <c r="A110" s="626"/>
      <c r="B110" s="626"/>
      <c r="C110" s="626"/>
      <c r="D110" s="626"/>
      <c r="E110" s="626"/>
      <c r="F110" s="626"/>
      <c r="G110" s="626"/>
      <c r="H110" s="344"/>
      <c r="I110" s="344"/>
    </row>
    <row r="111" spans="1:9" s="557" customFormat="1" ht="14.25" x14ac:dyDescent="0.2">
      <c r="A111" s="626"/>
      <c r="B111" s="626"/>
      <c r="C111" s="626"/>
      <c r="D111" s="626"/>
      <c r="E111" s="626"/>
      <c r="F111" s="626"/>
      <c r="G111" s="626"/>
      <c r="H111" s="344"/>
      <c r="I111" s="344"/>
    </row>
    <row r="112" spans="1:9" s="371" customFormat="1" ht="13.5" customHeight="1" x14ac:dyDescent="0.2">
      <c r="A112" s="626"/>
      <c r="B112" s="626"/>
      <c r="C112" s="626"/>
      <c r="D112" s="626"/>
      <c r="E112" s="626"/>
      <c r="F112" s="626"/>
      <c r="G112" s="626"/>
      <c r="H112" s="344"/>
      <c r="I112" s="344"/>
    </row>
    <row r="113" spans="1:12" s="371" customFormat="1" ht="20.25" customHeight="1" x14ac:dyDescent="0.2">
      <c r="A113" s="370"/>
      <c r="B113" s="370"/>
      <c r="D113" s="372"/>
      <c r="E113" s="372"/>
      <c r="F113" s="372"/>
      <c r="G113" s="375"/>
      <c r="H113" s="344"/>
      <c r="I113" s="344"/>
    </row>
    <row r="114" spans="1:12" s="453" customFormat="1" ht="16.5" thickBot="1" x14ac:dyDescent="0.3">
      <c r="A114" s="634" t="s">
        <v>426</v>
      </c>
      <c r="B114" s="634"/>
      <c r="C114" s="634"/>
      <c r="D114" s="634"/>
      <c r="E114" s="634"/>
      <c r="F114" s="644">
        <f>SUM(F115,F118)</f>
        <v>223.3</v>
      </c>
      <c r="G114" s="644"/>
      <c r="H114" s="361">
        <f>SUM(H115:H118)</f>
        <v>221.3</v>
      </c>
      <c r="I114" s="361">
        <f>SUM(I115:I118)</f>
        <v>221.3</v>
      </c>
    </row>
    <row r="115" spans="1:12" s="371" customFormat="1" ht="16.5" customHeight="1" thickTop="1" x14ac:dyDescent="0.25">
      <c r="A115" s="628" t="s">
        <v>174</v>
      </c>
      <c r="B115" s="628"/>
      <c r="C115" s="628"/>
      <c r="D115" s="628"/>
      <c r="E115" s="628"/>
      <c r="F115" s="672">
        <v>43.3</v>
      </c>
      <c r="G115" s="672"/>
      <c r="H115" s="577">
        <v>43.3</v>
      </c>
      <c r="I115" s="577">
        <v>43.3</v>
      </c>
      <c r="J115" s="455"/>
      <c r="K115" s="455"/>
      <c r="L115" s="455"/>
    </row>
    <row r="116" spans="1:12" s="371" customFormat="1" ht="15.75" customHeight="1" x14ac:dyDescent="0.2">
      <c r="A116" s="630" t="s">
        <v>256</v>
      </c>
      <c r="B116" s="630"/>
      <c r="C116" s="630"/>
      <c r="D116" s="630"/>
      <c r="E116" s="630"/>
      <c r="F116" s="630"/>
      <c r="G116" s="630"/>
      <c r="H116" s="344"/>
      <c r="I116" s="344"/>
    </row>
    <row r="117" spans="1:12" s="371" customFormat="1" ht="10.5" customHeight="1" x14ac:dyDescent="0.2">
      <c r="H117" s="344"/>
      <c r="I117" s="344"/>
    </row>
    <row r="118" spans="1:12" s="371" customFormat="1" ht="14.25" customHeight="1" x14ac:dyDescent="0.25">
      <c r="A118" s="555" t="s">
        <v>199</v>
      </c>
      <c r="B118" s="555"/>
      <c r="C118" s="555"/>
      <c r="D118" s="555"/>
      <c r="E118" s="555"/>
      <c r="F118" s="673">
        <v>180</v>
      </c>
      <c r="G118" s="673"/>
      <c r="H118" s="344">
        <v>178</v>
      </c>
      <c r="I118" s="344">
        <v>178</v>
      </c>
    </row>
    <row r="119" spans="1:12" s="371" customFormat="1" ht="14.25" customHeight="1" x14ac:dyDescent="0.2">
      <c r="A119" s="630" t="s">
        <v>460</v>
      </c>
      <c r="B119" s="671"/>
      <c r="C119" s="671"/>
      <c r="D119" s="671"/>
      <c r="E119" s="671"/>
      <c r="F119" s="671"/>
      <c r="G119" s="671"/>
      <c r="H119" s="344"/>
      <c r="I119" s="344"/>
    </row>
    <row r="120" spans="1:12" s="371" customFormat="1" ht="45.75" customHeight="1" x14ac:dyDescent="0.2">
      <c r="A120" s="671"/>
      <c r="B120" s="671"/>
      <c r="C120" s="671"/>
      <c r="D120" s="671"/>
      <c r="E120" s="671"/>
      <c r="F120" s="671"/>
      <c r="G120" s="671"/>
      <c r="H120" s="344"/>
      <c r="I120" s="344"/>
    </row>
    <row r="121" spans="1:12" s="371" customFormat="1" ht="14.25" customHeight="1" x14ac:dyDescent="0.2">
      <c r="H121" s="344"/>
      <c r="I121" s="344"/>
    </row>
    <row r="122" spans="1:12" s="453" customFormat="1" ht="31.5" customHeight="1" thickBot="1" x14ac:dyDescent="0.3">
      <c r="A122" s="623" t="s">
        <v>427</v>
      </c>
      <c r="B122" s="623"/>
      <c r="C122" s="623"/>
      <c r="D122" s="623"/>
      <c r="E122" s="623"/>
      <c r="F122" s="627">
        <f>SUM(F123,F130,F126)</f>
        <v>39570</v>
      </c>
      <c r="G122" s="627"/>
      <c r="H122" s="361">
        <f>SUM(H123,H130,H126)</f>
        <v>37853</v>
      </c>
      <c r="I122" s="361">
        <f>SUM(I123,I130,I126)</f>
        <v>39522</v>
      </c>
    </row>
    <row r="123" spans="1:12" s="371" customFormat="1" ht="15.75" thickTop="1" x14ac:dyDescent="0.25">
      <c r="A123" s="624" t="s">
        <v>174</v>
      </c>
      <c r="B123" s="631"/>
      <c r="C123" s="631"/>
      <c r="D123" s="631"/>
      <c r="E123" s="631"/>
      <c r="F123" s="625">
        <v>4</v>
      </c>
      <c r="G123" s="625"/>
      <c r="H123" s="344">
        <v>4</v>
      </c>
      <c r="I123" s="344">
        <v>4</v>
      </c>
      <c r="J123" s="555"/>
      <c r="K123" s="555"/>
    </row>
    <row r="124" spans="1:12" s="371" customFormat="1" ht="17.25" customHeight="1" x14ac:dyDescent="0.2">
      <c r="A124" s="661" t="s">
        <v>449</v>
      </c>
      <c r="B124" s="661"/>
      <c r="C124" s="661"/>
      <c r="D124" s="661"/>
      <c r="E124" s="661"/>
      <c r="F124" s="659">
        <v>4</v>
      </c>
      <c r="G124" s="659"/>
      <c r="H124" s="344"/>
      <c r="I124" s="344"/>
    </row>
    <row r="125" spans="1:12" s="371" customFormat="1" ht="18" customHeight="1" x14ac:dyDescent="0.2">
      <c r="A125" s="578"/>
      <c r="B125" s="578"/>
      <c r="C125" s="578"/>
      <c r="D125" s="578"/>
      <c r="E125" s="578"/>
      <c r="F125" s="363"/>
      <c r="G125" s="363"/>
      <c r="H125" s="344"/>
      <c r="I125" s="344"/>
    </row>
    <row r="126" spans="1:12" s="557" customFormat="1" ht="15" x14ac:dyDescent="0.25">
      <c r="A126" s="624" t="s">
        <v>296</v>
      </c>
      <c r="B126" s="631"/>
      <c r="C126" s="631"/>
      <c r="D126" s="631"/>
      <c r="E126" s="631"/>
      <c r="F126" s="650">
        <f>SUM(F127:G128)</f>
        <v>2328</v>
      </c>
      <c r="G126" s="650"/>
      <c r="H126" s="344">
        <v>2267</v>
      </c>
      <c r="I126" s="364">
        <v>2267</v>
      </c>
      <c r="J126" s="556"/>
      <c r="K126" s="556"/>
    </row>
    <row r="127" spans="1:12" s="557" customFormat="1" ht="17.25" hidden="1" customHeight="1" x14ac:dyDescent="0.2">
      <c r="A127" s="640" t="s">
        <v>240</v>
      </c>
      <c r="B127" s="641"/>
      <c r="C127" s="641"/>
      <c r="D127" s="641"/>
      <c r="E127" s="641"/>
      <c r="F127" s="642">
        <v>0</v>
      </c>
      <c r="G127" s="642"/>
      <c r="H127" s="344"/>
      <c r="I127" s="364"/>
    </row>
    <row r="128" spans="1:12" s="557" customFormat="1" ht="14.25" customHeight="1" x14ac:dyDescent="0.2">
      <c r="A128" s="632" t="s">
        <v>448</v>
      </c>
      <c r="B128" s="632"/>
      <c r="C128" s="632"/>
      <c r="D128" s="632"/>
      <c r="E128" s="579"/>
      <c r="F128" s="643">
        <v>2328</v>
      </c>
      <c r="G128" s="643"/>
      <c r="H128" s="344"/>
      <c r="I128" s="364"/>
    </row>
    <row r="129" spans="1:12" s="371" customFormat="1" ht="11.25" customHeight="1" x14ac:dyDescent="0.2">
      <c r="A129" s="434"/>
      <c r="B129" s="434"/>
      <c r="C129" s="434"/>
      <c r="D129" s="434"/>
      <c r="E129" s="434"/>
      <c r="F129" s="434"/>
      <c r="G129" s="434"/>
      <c r="H129" s="344"/>
      <c r="I129" s="344"/>
    </row>
    <row r="130" spans="1:12" s="371" customFormat="1" ht="15" x14ac:dyDescent="0.25">
      <c r="A130" s="624" t="s">
        <v>298</v>
      </c>
      <c r="B130" s="631"/>
      <c r="C130" s="631"/>
      <c r="D130" s="631"/>
      <c r="E130" s="631"/>
      <c r="F130" s="625">
        <f>SUM(F132)</f>
        <v>37238</v>
      </c>
      <c r="G130" s="625"/>
      <c r="H130" s="344">
        <v>35582</v>
      </c>
      <c r="I130" s="344">
        <v>37251</v>
      </c>
      <c r="J130" s="555"/>
      <c r="K130" s="555"/>
    </row>
    <row r="131" spans="1:12" s="371" customFormat="1" ht="14.25" x14ac:dyDescent="0.2">
      <c r="A131" s="343" t="s">
        <v>22</v>
      </c>
      <c r="B131" s="370"/>
      <c r="D131" s="372"/>
      <c r="E131" s="372"/>
      <c r="F131" s="642"/>
      <c r="G131" s="642"/>
      <c r="H131" s="344"/>
      <c r="I131" s="344"/>
    </row>
    <row r="132" spans="1:12" s="371" customFormat="1" ht="28.5" customHeight="1" x14ac:dyDescent="0.2">
      <c r="A132" s="657" t="s">
        <v>474</v>
      </c>
      <c r="B132" s="658"/>
      <c r="C132" s="658"/>
      <c r="D132" s="658"/>
      <c r="E132" s="372"/>
      <c r="F132" s="633">
        <v>37238</v>
      </c>
      <c r="G132" s="633"/>
    </row>
    <row r="133" spans="1:12" s="453" customFormat="1" ht="16.5" thickBot="1" x14ac:dyDescent="0.3">
      <c r="A133" s="634" t="s">
        <v>429</v>
      </c>
      <c r="B133" s="634"/>
      <c r="C133" s="634"/>
      <c r="D133" s="634"/>
      <c r="E133" s="634"/>
      <c r="F133" s="627">
        <f>SUM(F134,F135)</f>
        <v>120</v>
      </c>
      <c r="G133" s="627"/>
      <c r="H133" s="360">
        <f>SUM(H134)</f>
        <v>120</v>
      </c>
      <c r="I133" s="360">
        <f>SUM(I134)</f>
        <v>120</v>
      </c>
    </row>
    <row r="134" spans="1:12" s="371" customFormat="1" ht="15.75" thickTop="1" x14ac:dyDescent="0.25">
      <c r="A134" s="624" t="s">
        <v>245</v>
      </c>
      <c r="B134" s="631"/>
      <c r="C134" s="631"/>
      <c r="D134" s="631"/>
      <c r="E134" s="631"/>
      <c r="F134" s="650">
        <v>120</v>
      </c>
      <c r="G134" s="650"/>
      <c r="H134" s="344">
        <v>120</v>
      </c>
      <c r="I134" s="344">
        <v>120</v>
      </c>
      <c r="J134" s="580"/>
      <c r="K134" s="580"/>
      <c r="L134" s="580"/>
    </row>
    <row r="135" spans="1:12" s="371" customFormat="1" ht="30.75" customHeight="1" x14ac:dyDescent="0.25">
      <c r="A135" s="683" t="s">
        <v>450</v>
      </c>
      <c r="B135" s="683"/>
      <c r="C135" s="683"/>
      <c r="D135" s="683"/>
      <c r="E135" s="683"/>
      <c r="F135" s="650"/>
      <c r="G135" s="650"/>
      <c r="H135" s="581"/>
      <c r="I135" s="581"/>
      <c r="J135" s="580"/>
      <c r="K135" s="580"/>
      <c r="L135" s="580"/>
    </row>
    <row r="136" spans="1:12" s="371" customFormat="1" ht="14.25" x14ac:dyDescent="0.2">
      <c r="A136" s="362"/>
      <c r="B136" s="362"/>
      <c r="C136" s="362"/>
      <c r="D136" s="362"/>
      <c r="E136" s="362"/>
      <c r="F136" s="362"/>
      <c r="G136" s="362"/>
      <c r="H136" s="344"/>
      <c r="I136" s="344"/>
    </row>
    <row r="137" spans="1:12" s="453" customFormat="1" ht="16.5" thickBot="1" x14ac:dyDescent="0.3">
      <c r="A137" s="634" t="s">
        <v>295</v>
      </c>
      <c r="B137" s="634"/>
      <c r="C137" s="634"/>
      <c r="D137" s="634"/>
      <c r="E137" s="634"/>
      <c r="F137" s="627">
        <f>SUM(F138)</f>
        <v>1600</v>
      </c>
      <c r="G137" s="627"/>
      <c r="H137" s="361">
        <v>1500</v>
      </c>
      <c r="I137" s="361">
        <v>1500</v>
      </c>
      <c r="J137" s="461"/>
      <c r="K137" s="461"/>
    </row>
    <row r="138" spans="1:12" s="455" customFormat="1" ht="16.5" thickTop="1" x14ac:dyDescent="0.25">
      <c r="A138" s="628" t="s">
        <v>173</v>
      </c>
      <c r="B138" s="637"/>
      <c r="C138" s="637"/>
      <c r="D138" s="637"/>
      <c r="E138" s="637"/>
      <c r="F138" s="629">
        <v>1600</v>
      </c>
      <c r="G138" s="629"/>
      <c r="H138" s="344"/>
      <c r="I138" s="344"/>
      <c r="J138" s="454"/>
      <c r="K138" s="454"/>
    </row>
    <row r="139" spans="1:12" s="371" customFormat="1" ht="14.25" x14ac:dyDescent="0.2">
      <c r="A139" s="654" t="s">
        <v>258</v>
      </c>
      <c r="B139" s="655"/>
      <c r="C139" s="655"/>
      <c r="D139" s="655"/>
      <c r="E139" s="655"/>
      <c r="F139" s="655"/>
      <c r="G139" s="655"/>
      <c r="H139" s="344"/>
      <c r="I139" s="344"/>
    </row>
    <row r="140" spans="1:12" s="371" customFormat="1" ht="14.25" x14ac:dyDescent="0.2">
      <c r="A140" s="656"/>
      <c r="B140" s="656"/>
      <c r="C140" s="656"/>
      <c r="D140" s="656"/>
      <c r="E140" s="656"/>
      <c r="F140" s="656"/>
      <c r="G140" s="656"/>
      <c r="H140" s="344"/>
      <c r="I140" s="344"/>
    </row>
    <row r="141" spans="1:12" s="371" customFormat="1" ht="15" x14ac:dyDescent="0.25">
      <c r="A141" s="435"/>
      <c r="B141" s="435"/>
      <c r="C141" s="435"/>
      <c r="D141" s="435"/>
      <c r="E141" s="435"/>
      <c r="F141" s="435"/>
      <c r="G141" s="435"/>
      <c r="H141" s="344"/>
      <c r="I141" s="344"/>
    </row>
    <row r="142" spans="1:12" s="453" customFormat="1" ht="16.5" hidden="1" thickBot="1" x14ac:dyDescent="0.3">
      <c r="A142" s="634" t="s">
        <v>191</v>
      </c>
      <c r="B142" s="634"/>
      <c r="C142" s="634"/>
      <c r="D142" s="634"/>
      <c r="E142" s="634"/>
      <c r="F142" s="644">
        <f>SUM(F143)</f>
        <v>0</v>
      </c>
      <c r="G142" s="644"/>
      <c r="H142" s="361"/>
      <c r="I142" s="361"/>
      <c r="J142" s="461"/>
      <c r="K142" s="461"/>
    </row>
    <row r="143" spans="1:12" s="455" customFormat="1" ht="16.5" hidden="1" thickTop="1" x14ac:dyDescent="0.25">
      <c r="A143" s="628" t="s">
        <v>201</v>
      </c>
      <c r="B143" s="637"/>
      <c r="C143" s="637"/>
      <c r="D143" s="637"/>
      <c r="E143" s="637"/>
      <c r="F143" s="645"/>
      <c r="G143" s="645"/>
      <c r="H143" s="344"/>
      <c r="I143" s="344"/>
      <c r="J143" s="454"/>
      <c r="K143" s="454"/>
    </row>
    <row r="144" spans="1:12" s="371" customFormat="1" ht="14.25" hidden="1" x14ac:dyDescent="0.2">
      <c r="A144" s="654" t="s">
        <v>239</v>
      </c>
      <c r="B144" s="655"/>
      <c r="C144" s="655"/>
      <c r="D144" s="655"/>
      <c r="E144" s="655"/>
      <c r="F144" s="655"/>
      <c r="G144" s="655"/>
      <c r="H144" s="344"/>
      <c r="I144" s="344"/>
    </row>
    <row r="145" spans="1:11 16384:16384" s="371" customFormat="1" ht="14.25" hidden="1" x14ac:dyDescent="0.2">
      <c r="A145" s="656"/>
      <c r="B145" s="656"/>
      <c r="C145" s="656"/>
      <c r="D145" s="656"/>
      <c r="E145" s="656"/>
      <c r="F145" s="656"/>
      <c r="G145" s="656"/>
      <c r="H145" s="344"/>
      <c r="I145" s="344"/>
    </row>
    <row r="146" spans="1:11 16384:16384" s="453" customFormat="1" ht="16.5" thickBot="1" x14ac:dyDescent="0.3">
      <c r="A146" s="634" t="s">
        <v>291</v>
      </c>
      <c r="B146" s="634"/>
      <c r="C146" s="634"/>
      <c r="D146" s="634"/>
      <c r="E146" s="634"/>
      <c r="F146" s="644">
        <f>SUM(F147,F151,F155,F158,F161)</f>
        <v>2310.2999999999997</v>
      </c>
      <c r="G146" s="644"/>
      <c r="H146" s="361">
        <f>SUM(H147,H151,H155,H158,H161)</f>
        <v>2310.2999999999997</v>
      </c>
      <c r="I146" s="361">
        <f>SUM(I147,I151,I155,I158,I161)</f>
        <v>2340.1999999999998</v>
      </c>
      <c r="J146" s="461"/>
      <c r="K146" s="461"/>
      <c r="XFD146" s="582">
        <f>SUM(F146:XFC146)</f>
        <v>6960.7999999999993</v>
      </c>
    </row>
    <row r="147" spans="1:11 16384:16384" s="355" customFormat="1" ht="17.25" customHeight="1" thickTop="1" x14ac:dyDescent="0.25">
      <c r="A147" s="628" t="s">
        <v>193</v>
      </c>
      <c r="B147" s="660"/>
      <c r="C147" s="660"/>
      <c r="D147" s="660"/>
      <c r="E147" s="660"/>
      <c r="F147" s="625">
        <v>10</v>
      </c>
      <c r="G147" s="625"/>
      <c r="H147" s="344">
        <v>10</v>
      </c>
      <c r="I147" s="344">
        <v>10</v>
      </c>
    </row>
    <row r="148" spans="1:11 16384:16384" s="355" customFormat="1" ht="17.25" customHeight="1" x14ac:dyDescent="0.2">
      <c r="A148" s="646" t="s">
        <v>461</v>
      </c>
      <c r="B148" s="647"/>
      <c r="C148" s="647"/>
      <c r="D148" s="647"/>
      <c r="E148" s="647"/>
      <c r="F148" s="647"/>
      <c r="G148" s="647"/>
      <c r="H148" s="344"/>
      <c r="I148" s="344"/>
    </row>
    <row r="149" spans="1:11 16384:16384" s="355" customFormat="1" ht="40.5" customHeight="1" x14ac:dyDescent="0.2">
      <c r="A149" s="647"/>
      <c r="B149" s="647"/>
      <c r="C149" s="647"/>
      <c r="D149" s="647"/>
      <c r="E149" s="647"/>
      <c r="F149" s="647"/>
      <c r="G149" s="647"/>
      <c r="H149" s="344"/>
      <c r="I149" s="344"/>
    </row>
    <row r="150" spans="1:11 16384:16384" s="455" customFormat="1" ht="15.75" x14ac:dyDescent="0.25">
      <c r="A150" s="569"/>
      <c r="B150" s="583"/>
      <c r="C150" s="569"/>
      <c r="D150" s="569"/>
      <c r="E150" s="569"/>
      <c r="F150" s="436"/>
      <c r="G150" s="436"/>
      <c r="H150" s="344"/>
      <c r="I150" s="344"/>
      <c r="J150" s="454"/>
      <c r="K150" s="454"/>
    </row>
    <row r="151" spans="1:11 16384:16384" s="355" customFormat="1" ht="17.25" customHeight="1" x14ac:dyDescent="0.25">
      <c r="A151" s="624" t="s">
        <v>252</v>
      </c>
      <c r="B151" s="631"/>
      <c r="C151" s="631"/>
      <c r="D151" s="631"/>
      <c r="E151" s="631"/>
      <c r="F151" s="625">
        <v>2300</v>
      </c>
      <c r="G151" s="625"/>
      <c r="H151" s="344">
        <v>2300</v>
      </c>
      <c r="I151" s="344">
        <v>2300</v>
      </c>
    </row>
    <row r="152" spans="1:11 16384:16384" s="355" customFormat="1" x14ac:dyDescent="0.2">
      <c r="A152" s="646" t="s">
        <v>470</v>
      </c>
      <c r="B152" s="647"/>
      <c r="C152" s="647"/>
      <c r="D152" s="647"/>
      <c r="E152" s="647"/>
      <c r="F152" s="647"/>
      <c r="G152" s="647"/>
      <c r="H152" s="344"/>
      <c r="I152" s="344"/>
    </row>
    <row r="153" spans="1:11 16384:16384" s="355" customFormat="1" ht="16.5" customHeight="1" x14ac:dyDescent="0.2">
      <c r="A153" s="647"/>
      <c r="B153" s="647"/>
      <c r="C153" s="647"/>
      <c r="D153" s="647"/>
      <c r="E153" s="647"/>
      <c r="F153" s="647"/>
      <c r="G153" s="647"/>
      <c r="H153" s="344"/>
      <c r="I153" s="344"/>
    </row>
    <row r="154" spans="1:11 16384:16384" s="355" customFormat="1" ht="9.75" customHeight="1" x14ac:dyDescent="0.2">
      <c r="A154" s="537"/>
      <c r="B154" s="537"/>
      <c r="C154" s="537"/>
      <c r="D154" s="537"/>
      <c r="E154" s="537"/>
      <c r="F154" s="537"/>
      <c r="G154" s="537"/>
      <c r="H154" s="344"/>
      <c r="I154" s="344"/>
    </row>
    <row r="155" spans="1:11 16384:16384" s="355" customFormat="1" ht="17.25" customHeight="1" x14ac:dyDescent="0.25">
      <c r="A155" s="624" t="s">
        <v>259</v>
      </c>
      <c r="B155" s="631"/>
      <c r="C155" s="631"/>
      <c r="D155" s="631"/>
      <c r="E155" s="631"/>
      <c r="F155" s="652">
        <v>0.1</v>
      </c>
      <c r="G155" s="652"/>
      <c r="H155" s="344">
        <v>0.1</v>
      </c>
      <c r="I155" s="344">
        <v>30</v>
      </c>
    </row>
    <row r="156" spans="1:11 16384:16384" s="355" customFormat="1" ht="16.5" customHeight="1" x14ac:dyDescent="0.2">
      <c r="A156" s="653" t="s">
        <v>260</v>
      </c>
      <c r="B156" s="653"/>
      <c r="C156" s="653"/>
      <c r="D156" s="653"/>
      <c r="E156" s="653"/>
      <c r="F156" s="653"/>
      <c r="G156" s="653"/>
      <c r="H156" s="344"/>
      <c r="I156" s="344"/>
    </row>
    <row r="157" spans="1:11 16384:16384" s="355" customFormat="1" ht="9.75" customHeight="1" x14ac:dyDescent="0.2">
      <c r="A157" s="373"/>
      <c r="B157" s="373"/>
      <c r="C157" s="373"/>
      <c r="D157" s="373"/>
      <c r="E157" s="373"/>
      <c r="F157" s="373"/>
      <c r="G157" s="373"/>
      <c r="H157" s="344"/>
      <c r="I157" s="344"/>
    </row>
    <row r="158" spans="1:11 16384:16384" s="355" customFormat="1" ht="17.25" customHeight="1" x14ac:dyDescent="0.25">
      <c r="A158" s="624" t="s">
        <v>262</v>
      </c>
      <c r="B158" s="631"/>
      <c r="C158" s="631"/>
      <c r="D158" s="631"/>
      <c r="E158" s="631"/>
      <c r="F158" s="652">
        <v>0.1</v>
      </c>
      <c r="G158" s="652"/>
      <c r="H158" s="344">
        <v>0.1</v>
      </c>
      <c r="I158" s="344">
        <v>0.1</v>
      </c>
    </row>
    <row r="159" spans="1:11 16384:16384" s="355" customFormat="1" ht="16.5" customHeight="1" x14ac:dyDescent="0.2">
      <c r="A159" s="653" t="s">
        <v>260</v>
      </c>
      <c r="B159" s="653"/>
      <c r="C159" s="653"/>
      <c r="D159" s="653"/>
      <c r="E159" s="653"/>
      <c r="F159" s="653"/>
      <c r="G159" s="653"/>
      <c r="H159" s="344"/>
      <c r="I159" s="344"/>
    </row>
    <row r="160" spans="1:11 16384:16384" s="355" customFormat="1" ht="9" customHeight="1" x14ac:dyDescent="0.2">
      <c r="A160" s="373"/>
      <c r="B160" s="373"/>
      <c r="C160" s="373"/>
      <c r="D160" s="373"/>
      <c r="E160" s="373"/>
      <c r="F160" s="373"/>
      <c r="G160" s="373"/>
      <c r="H160" s="344"/>
      <c r="I160" s="344"/>
    </row>
    <row r="161" spans="1:11" s="355" customFormat="1" ht="17.25" customHeight="1" x14ac:dyDescent="0.25">
      <c r="A161" s="624" t="s">
        <v>263</v>
      </c>
      <c r="B161" s="631"/>
      <c r="C161" s="631"/>
      <c r="D161" s="631"/>
      <c r="E161" s="631"/>
      <c r="F161" s="652">
        <v>0.1</v>
      </c>
      <c r="G161" s="652"/>
      <c r="H161" s="344">
        <v>0.1</v>
      </c>
      <c r="I161" s="344">
        <v>0.1</v>
      </c>
    </row>
    <row r="162" spans="1:11" s="355" customFormat="1" ht="16.5" customHeight="1" x14ac:dyDescent="0.2">
      <c r="A162" s="653" t="s">
        <v>260</v>
      </c>
      <c r="B162" s="653"/>
      <c r="C162" s="653"/>
      <c r="D162" s="653"/>
      <c r="E162" s="653"/>
      <c r="F162" s="653"/>
      <c r="G162" s="653"/>
      <c r="H162" s="344"/>
      <c r="I162" s="344"/>
    </row>
    <row r="163" spans="1:11" s="355" customFormat="1" ht="16.5" customHeight="1" x14ac:dyDescent="0.2">
      <c r="A163" s="373"/>
      <c r="B163" s="373"/>
      <c r="C163" s="373"/>
      <c r="D163" s="373"/>
      <c r="E163" s="373"/>
      <c r="F163" s="373"/>
      <c r="G163" s="373"/>
      <c r="H163" s="344"/>
      <c r="I163" s="344"/>
    </row>
    <row r="164" spans="1:11" s="453" customFormat="1" ht="32.25" customHeight="1" thickBot="1" x14ac:dyDescent="0.3">
      <c r="A164" s="623" t="s">
        <v>431</v>
      </c>
      <c r="B164" s="623"/>
      <c r="C164" s="623"/>
      <c r="D164" s="623"/>
      <c r="E164" s="623"/>
      <c r="F164" s="627">
        <f>SUM(F165)</f>
        <v>50</v>
      </c>
      <c r="G164" s="627"/>
      <c r="H164" s="361">
        <v>100</v>
      </c>
      <c r="I164" s="361">
        <v>100</v>
      </c>
      <c r="J164" s="461"/>
      <c r="K164" s="461"/>
    </row>
    <row r="165" spans="1:11" s="371" customFormat="1" ht="15.75" thickTop="1" x14ac:dyDescent="0.25">
      <c r="A165" s="624" t="s">
        <v>245</v>
      </c>
      <c r="B165" s="631"/>
      <c r="C165" s="631"/>
      <c r="D165" s="631"/>
      <c r="E165" s="631"/>
      <c r="F165" s="625">
        <v>50</v>
      </c>
      <c r="G165" s="625"/>
      <c r="H165" s="344"/>
      <c r="I165" s="344"/>
      <c r="J165" s="555"/>
      <c r="K165" s="555"/>
    </row>
    <row r="166" spans="1:11" s="355" customFormat="1" ht="14.25" customHeight="1" x14ac:dyDescent="0.2">
      <c r="A166" s="666" t="s">
        <v>253</v>
      </c>
      <c r="B166" s="666"/>
      <c r="C166" s="666"/>
      <c r="D166" s="666"/>
      <c r="E166" s="666"/>
      <c r="F166" s="666"/>
      <c r="G166" s="666"/>
      <c r="H166" s="344"/>
      <c r="I166" s="344"/>
    </row>
    <row r="167" spans="1:11" s="453" customFormat="1" ht="16.5" hidden="1" thickBot="1" x14ac:dyDescent="0.3">
      <c r="A167" s="634" t="s">
        <v>241</v>
      </c>
      <c r="B167" s="634"/>
      <c r="C167" s="634"/>
      <c r="D167" s="634"/>
      <c r="E167" s="634"/>
      <c r="F167" s="627">
        <f>SUM(F168)</f>
        <v>0</v>
      </c>
      <c r="G167" s="627"/>
      <c r="H167" s="361">
        <v>300</v>
      </c>
      <c r="I167" s="361">
        <v>300</v>
      </c>
      <c r="J167" s="461"/>
      <c r="K167" s="461"/>
    </row>
    <row r="168" spans="1:11" s="572" customFormat="1" ht="18" hidden="1" customHeight="1" thickTop="1" x14ac:dyDescent="0.25">
      <c r="A168" s="584" t="s">
        <v>202</v>
      </c>
      <c r="B168" s="585"/>
      <c r="C168" s="585"/>
      <c r="D168" s="585"/>
      <c r="E168" s="585"/>
      <c r="F168" s="687">
        <v>0</v>
      </c>
      <c r="G168" s="687"/>
      <c r="H168" s="570"/>
      <c r="I168" s="570"/>
      <c r="J168" s="571"/>
      <c r="K168" s="571"/>
    </row>
    <row r="169" spans="1:11" s="573" customFormat="1" ht="14.25" hidden="1" customHeight="1" x14ac:dyDescent="0.2">
      <c r="A169" s="686" t="s">
        <v>254</v>
      </c>
      <c r="B169" s="686"/>
      <c r="C169" s="686"/>
      <c r="D169" s="686"/>
      <c r="E169" s="686"/>
      <c r="F169" s="686"/>
      <c r="G169" s="686"/>
      <c r="H169" s="366"/>
      <c r="I169" s="366"/>
    </row>
    <row r="170" spans="1:11" s="573" customFormat="1" ht="14.25" hidden="1" customHeight="1" x14ac:dyDescent="0.2">
      <c r="A170" s="686"/>
      <c r="B170" s="686"/>
      <c r="C170" s="686"/>
      <c r="D170" s="686"/>
      <c r="E170" s="686"/>
      <c r="F170" s="686"/>
      <c r="G170" s="686"/>
      <c r="H170" s="366"/>
      <c r="I170" s="366"/>
    </row>
    <row r="171" spans="1:11" s="355" customFormat="1" ht="14.25" hidden="1" customHeight="1" x14ac:dyDescent="0.2">
      <c r="A171" s="537"/>
      <c r="B171" s="537"/>
      <c r="C171" s="586"/>
      <c r="D171" s="537"/>
      <c r="E171" s="537"/>
      <c r="F171" s="537"/>
      <c r="G171" s="537"/>
      <c r="H171" s="344"/>
      <c r="I171" s="344"/>
    </row>
    <row r="172" spans="1:11" s="587" customFormat="1" ht="18" hidden="1" customHeight="1" thickBot="1" x14ac:dyDescent="0.3">
      <c r="A172" s="634" t="s">
        <v>308</v>
      </c>
      <c r="B172" s="634"/>
      <c r="C172" s="634"/>
      <c r="D172" s="634"/>
      <c r="E172" s="634"/>
      <c r="F172" s="627">
        <f>SUM(F173)</f>
        <v>0</v>
      </c>
      <c r="G172" s="627"/>
      <c r="H172" s="361">
        <v>180780</v>
      </c>
      <c r="I172" s="361">
        <v>180780</v>
      </c>
    </row>
    <row r="173" spans="1:11" s="355" customFormat="1" ht="18" hidden="1" customHeight="1" thickTop="1" x14ac:dyDescent="0.25">
      <c r="A173" s="628" t="s">
        <v>173</v>
      </c>
      <c r="B173" s="637"/>
      <c r="C173" s="637"/>
      <c r="D173" s="637"/>
      <c r="E173" s="637"/>
      <c r="F173" s="629"/>
      <c r="G173" s="629"/>
      <c r="H173" s="344"/>
      <c r="I173" s="344"/>
    </row>
    <row r="174" spans="1:11" s="355" customFormat="1" ht="18" hidden="1" customHeight="1" x14ac:dyDescent="0.2">
      <c r="A174" s="638" t="s">
        <v>248</v>
      </c>
      <c r="B174" s="639"/>
      <c r="C174" s="639"/>
      <c r="D174" s="639"/>
      <c r="E174" s="639"/>
      <c r="F174" s="639"/>
      <c r="G174" s="639"/>
      <c r="H174" s="344"/>
      <c r="I174" s="344"/>
    </row>
    <row r="175" spans="1:11" s="355" customFormat="1" ht="18" hidden="1" customHeight="1" x14ac:dyDescent="0.2">
      <c r="A175" s="588"/>
      <c r="B175" s="539"/>
      <c r="C175" s="539"/>
      <c r="D175" s="539"/>
      <c r="E175" s="539"/>
      <c r="F175" s="539"/>
      <c r="G175" s="539"/>
      <c r="H175" s="344"/>
      <c r="I175" s="344"/>
    </row>
    <row r="176" spans="1:11" s="453" customFormat="1" ht="16.5" hidden="1" thickBot="1" x14ac:dyDescent="0.3">
      <c r="A176" s="634" t="s">
        <v>294</v>
      </c>
      <c r="B176" s="634"/>
      <c r="C176" s="634"/>
      <c r="D176" s="634"/>
      <c r="E176" s="634"/>
      <c r="F176" s="644">
        <f>SUM(F177)</f>
        <v>0</v>
      </c>
      <c r="G176" s="644"/>
      <c r="H176" s="361">
        <v>1597.2</v>
      </c>
      <c r="I176" s="361">
        <v>1796.85</v>
      </c>
    </row>
    <row r="177" spans="1:1023 1028:2045 2050:4096 4101:5118 5123:6140 6145:8191 8196:9213 9218:11264 11269:12286 12291:13308 13313:15359 15364:16381" s="569" customFormat="1" ht="16.5" hidden="1" thickTop="1" x14ac:dyDescent="0.25">
      <c r="A177" s="624" t="s">
        <v>247</v>
      </c>
      <c r="B177" s="631"/>
      <c r="C177" s="631"/>
      <c r="D177" s="631"/>
      <c r="E177" s="631"/>
      <c r="F177" s="652"/>
      <c r="G177" s="652"/>
      <c r="H177" s="344">
        <v>0</v>
      </c>
      <c r="I177" s="344">
        <v>0</v>
      </c>
      <c r="M177" s="635"/>
      <c r="N177" s="636"/>
      <c r="O177" s="567"/>
      <c r="T177" s="635"/>
      <c r="U177" s="636"/>
      <c r="V177" s="567"/>
      <c r="AA177" s="635"/>
      <c r="AB177" s="636"/>
      <c r="AC177" s="567"/>
      <c r="AH177" s="635"/>
      <c r="AI177" s="636"/>
      <c r="AJ177" s="567"/>
      <c r="AO177" s="635"/>
      <c r="AP177" s="636"/>
      <c r="AQ177" s="567"/>
      <c r="AV177" s="635"/>
      <c r="AW177" s="636"/>
      <c r="AX177" s="567"/>
      <c r="BC177" s="635"/>
      <c r="BD177" s="636"/>
      <c r="BE177" s="567"/>
      <c r="BJ177" s="635"/>
      <c r="BK177" s="636"/>
      <c r="BL177" s="567"/>
      <c r="BQ177" s="635"/>
      <c r="BR177" s="636"/>
      <c r="BS177" s="567"/>
      <c r="BX177" s="635"/>
      <c r="BY177" s="636"/>
      <c r="BZ177" s="567"/>
      <c r="CE177" s="635"/>
      <c r="CF177" s="636"/>
      <c r="CG177" s="567"/>
      <c r="CL177" s="635"/>
      <c r="CM177" s="636"/>
      <c r="CN177" s="567"/>
      <c r="CS177" s="635"/>
      <c r="CT177" s="636"/>
      <c r="CU177" s="567"/>
      <c r="CZ177" s="635"/>
      <c r="DA177" s="636"/>
      <c r="DB177" s="567"/>
      <c r="DG177" s="635"/>
      <c r="DH177" s="636"/>
      <c r="DI177" s="567"/>
      <c r="DN177" s="635"/>
      <c r="DO177" s="636"/>
      <c r="DP177" s="567"/>
      <c r="DU177" s="635"/>
      <c r="DV177" s="636"/>
      <c r="DW177" s="567"/>
      <c r="EB177" s="635"/>
      <c r="EC177" s="636"/>
      <c r="ED177" s="567"/>
      <c r="EI177" s="635"/>
      <c r="EJ177" s="636"/>
      <c r="EK177" s="567"/>
      <c r="EP177" s="635"/>
      <c r="EQ177" s="636"/>
      <c r="ER177" s="567"/>
      <c r="EW177" s="635"/>
      <c r="EX177" s="636"/>
      <c r="EY177" s="567"/>
      <c r="FD177" s="635"/>
      <c r="FE177" s="636"/>
      <c r="FF177" s="567"/>
      <c r="FK177" s="635"/>
      <c r="FL177" s="636"/>
      <c r="FM177" s="567"/>
      <c r="FR177" s="635"/>
      <c r="FS177" s="636"/>
      <c r="FT177" s="567"/>
      <c r="FY177" s="635"/>
      <c r="FZ177" s="636"/>
      <c r="GA177" s="567"/>
      <c r="GF177" s="635"/>
      <c r="GG177" s="636"/>
      <c r="GH177" s="567"/>
      <c r="GM177" s="635"/>
      <c r="GN177" s="636"/>
      <c r="GO177" s="567"/>
      <c r="GT177" s="635"/>
      <c r="GU177" s="636"/>
      <c r="GV177" s="567"/>
      <c r="HA177" s="635"/>
      <c r="HB177" s="636"/>
      <c r="HC177" s="567"/>
      <c r="HH177" s="635"/>
      <c r="HI177" s="636"/>
      <c r="HJ177" s="567"/>
      <c r="HO177" s="635"/>
      <c r="HP177" s="636"/>
      <c r="HQ177" s="567"/>
      <c r="HV177" s="635"/>
      <c r="HW177" s="636"/>
      <c r="HX177" s="567"/>
      <c r="IC177" s="635"/>
      <c r="ID177" s="636"/>
      <c r="IE177" s="567"/>
      <c r="IJ177" s="635"/>
      <c r="IK177" s="636"/>
      <c r="IL177" s="567"/>
      <c r="IQ177" s="635"/>
      <c r="IR177" s="636"/>
      <c r="IS177" s="567"/>
      <c r="IX177" s="635"/>
      <c r="IY177" s="636"/>
      <c r="IZ177" s="567"/>
      <c r="JE177" s="635"/>
      <c r="JF177" s="636"/>
      <c r="JG177" s="567"/>
      <c r="JL177" s="635"/>
      <c r="JM177" s="636"/>
      <c r="JN177" s="567"/>
      <c r="JS177" s="635"/>
      <c r="JT177" s="636"/>
      <c r="JU177" s="567"/>
      <c r="JZ177" s="635"/>
      <c r="KA177" s="636"/>
      <c r="KB177" s="567"/>
      <c r="KG177" s="635"/>
      <c r="KH177" s="636"/>
      <c r="KI177" s="567"/>
      <c r="KN177" s="635"/>
      <c r="KO177" s="636"/>
      <c r="KP177" s="567"/>
      <c r="KU177" s="635"/>
      <c r="KV177" s="636"/>
      <c r="KW177" s="567"/>
      <c r="LB177" s="635"/>
      <c r="LC177" s="636"/>
      <c r="LD177" s="567"/>
      <c r="LI177" s="635"/>
      <c r="LJ177" s="636"/>
      <c r="LK177" s="567"/>
      <c r="LP177" s="635"/>
      <c r="LQ177" s="636"/>
      <c r="LR177" s="567"/>
      <c r="LW177" s="635"/>
      <c r="LX177" s="636"/>
      <c r="LY177" s="567"/>
      <c r="MD177" s="635"/>
      <c r="ME177" s="636"/>
      <c r="MF177" s="567"/>
      <c r="MK177" s="635"/>
      <c r="ML177" s="636"/>
      <c r="MM177" s="567"/>
      <c r="MR177" s="635"/>
      <c r="MS177" s="636"/>
      <c r="MT177" s="567"/>
      <c r="MY177" s="635"/>
      <c r="MZ177" s="636"/>
      <c r="NA177" s="567"/>
      <c r="NF177" s="635"/>
      <c r="NG177" s="636"/>
      <c r="NH177" s="567"/>
      <c r="NM177" s="635"/>
      <c r="NN177" s="636"/>
      <c r="NO177" s="567"/>
      <c r="NT177" s="635"/>
      <c r="NU177" s="636"/>
      <c r="NV177" s="567"/>
      <c r="OA177" s="635"/>
      <c r="OB177" s="636"/>
      <c r="OC177" s="567"/>
      <c r="OH177" s="635"/>
      <c r="OI177" s="636"/>
      <c r="OJ177" s="567"/>
      <c r="OO177" s="635"/>
      <c r="OP177" s="636"/>
      <c r="OQ177" s="567"/>
      <c r="OV177" s="635"/>
      <c r="OW177" s="636"/>
      <c r="OX177" s="567"/>
      <c r="PC177" s="635"/>
      <c r="PD177" s="636"/>
      <c r="PE177" s="567"/>
      <c r="PJ177" s="635"/>
      <c r="PK177" s="636"/>
      <c r="PL177" s="567"/>
      <c r="PQ177" s="635"/>
      <c r="PR177" s="636"/>
      <c r="PS177" s="567"/>
      <c r="PX177" s="635"/>
      <c r="PY177" s="636"/>
      <c r="PZ177" s="567"/>
      <c r="QE177" s="635"/>
      <c r="QF177" s="636"/>
      <c r="QG177" s="567"/>
      <c r="QL177" s="635"/>
      <c r="QM177" s="636"/>
      <c r="QN177" s="567"/>
      <c r="QS177" s="635"/>
      <c r="QT177" s="636"/>
      <c r="QU177" s="567"/>
      <c r="QZ177" s="635"/>
      <c r="RA177" s="636"/>
      <c r="RB177" s="567"/>
      <c r="RG177" s="635"/>
      <c r="RH177" s="636"/>
      <c r="RI177" s="567"/>
      <c r="RN177" s="635"/>
      <c r="RO177" s="636"/>
      <c r="RP177" s="567"/>
      <c r="RU177" s="635"/>
      <c r="RV177" s="636"/>
      <c r="RW177" s="567"/>
      <c r="SB177" s="635"/>
      <c r="SC177" s="636"/>
      <c r="SD177" s="567"/>
      <c r="SI177" s="635"/>
      <c r="SJ177" s="636"/>
      <c r="SK177" s="567"/>
      <c r="SP177" s="635"/>
      <c r="SQ177" s="636"/>
      <c r="SR177" s="567"/>
      <c r="SW177" s="635"/>
      <c r="SX177" s="636"/>
      <c r="SY177" s="567"/>
      <c r="TD177" s="635"/>
      <c r="TE177" s="636"/>
      <c r="TF177" s="567"/>
      <c r="TK177" s="635"/>
      <c r="TL177" s="636"/>
      <c r="TM177" s="567"/>
      <c r="TR177" s="635"/>
      <c r="TS177" s="636"/>
      <c r="TT177" s="567"/>
      <c r="TY177" s="635"/>
      <c r="TZ177" s="636"/>
      <c r="UA177" s="567"/>
      <c r="UF177" s="635"/>
      <c r="UG177" s="636"/>
      <c r="UH177" s="567"/>
      <c r="UM177" s="635"/>
      <c r="UN177" s="636"/>
      <c r="UO177" s="567"/>
      <c r="UT177" s="635"/>
      <c r="UU177" s="636"/>
      <c r="UV177" s="567"/>
      <c r="VA177" s="635"/>
      <c r="VB177" s="636"/>
      <c r="VC177" s="567"/>
      <c r="VH177" s="635"/>
      <c r="VI177" s="636"/>
      <c r="VJ177" s="567"/>
      <c r="VO177" s="635"/>
      <c r="VP177" s="636"/>
      <c r="VQ177" s="567"/>
      <c r="VV177" s="635"/>
      <c r="VW177" s="636"/>
      <c r="VX177" s="567"/>
      <c r="WC177" s="635"/>
      <c r="WD177" s="636"/>
      <c r="WE177" s="567"/>
      <c r="WJ177" s="635"/>
      <c r="WK177" s="636"/>
      <c r="WL177" s="567"/>
      <c r="WQ177" s="635"/>
      <c r="WR177" s="636"/>
      <c r="WS177" s="567"/>
      <c r="WX177" s="635"/>
      <c r="WY177" s="636"/>
      <c r="WZ177" s="567"/>
      <c r="XE177" s="635"/>
      <c r="XF177" s="636"/>
      <c r="XG177" s="567"/>
      <c r="XL177" s="635"/>
      <c r="XM177" s="636"/>
      <c r="XN177" s="567"/>
      <c r="XS177" s="635"/>
      <c r="XT177" s="636"/>
      <c r="XU177" s="567"/>
      <c r="XZ177" s="635"/>
      <c r="YA177" s="636"/>
      <c r="YB177" s="567"/>
      <c r="YG177" s="635"/>
      <c r="YH177" s="636"/>
      <c r="YI177" s="567"/>
      <c r="YN177" s="635"/>
      <c r="YO177" s="636"/>
      <c r="YP177" s="567"/>
      <c r="YU177" s="635"/>
      <c r="YV177" s="636"/>
      <c r="YW177" s="567"/>
      <c r="ZB177" s="635"/>
      <c r="ZC177" s="636"/>
      <c r="ZD177" s="567"/>
      <c r="ZI177" s="635"/>
      <c r="ZJ177" s="636"/>
      <c r="ZK177" s="567"/>
      <c r="ZP177" s="635"/>
      <c r="ZQ177" s="636"/>
      <c r="ZR177" s="567"/>
      <c r="ZW177" s="635"/>
      <c r="ZX177" s="636"/>
      <c r="ZY177" s="567"/>
      <c r="AAD177" s="635"/>
      <c r="AAE177" s="636"/>
      <c r="AAF177" s="567"/>
      <c r="AAK177" s="635"/>
      <c r="AAL177" s="636"/>
      <c r="AAM177" s="567"/>
      <c r="AAR177" s="635"/>
      <c r="AAS177" s="636"/>
      <c r="AAT177" s="567"/>
      <c r="AAY177" s="635"/>
      <c r="AAZ177" s="636"/>
      <c r="ABA177" s="567"/>
      <c r="ABF177" s="635"/>
      <c r="ABG177" s="636"/>
      <c r="ABH177" s="567"/>
      <c r="ABM177" s="635"/>
      <c r="ABN177" s="636"/>
      <c r="ABO177" s="567"/>
      <c r="ABT177" s="635"/>
      <c r="ABU177" s="636"/>
      <c r="ABV177" s="567"/>
      <c r="ACA177" s="635"/>
      <c r="ACB177" s="636"/>
      <c r="ACC177" s="567"/>
      <c r="ACH177" s="635"/>
      <c r="ACI177" s="636"/>
      <c r="ACJ177" s="567"/>
      <c r="ACO177" s="635"/>
      <c r="ACP177" s="636"/>
      <c r="ACQ177" s="567"/>
      <c r="ACV177" s="635"/>
      <c r="ACW177" s="636"/>
      <c r="ACX177" s="567"/>
      <c r="ADC177" s="635"/>
      <c r="ADD177" s="636"/>
      <c r="ADE177" s="567"/>
      <c r="ADJ177" s="635"/>
      <c r="ADK177" s="636"/>
      <c r="ADL177" s="567"/>
      <c r="ADQ177" s="635"/>
      <c r="ADR177" s="636"/>
      <c r="ADS177" s="567"/>
      <c r="ADX177" s="635"/>
      <c r="ADY177" s="636"/>
      <c r="ADZ177" s="567"/>
      <c r="AEE177" s="635"/>
      <c r="AEF177" s="636"/>
      <c r="AEG177" s="567"/>
      <c r="AEL177" s="635"/>
      <c r="AEM177" s="636"/>
      <c r="AEN177" s="567"/>
      <c r="AES177" s="635"/>
      <c r="AET177" s="636"/>
      <c r="AEU177" s="567"/>
      <c r="AEZ177" s="635"/>
      <c r="AFA177" s="636"/>
      <c r="AFB177" s="567"/>
      <c r="AFG177" s="635"/>
      <c r="AFH177" s="636"/>
      <c r="AFI177" s="567"/>
      <c r="AFN177" s="635"/>
      <c r="AFO177" s="636"/>
      <c r="AFP177" s="567"/>
      <c r="AFU177" s="635"/>
      <c r="AFV177" s="636"/>
      <c r="AFW177" s="567"/>
      <c r="AGB177" s="635"/>
      <c r="AGC177" s="636"/>
      <c r="AGD177" s="567"/>
      <c r="AGI177" s="635"/>
      <c r="AGJ177" s="636"/>
      <c r="AGK177" s="567"/>
      <c r="AGP177" s="635"/>
      <c r="AGQ177" s="636"/>
      <c r="AGR177" s="567"/>
      <c r="AGW177" s="635"/>
      <c r="AGX177" s="636"/>
      <c r="AGY177" s="567"/>
      <c r="AHD177" s="635"/>
      <c r="AHE177" s="636"/>
      <c r="AHF177" s="567"/>
      <c r="AHK177" s="635"/>
      <c r="AHL177" s="636"/>
      <c r="AHM177" s="567"/>
      <c r="AHR177" s="635"/>
      <c r="AHS177" s="636"/>
      <c r="AHT177" s="567"/>
      <c r="AHY177" s="635"/>
      <c r="AHZ177" s="636"/>
      <c r="AIA177" s="567"/>
      <c r="AIF177" s="635"/>
      <c r="AIG177" s="636"/>
      <c r="AIH177" s="567"/>
      <c r="AIM177" s="635"/>
      <c r="AIN177" s="636"/>
      <c r="AIO177" s="567"/>
      <c r="AIT177" s="635"/>
      <c r="AIU177" s="636"/>
      <c r="AIV177" s="567"/>
      <c r="AJA177" s="635"/>
      <c r="AJB177" s="636"/>
      <c r="AJC177" s="567"/>
      <c r="AJH177" s="635"/>
      <c r="AJI177" s="636"/>
      <c r="AJJ177" s="567"/>
      <c r="AJO177" s="635"/>
      <c r="AJP177" s="636"/>
      <c r="AJQ177" s="567"/>
      <c r="AJV177" s="635"/>
      <c r="AJW177" s="636"/>
      <c r="AJX177" s="567"/>
      <c r="AKC177" s="635"/>
      <c r="AKD177" s="636"/>
      <c r="AKE177" s="567"/>
      <c r="AKJ177" s="635"/>
      <c r="AKK177" s="636"/>
      <c r="AKL177" s="567"/>
      <c r="AKQ177" s="635"/>
      <c r="AKR177" s="636"/>
      <c r="AKS177" s="567"/>
      <c r="AKX177" s="635"/>
      <c r="AKY177" s="636"/>
      <c r="AKZ177" s="567"/>
      <c r="ALE177" s="635"/>
      <c r="ALF177" s="636"/>
      <c r="ALG177" s="567"/>
      <c r="ALL177" s="635"/>
      <c r="ALM177" s="636"/>
      <c r="ALN177" s="567"/>
      <c r="ALS177" s="635"/>
      <c r="ALT177" s="636"/>
      <c r="ALU177" s="567"/>
      <c r="ALZ177" s="635"/>
      <c r="AMA177" s="636"/>
      <c r="AMB177" s="567"/>
      <c r="AMG177" s="635"/>
      <c r="AMH177" s="636"/>
      <c r="AMI177" s="567"/>
      <c r="AMN177" s="635"/>
      <c r="AMO177" s="636"/>
      <c r="AMP177" s="567"/>
      <c r="AMU177" s="635"/>
      <c r="AMV177" s="636"/>
      <c r="AMW177" s="567"/>
      <c r="ANB177" s="635"/>
      <c r="ANC177" s="636"/>
      <c r="AND177" s="567"/>
      <c r="ANI177" s="635"/>
      <c r="ANJ177" s="636"/>
      <c r="ANK177" s="567"/>
      <c r="ANP177" s="635"/>
      <c r="ANQ177" s="636"/>
      <c r="ANR177" s="567"/>
      <c r="ANW177" s="635"/>
      <c r="ANX177" s="636"/>
      <c r="ANY177" s="567"/>
      <c r="AOD177" s="635"/>
      <c r="AOE177" s="636"/>
      <c r="AOF177" s="567"/>
      <c r="AOK177" s="635"/>
      <c r="AOL177" s="636"/>
      <c r="AOM177" s="567"/>
      <c r="AOR177" s="635"/>
      <c r="AOS177" s="636"/>
      <c r="AOT177" s="567"/>
      <c r="AOY177" s="635"/>
      <c r="AOZ177" s="636"/>
      <c r="APA177" s="567"/>
      <c r="APF177" s="635"/>
      <c r="APG177" s="636"/>
      <c r="APH177" s="567"/>
      <c r="APM177" s="635"/>
      <c r="APN177" s="636"/>
      <c r="APO177" s="567"/>
      <c r="APT177" s="635"/>
      <c r="APU177" s="636"/>
      <c r="APV177" s="567"/>
      <c r="AQA177" s="635"/>
      <c r="AQB177" s="636"/>
      <c r="AQC177" s="567"/>
      <c r="AQH177" s="635"/>
      <c r="AQI177" s="636"/>
      <c r="AQJ177" s="567"/>
      <c r="AQO177" s="635"/>
      <c r="AQP177" s="636"/>
      <c r="AQQ177" s="567"/>
      <c r="AQV177" s="635"/>
      <c r="AQW177" s="636"/>
      <c r="AQX177" s="567"/>
      <c r="ARC177" s="635"/>
      <c r="ARD177" s="636"/>
      <c r="ARE177" s="567"/>
      <c r="ARJ177" s="635"/>
      <c r="ARK177" s="636"/>
      <c r="ARL177" s="567"/>
      <c r="ARQ177" s="635"/>
      <c r="ARR177" s="636"/>
      <c r="ARS177" s="567"/>
      <c r="ARX177" s="635"/>
      <c r="ARY177" s="636"/>
      <c r="ARZ177" s="567"/>
      <c r="ASE177" s="635"/>
      <c r="ASF177" s="636"/>
      <c r="ASG177" s="567"/>
      <c r="ASL177" s="635"/>
      <c r="ASM177" s="636"/>
      <c r="ASN177" s="567"/>
      <c r="ASS177" s="635"/>
      <c r="AST177" s="636"/>
      <c r="ASU177" s="567"/>
      <c r="ASZ177" s="635"/>
      <c r="ATA177" s="636"/>
      <c r="ATB177" s="567"/>
      <c r="ATG177" s="635"/>
      <c r="ATH177" s="636"/>
      <c r="ATI177" s="567"/>
      <c r="ATN177" s="635"/>
      <c r="ATO177" s="636"/>
      <c r="ATP177" s="567"/>
      <c r="ATU177" s="635"/>
      <c r="ATV177" s="636"/>
      <c r="ATW177" s="567"/>
      <c r="AUB177" s="635"/>
      <c r="AUC177" s="636"/>
      <c r="AUD177" s="567"/>
      <c r="AUI177" s="635"/>
      <c r="AUJ177" s="636"/>
      <c r="AUK177" s="567"/>
      <c r="AUP177" s="635"/>
      <c r="AUQ177" s="636"/>
      <c r="AUR177" s="567"/>
      <c r="AUW177" s="635"/>
      <c r="AUX177" s="636"/>
      <c r="AUY177" s="567"/>
      <c r="AVD177" s="635"/>
      <c r="AVE177" s="636"/>
      <c r="AVF177" s="567"/>
      <c r="AVK177" s="635"/>
      <c r="AVL177" s="636"/>
      <c r="AVM177" s="567"/>
      <c r="AVR177" s="635"/>
      <c r="AVS177" s="636"/>
      <c r="AVT177" s="567"/>
      <c r="AVY177" s="635"/>
      <c r="AVZ177" s="636"/>
      <c r="AWA177" s="567"/>
      <c r="AWF177" s="635"/>
      <c r="AWG177" s="636"/>
      <c r="AWH177" s="567"/>
      <c r="AWM177" s="635"/>
      <c r="AWN177" s="636"/>
      <c r="AWO177" s="567"/>
      <c r="AWT177" s="635"/>
      <c r="AWU177" s="636"/>
      <c r="AWV177" s="567"/>
      <c r="AXA177" s="635"/>
      <c r="AXB177" s="636"/>
      <c r="AXC177" s="567"/>
      <c r="AXH177" s="635"/>
      <c r="AXI177" s="636"/>
      <c r="AXJ177" s="567"/>
      <c r="AXO177" s="635"/>
      <c r="AXP177" s="636"/>
      <c r="AXQ177" s="567"/>
      <c r="AXV177" s="635"/>
      <c r="AXW177" s="636"/>
      <c r="AXX177" s="567"/>
      <c r="AYC177" s="635"/>
      <c r="AYD177" s="636"/>
      <c r="AYE177" s="567"/>
      <c r="AYJ177" s="635"/>
      <c r="AYK177" s="636"/>
      <c r="AYL177" s="567"/>
      <c r="AYQ177" s="635"/>
      <c r="AYR177" s="636"/>
      <c r="AYS177" s="567"/>
      <c r="AYX177" s="635"/>
      <c r="AYY177" s="636"/>
      <c r="AYZ177" s="567"/>
      <c r="AZE177" s="635"/>
      <c r="AZF177" s="636"/>
      <c r="AZG177" s="567"/>
      <c r="AZL177" s="635"/>
      <c r="AZM177" s="636"/>
      <c r="AZN177" s="567"/>
      <c r="AZS177" s="635"/>
      <c r="AZT177" s="636"/>
      <c r="AZU177" s="567"/>
      <c r="AZZ177" s="635"/>
      <c r="BAA177" s="636"/>
      <c r="BAB177" s="567"/>
      <c r="BAG177" s="635"/>
      <c r="BAH177" s="636"/>
      <c r="BAI177" s="567"/>
      <c r="BAN177" s="635"/>
      <c r="BAO177" s="636"/>
      <c r="BAP177" s="567"/>
      <c r="BAU177" s="635"/>
      <c r="BAV177" s="636"/>
      <c r="BAW177" s="567"/>
      <c r="BBB177" s="635"/>
      <c r="BBC177" s="636"/>
      <c r="BBD177" s="567"/>
      <c r="BBI177" s="635"/>
      <c r="BBJ177" s="636"/>
      <c r="BBK177" s="567"/>
      <c r="BBP177" s="635"/>
      <c r="BBQ177" s="636"/>
      <c r="BBR177" s="567"/>
      <c r="BBW177" s="635"/>
      <c r="BBX177" s="636"/>
      <c r="BBY177" s="567"/>
      <c r="BCD177" s="635"/>
      <c r="BCE177" s="636"/>
      <c r="BCF177" s="567"/>
      <c r="BCK177" s="635"/>
      <c r="BCL177" s="636"/>
      <c r="BCM177" s="567"/>
      <c r="BCR177" s="635"/>
      <c r="BCS177" s="636"/>
      <c r="BCT177" s="567"/>
      <c r="BCY177" s="635"/>
      <c r="BCZ177" s="636"/>
      <c r="BDA177" s="567"/>
      <c r="BDF177" s="635"/>
      <c r="BDG177" s="636"/>
      <c r="BDH177" s="567"/>
      <c r="BDM177" s="635"/>
      <c r="BDN177" s="636"/>
      <c r="BDO177" s="567"/>
      <c r="BDT177" s="635"/>
      <c r="BDU177" s="636"/>
      <c r="BDV177" s="567"/>
      <c r="BEA177" s="635"/>
      <c r="BEB177" s="636"/>
      <c r="BEC177" s="567"/>
      <c r="BEH177" s="635"/>
      <c r="BEI177" s="636"/>
      <c r="BEJ177" s="567"/>
      <c r="BEO177" s="635"/>
      <c r="BEP177" s="636"/>
      <c r="BEQ177" s="567"/>
      <c r="BEV177" s="635"/>
      <c r="BEW177" s="636"/>
      <c r="BEX177" s="567"/>
      <c r="BFC177" s="635"/>
      <c r="BFD177" s="636"/>
      <c r="BFE177" s="567"/>
      <c r="BFJ177" s="635"/>
      <c r="BFK177" s="636"/>
      <c r="BFL177" s="567"/>
      <c r="BFQ177" s="635"/>
      <c r="BFR177" s="636"/>
      <c r="BFS177" s="567"/>
      <c r="BFX177" s="635"/>
      <c r="BFY177" s="636"/>
      <c r="BFZ177" s="567"/>
      <c r="BGE177" s="635"/>
      <c r="BGF177" s="636"/>
      <c r="BGG177" s="567"/>
      <c r="BGL177" s="635"/>
      <c r="BGM177" s="636"/>
      <c r="BGN177" s="567"/>
      <c r="BGS177" s="635"/>
      <c r="BGT177" s="636"/>
      <c r="BGU177" s="567"/>
      <c r="BGZ177" s="635"/>
      <c r="BHA177" s="636"/>
      <c r="BHB177" s="567"/>
      <c r="BHG177" s="635"/>
      <c r="BHH177" s="636"/>
      <c r="BHI177" s="567"/>
      <c r="BHN177" s="635"/>
      <c r="BHO177" s="636"/>
      <c r="BHP177" s="567"/>
      <c r="BHU177" s="635"/>
      <c r="BHV177" s="636"/>
      <c r="BHW177" s="567"/>
      <c r="BIB177" s="635"/>
      <c r="BIC177" s="636"/>
      <c r="BID177" s="567"/>
      <c r="BII177" s="635"/>
      <c r="BIJ177" s="636"/>
      <c r="BIK177" s="567"/>
      <c r="BIP177" s="635"/>
      <c r="BIQ177" s="636"/>
      <c r="BIR177" s="567"/>
      <c r="BIW177" s="635"/>
      <c r="BIX177" s="636"/>
      <c r="BIY177" s="567"/>
      <c r="BJD177" s="635"/>
      <c r="BJE177" s="636"/>
      <c r="BJF177" s="567"/>
      <c r="BJK177" s="635"/>
      <c r="BJL177" s="636"/>
      <c r="BJM177" s="567"/>
      <c r="BJR177" s="635"/>
      <c r="BJS177" s="636"/>
      <c r="BJT177" s="567"/>
      <c r="BJY177" s="635"/>
      <c r="BJZ177" s="636"/>
      <c r="BKA177" s="567"/>
      <c r="BKF177" s="635"/>
      <c r="BKG177" s="636"/>
      <c r="BKH177" s="567"/>
      <c r="BKM177" s="635"/>
      <c r="BKN177" s="636"/>
      <c r="BKO177" s="567"/>
      <c r="BKT177" s="635"/>
      <c r="BKU177" s="636"/>
      <c r="BKV177" s="567"/>
      <c r="BLA177" s="635"/>
      <c r="BLB177" s="636"/>
      <c r="BLC177" s="567"/>
      <c r="BLH177" s="635"/>
      <c r="BLI177" s="636"/>
      <c r="BLJ177" s="567"/>
      <c r="BLO177" s="635"/>
      <c r="BLP177" s="636"/>
      <c r="BLQ177" s="567"/>
      <c r="BLV177" s="635"/>
      <c r="BLW177" s="636"/>
      <c r="BLX177" s="567"/>
      <c r="BMC177" s="635"/>
      <c r="BMD177" s="636"/>
      <c r="BME177" s="567"/>
      <c r="BMJ177" s="635"/>
      <c r="BMK177" s="636"/>
      <c r="BML177" s="567"/>
      <c r="BMQ177" s="635"/>
      <c r="BMR177" s="636"/>
      <c r="BMS177" s="567"/>
      <c r="BMX177" s="635"/>
      <c r="BMY177" s="636"/>
      <c r="BMZ177" s="567"/>
      <c r="BNE177" s="635"/>
      <c r="BNF177" s="636"/>
      <c r="BNG177" s="567"/>
      <c r="BNL177" s="635"/>
      <c r="BNM177" s="636"/>
      <c r="BNN177" s="567"/>
      <c r="BNS177" s="635"/>
      <c r="BNT177" s="636"/>
      <c r="BNU177" s="567"/>
      <c r="BNZ177" s="635"/>
      <c r="BOA177" s="636"/>
      <c r="BOB177" s="567"/>
      <c r="BOG177" s="635"/>
      <c r="BOH177" s="636"/>
      <c r="BOI177" s="567"/>
      <c r="BON177" s="635"/>
      <c r="BOO177" s="636"/>
      <c r="BOP177" s="567"/>
      <c r="BOU177" s="635"/>
      <c r="BOV177" s="636"/>
      <c r="BOW177" s="567"/>
      <c r="BPB177" s="635"/>
      <c r="BPC177" s="636"/>
      <c r="BPD177" s="567"/>
      <c r="BPI177" s="635"/>
      <c r="BPJ177" s="636"/>
      <c r="BPK177" s="567"/>
      <c r="BPP177" s="635"/>
      <c r="BPQ177" s="636"/>
      <c r="BPR177" s="567"/>
      <c r="BPW177" s="635"/>
      <c r="BPX177" s="636"/>
      <c r="BPY177" s="567"/>
      <c r="BQD177" s="635"/>
      <c r="BQE177" s="636"/>
      <c r="BQF177" s="567"/>
      <c r="BQK177" s="635"/>
      <c r="BQL177" s="636"/>
      <c r="BQM177" s="567"/>
      <c r="BQR177" s="635"/>
      <c r="BQS177" s="636"/>
      <c r="BQT177" s="567"/>
      <c r="BQY177" s="635"/>
      <c r="BQZ177" s="636"/>
      <c r="BRA177" s="567"/>
      <c r="BRF177" s="635"/>
      <c r="BRG177" s="636"/>
      <c r="BRH177" s="567"/>
      <c r="BRM177" s="635"/>
      <c r="BRN177" s="636"/>
      <c r="BRO177" s="567"/>
      <c r="BRT177" s="635"/>
      <c r="BRU177" s="636"/>
      <c r="BRV177" s="567"/>
      <c r="BSA177" s="635"/>
      <c r="BSB177" s="636"/>
      <c r="BSC177" s="567"/>
      <c r="BSH177" s="635"/>
      <c r="BSI177" s="636"/>
      <c r="BSJ177" s="567"/>
      <c r="BSO177" s="635"/>
      <c r="BSP177" s="636"/>
      <c r="BSQ177" s="567"/>
      <c r="BSV177" s="635"/>
      <c r="BSW177" s="636"/>
      <c r="BSX177" s="567"/>
      <c r="BTC177" s="635"/>
      <c r="BTD177" s="636"/>
      <c r="BTE177" s="567"/>
      <c r="BTJ177" s="635"/>
      <c r="BTK177" s="636"/>
      <c r="BTL177" s="567"/>
      <c r="BTQ177" s="635"/>
      <c r="BTR177" s="636"/>
      <c r="BTS177" s="567"/>
      <c r="BTX177" s="635"/>
      <c r="BTY177" s="636"/>
      <c r="BTZ177" s="567"/>
      <c r="BUE177" s="635"/>
      <c r="BUF177" s="636"/>
      <c r="BUG177" s="567"/>
      <c r="BUL177" s="635"/>
      <c r="BUM177" s="636"/>
      <c r="BUN177" s="567"/>
      <c r="BUS177" s="635"/>
      <c r="BUT177" s="636"/>
      <c r="BUU177" s="567"/>
      <c r="BUZ177" s="635"/>
      <c r="BVA177" s="636"/>
      <c r="BVB177" s="567"/>
      <c r="BVG177" s="635"/>
      <c r="BVH177" s="636"/>
      <c r="BVI177" s="567"/>
      <c r="BVN177" s="635"/>
      <c r="BVO177" s="636"/>
      <c r="BVP177" s="567"/>
      <c r="BVU177" s="635"/>
      <c r="BVV177" s="636"/>
      <c r="BVW177" s="567"/>
      <c r="BWB177" s="635"/>
      <c r="BWC177" s="636"/>
      <c r="BWD177" s="567"/>
      <c r="BWI177" s="635"/>
      <c r="BWJ177" s="636"/>
      <c r="BWK177" s="567"/>
      <c r="BWP177" s="635"/>
      <c r="BWQ177" s="636"/>
      <c r="BWR177" s="567"/>
      <c r="BWW177" s="635"/>
      <c r="BWX177" s="636"/>
      <c r="BWY177" s="567"/>
      <c r="BXD177" s="635"/>
      <c r="BXE177" s="636"/>
      <c r="BXF177" s="567"/>
      <c r="BXK177" s="635"/>
      <c r="BXL177" s="636"/>
      <c r="BXM177" s="567"/>
      <c r="BXR177" s="635"/>
      <c r="BXS177" s="636"/>
      <c r="BXT177" s="567"/>
      <c r="BXY177" s="635"/>
      <c r="BXZ177" s="636"/>
      <c r="BYA177" s="567"/>
      <c r="BYF177" s="635"/>
      <c r="BYG177" s="636"/>
      <c r="BYH177" s="567"/>
      <c r="BYM177" s="635"/>
      <c r="BYN177" s="636"/>
      <c r="BYO177" s="567"/>
      <c r="BYT177" s="635"/>
      <c r="BYU177" s="636"/>
      <c r="BYV177" s="567"/>
      <c r="BZA177" s="635"/>
      <c r="BZB177" s="636"/>
      <c r="BZC177" s="567"/>
      <c r="BZH177" s="635"/>
      <c r="BZI177" s="636"/>
      <c r="BZJ177" s="567"/>
      <c r="BZO177" s="635"/>
      <c r="BZP177" s="636"/>
      <c r="BZQ177" s="567"/>
      <c r="BZV177" s="635"/>
      <c r="BZW177" s="636"/>
      <c r="BZX177" s="567"/>
      <c r="CAC177" s="635"/>
      <c r="CAD177" s="636"/>
      <c r="CAE177" s="567"/>
      <c r="CAJ177" s="635"/>
      <c r="CAK177" s="636"/>
      <c r="CAL177" s="567"/>
      <c r="CAQ177" s="635"/>
      <c r="CAR177" s="636"/>
      <c r="CAS177" s="567"/>
      <c r="CAX177" s="635"/>
      <c r="CAY177" s="636"/>
      <c r="CAZ177" s="567"/>
      <c r="CBE177" s="635"/>
      <c r="CBF177" s="636"/>
      <c r="CBG177" s="567"/>
      <c r="CBL177" s="635"/>
      <c r="CBM177" s="636"/>
      <c r="CBN177" s="567"/>
      <c r="CBS177" s="635"/>
      <c r="CBT177" s="636"/>
      <c r="CBU177" s="567"/>
      <c r="CBZ177" s="635"/>
      <c r="CCA177" s="636"/>
      <c r="CCB177" s="567"/>
      <c r="CCG177" s="635"/>
      <c r="CCH177" s="636"/>
      <c r="CCI177" s="567"/>
      <c r="CCN177" s="635"/>
      <c r="CCO177" s="636"/>
      <c r="CCP177" s="567"/>
      <c r="CCU177" s="635"/>
      <c r="CCV177" s="636"/>
      <c r="CCW177" s="567"/>
      <c r="CDB177" s="635"/>
      <c r="CDC177" s="636"/>
      <c r="CDD177" s="567"/>
      <c r="CDI177" s="635"/>
      <c r="CDJ177" s="636"/>
      <c r="CDK177" s="567"/>
      <c r="CDP177" s="635"/>
      <c r="CDQ177" s="636"/>
      <c r="CDR177" s="567"/>
      <c r="CDW177" s="635"/>
      <c r="CDX177" s="636"/>
      <c r="CDY177" s="567"/>
      <c r="CED177" s="635"/>
      <c r="CEE177" s="636"/>
      <c r="CEF177" s="567"/>
      <c r="CEK177" s="635"/>
      <c r="CEL177" s="636"/>
      <c r="CEM177" s="567"/>
      <c r="CER177" s="635"/>
      <c r="CES177" s="636"/>
      <c r="CET177" s="567"/>
      <c r="CEY177" s="635"/>
      <c r="CEZ177" s="636"/>
      <c r="CFA177" s="567"/>
      <c r="CFF177" s="635"/>
      <c r="CFG177" s="636"/>
      <c r="CFH177" s="567"/>
      <c r="CFM177" s="635"/>
      <c r="CFN177" s="636"/>
      <c r="CFO177" s="567"/>
      <c r="CFT177" s="635"/>
      <c r="CFU177" s="636"/>
      <c r="CFV177" s="567"/>
      <c r="CGA177" s="635"/>
      <c r="CGB177" s="636"/>
      <c r="CGC177" s="567"/>
      <c r="CGH177" s="635"/>
      <c r="CGI177" s="636"/>
      <c r="CGJ177" s="567"/>
      <c r="CGO177" s="635"/>
      <c r="CGP177" s="636"/>
      <c r="CGQ177" s="567"/>
      <c r="CGV177" s="635"/>
      <c r="CGW177" s="636"/>
      <c r="CGX177" s="567"/>
      <c r="CHC177" s="635"/>
      <c r="CHD177" s="636"/>
      <c r="CHE177" s="567"/>
      <c r="CHJ177" s="635"/>
      <c r="CHK177" s="636"/>
      <c r="CHL177" s="567"/>
      <c r="CHQ177" s="635"/>
      <c r="CHR177" s="636"/>
      <c r="CHS177" s="567"/>
      <c r="CHX177" s="635"/>
      <c r="CHY177" s="636"/>
      <c r="CHZ177" s="567"/>
      <c r="CIE177" s="635"/>
      <c r="CIF177" s="636"/>
      <c r="CIG177" s="567"/>
      <c r="CIL177" s="635"/>
      <c r="CIM177" s="636"/>
      <c r="CIN177" s="567"/>
      <c r="CIS177" s="635"/>
      <c r="CIT177" s="636"/>
      <c r="CIU177" s="567"/>
      <c r="CIZ177" s="635"/>
      <c r="CJA177" s="636"/>
      <c r="CJB177" s="567"/>
      <c r="CJG177" s="635"/>
      <c r="CJH177" s="636"/>
      <c r="CJI177" s="567"/>
      <c r="CJN177" s="635"/>
      <c r="CJO177" s="636"/>
      <c r="CJP177" s="567"/>
      <c r="CJU177" s="635"/>
      <c r="CJV177" s="636"/>
      <c r="CJW177" s="567"/>
      <c r="CKB177" s="635"/>
      <c r="CKC177" s="636"/>
      <c r="CKD177" s="567"/>
      <c r="CKI177" s="635"/>
      <c r="CKJ177" s="636"/>
      <c r="CKK177" s="567"/>
      <c r="CKP177" s="635"/>
      <c r="CKQ177" s="636"/>
      <c r="CKR177" s="567"/>
      <c r="CKW177" s="635"/>
      <c r="CKX177" s="636"/>
      <c r="CKY177" s="567"/>
      <c r="CLD177" s="635"/>
      <c r="CLE177" s="636"/>
      <c r="CLF177" s="567"/>
      <c r="CLK177" s="635"/>
      <c r="CLL177" s="636"/>
      <c r="CLM177" s="567"/>
      <c r="CLR177" s="635"/>
      <c r="CLS177" s="636"/>
      <c r="CLT177" s="567"/>
      <c r="CLY177" s="635"/>
      <c r="CLZ177" s="636"/>
      <c r="CMA177" s="567"/>
      <c r="CMF177" s="635"/>
      <c r="CMG177" s="636"/>
      <c r="CMH177" s="567"/>
      <c r="CMM177" s="635"/>
      <c r="CMN177" s="636"/>
      <c r="CMO177" s="567"/>
      <c r="CMT177" s="635"/>
      <c r="CMU177" s="636"/>
      <c r="CMV177" s="567"/>
      <c r="CNA177" s="635"/>
      <c r="CNB177" s="636"/>
      <c r="CNC177" s="567"/>
      <c r="CNH177" s="635"/>
      <c r="CNI177" s="636"/>
      <c r="CNJ177" s="567"/>
      <c r="CNO177" s="635"/>
      <c r="CNP177" s="636"/>
      <c r="CNQ177" s="567"/>
      <c r="CNV177" s="635"/>
      <c r="CNW177" s="636"/>
      <c r="CNX177" s="567"/>
      <c r="COC177" s="635"/>
      <c r="COD177" s="636"/>
      <c r="COE177" s="567"/>
      <c r="COJ177" s="635"/>
      <c r="COK177" s="636"/>
      <c r="COL177" s="567"/>
      <c r="COQ177" s="635"/>
      <c r="COR177" s="636"/>
      <c r="COS177" s="567"/>
      <c r="COX177" s="635"/>
      <c r="COY177" s="636"/>
      <c r="COZ177" s="567"/>
      <c r="CPE177" s="635"/>
      <c r="CPF177" s="636"/>
      <c r="CPG177" s="567"/>
      <c r="CPL177" s="635"/>
      <c r="CPM177" s="636"/>
      <c r="CPN177" s="567"/>
      <c r="CPS177" s="635"/>
      <c r="CPT177" s="636"/>
      <c r="CPU177" s="567"/>
      <c r="CPZ177" s="635"/>
      <c r="CQA177" s="636"/>
      <c r="CQB177" s="567"/>
      <c r="CQG177" s="635"/>
      <c r="CQH177" s="636"/>
      <c r="CQI177" s="567"/>
      <c r="CQN177" s="635"/>
      <c r="CQO177" s="636"/>
      <c r="CQP177" s="567"/>
      <c r="CQU177" s="635"/>
      <c r="CQV177" s="636"/>
      <c r="CQW177" s="567"/>
      <c r="CRB177" s="635"/>
      <c r="CRC177" s="636"/>
      <c r="CRD177" s="567"/>
      <c r="CRI177" s="635"/>
      <c r="CRJ177" s="636"/>
      <c r="CRK177" s="567"/>
      <c r="CRP177" s="635"/>
      <c r="CRQ177" s="636"/>
      <c r="CRR177" s="567"/>
      <c r="CRW177" s="635"/>
      <c r="CRX177" s="636"/>
      <c r="CRY177" s="567"/>
      <c r="CSD177" s="635"/>
      <c r="CSE177" s="636"/>
      <c r="CSF177" s="567"/>
      <c r="CSK177" s="635"/>
      <c r="CSL177" s="636"/>
      <c r="CSM177" s="567"/>
      <c r="CSR177" s="635"/>
      <c r="CSS177" s="636"/>
      <c r="CST177" s="567"/>
      <c r="CSY177" s="635"/>
      <c r="CSZ177" s="636"/>
      <c r="CTA177" s="567"/>
      <c r="CTF177" s="635"/>
      <c r="CTG177" s="636"/>
      <c r="CTH177" s="567"/>
      <c r="CTM177" s="635"/>
      <c r="CTN177" s="636"/>
      <c r="CTO177" s="567"/>
      <c r="CTT177" s="635"/>
      <c r="CTU177" s="636"/>
      <c r="CTV177" s="567"/>
      <c r="CUA177" s="635"/>
      <c r="CUB177" s="636"/>
      <c r="CUC177" s="567"/>
      <c r="CUH177" s="635"/>
      <c r="CUI177" s="636"/>
      <c r="CUJ177" s="567"/>
      <c r="CUO177" s="635"/>
      <c r="CUP177" s="636"/>
      <c r="CUQ177" s="567"/>
      <c r="CUV177" s="635"/>
      <c r="CUW177" s="636"/>
      <c r="CUX177" s="567"/>
      <c r="CVC177" s="635"/>
      <c r="CVD177" s="636"/>
      <c r="CVE177" s="567"/>
      <c r="CVJ177" s="635"/>
      <c r="CVK177" s="636"/>
      <c r="CVL177" s="567"/>
      <c r="CVQ177" s="635"/>
      <c r="CVR177" s="636"/>
      <c r="CVS177" s="567"/>
      <c r="CVX177" s="635"/>
      <c r="CVY177" s="636"/>
      <c r="CVZ177" s="567"/>
      <c r="CWE177" s="635"/>
      <c r="CWF177" s="636"/>
      <c r="CWG177" s="567"/>
      <c r="CWL177" s="635"/>
      <c r="CWM177" s="636"/>
      <c r="CWN177" s="567"/>
      <c r="CWS177" s="635"/>
      <c r="CWT177" s="636"/>
      <c r="CWU177" s="567"/>
      <c r="CWZ177" s="635"/>
      <c r="CXA177" s="636"/>
      <c r="CXB177" s="567"/>
      <c r="CXG177" s="635"/>
      <c r="CXH177" s="636"/>
      <c r="CXI177" s="567"/>
      <c r="CXN177" s="635"/>
      <c r="CXO177" s="636"/>
      <c r="CXP177" s="567"/>
      <c r="CXU177" s="635"/>
      <c r="CXV177" s="636"/>
      <c r="CXW177" s="567"/>
      <c r="CYB177" s="635"/>
      <c r="CYC177" s="636"/>
      <c r="CYD177" s="567"/>
      <c r="CYI177" s="635"/>
      <c r="CYJ177" s="636"/>
      <c r="CYK177" s="567"/>
      <c r="CYP177" s="635"/>
      <c r="CYQ177" s="636"/>
      <c r="CYR177" s="567"/>
      <c r="CYW177" s="635"/>
      <c r="CYX177" s="636"/>
      <c r="CYY177" s="567"/>
      <c r="CZD177" s="635"/>
      <c r="CZE177" s="636"/>
      <c r="CZF177" s="567"/>
      <c r="CZK177" s="635"/>
      <c r="CZL177" s="636"/>
      <c r="CZM177" s="567"/>
      <c r="CZR177" s="635"/>
      <c r="CZS177" s="636"/>
      <c r="CZT177" s="567"/>
      <c r="CZY177" s="635"/>
      <c r="CZZ177" s="636"/>
      <c r="DAA177" s="567"/>
      <c r="DAF177" s="635"/>
      <c r="DAG177" s="636"/>
      <c r="DAH177" s="567"/>
      <c r="DAM177" s="635"/>
      <c r="DAN177" s="636"/>
      <c r="DAO177" s="567"/>
      <c r="DAT177" s="635"/>
      <c r="DAU177" s="636"/>
      <c r="DAV177" s="567"/>
      <c r="DBA177" s="635"/>
      <c r="DBB177" s="636"/>
      <c r="DBC177" s="567"/>
      <c r="DBH177" s="635"/>
      <c r="DBI177" s="636"/>
      <c r="DBJ177" s="567"/>
      <c r="DBO177" s="635"/>
      <c r="DBP177" s="636"/>
      <c r="DBQ177" s="567"/>
      <c r="DBV177" s="635"/>
      <c r="DBW177" s="636"/>
      <c r="DBX177" s="567"/>
      <c r="DCC177" s="635"/>
      <c r="DCD177" s="636"/>
      <c r="DCE177" s="567"/>
      <c r="DCJ177" s="635"/>
      <c r="DCK177" s="636"/>
      <c r="DCL177" s="567"/>
      <c r="DCQ177" s="635"/>
      <c r="DCR177" s="636"/>
      <c r="DCS177" s="567"/>
      <c r="DCX177" s="635"/>
      <c r="DCY177" s="636"/>
      <c r="DCZ177" s="567"/>
      <c r="DDE177" s="635"/>
      <c r="DDF177" s="636"/>
      <c r="DDG177" s="567"/>
      <c r="DDL177" s="635"/>
      <c r="DDM177" s="636"/>
      <c r="DDN177" s="567"/>
      <c r="DDS177" s="635"/>
      <c r="DDT177" s="636"/>
      <c r="DDU177" s="567"/>
      <c r="DDZ177" s="635"/>
      <c r="DEA177" s="636"/>
      <c r="DEB177" s="567"/>
      <c r="DEG177" s="635"/>
      <c r="DEH177" s="636"/>
      <c r="DEI177" s="567"/>
      <c r="DEN177" s="635"/>
      <c r="DEO177" s="636"/>
      <c r="DEP177" s="567"/>
      <c r="DEU177" s="635"/>
      <c r="DEV177" s="636"/>
      <c r="DEW177" s="567"/>
      <c r="DFB177" s="635"/>
      <c r="DFC177" s="636"/>
      <c r="DFD177" s="567"/>
      <c r="DFI177" s="635"/>
      <c r="DFJ177" s="636"/>
      <c r="DFK177" s="567"/>
      <c r="DFP177" s="635"/>
      <c r="DFQ177" s="636"/>
      <c r="DFR177" s="567"/>
      <c r="DFW177" s="635"/>
      <c r="DFX177" s="636"/>
      <c r="DFY177" s="567"/>
      <c r="DGD177" s="635"/>
      <c r="DGE177" s="636"/>
      <c r="DGF177" s="567"/>
      <c r="DGK177" s="635"/>
      <c r="DGL177" s="636"/>
      <c r="DGM177" s="567"/>
      <c r="DGR177" s="635"/>
      <c r="DGS177" s="636"/>
      <c r="DGT177" s="567"/>
      <c r="DGY177" s="635"/>
      <c r="DGZ177" s="636"/>
      <c r="DHA177" s="567"/>
      <c r="DHF177" s="635"/>
      <c r="DHG177" s="636"/>
      <c r="DHH177" s="567"/>
      <c r="DHM177" s="635"/>
      <c r="DHN177" s="636"/>
      <c r="DHO177" s="567"/>
      <c r="DHT177" s="635"/>
      <c r="DHU177" s="636"/>
      <c r="DHV177" s="567"/>
      <c r="DIA177" s="635"/>
      <c r="DIB177" s="636"/>
      <c r="DIC177" s="567"/>
      <c r="DIH177" s="635"/>
      <c r="DII177" s="636"/>
      <c r="DIJ177" s="567"/>
      <c r="DIO177" s="635"/>
      <c r="DIP177" s="636"/>
      <c r="DIQ177" s="567"/>
      <c r="DIV177" s="635"/>
      <c r="DIW177" s="636"/>
      <c r="DIX177" s="567"/>
      <c r="DJC177" s="635"/>
      <c r="DJD177" s="636"/>
      <c r="DJE177" s="567"/>
      <c r="DJJ177" s="635"/>
      <c r="DJK177" s="636"/>
      <c r="DJL177" s="567"/>
      <c r="DJQ177" s="635"/>
      <c r="DJR177" s="636"/>
      <c r="DJS177" s="567"/>
      <c r="DJX177" s="635"/>
      <c r="DJY177" s="636"/>
      <c r="DJZ177" s="567"/>
      <c r="DKE177" s="635"/>
      <c r="DKF177" s="636"/>
      <c r="DKG177" s="567"/>
      <c r="DKL177" s="635"/>
      <c r="DKM177" s="636"/>
      <c r="DKN177" s="567"/>
      <c r="DKS177" s="635"/>
      <c r="DKT177" s="636"/>
      <c r="DKU177" s="567"/>
      <c r="DKZ177" s="635"/>
      <c r="DLA177" s="636"/>
      <c r="DLB177" s="567"/>
      <c r="DLG177" s="635"/>
      <c r="DLH177" s="636"/>
      <c r="DLI177" s="567"/>
      <c r="DLN177" s="635"/>
      <c r="DLO177" s="636"/>
      <c r="DLP177" s="567"/>
      <c r="DLU177" s="635"/>
      <c r="DLV177" s="636"/>
      <c r="DLW177" s="567"/>
      <c r="DMB177" s="635"/>
      <c r="DMC177" s="636"/>
      <c r="DMD177" s="567"/>
      <c r="DMI177" s="635"/>
      <c r="DMJ177" s="636"/>
      <c r="DMK177" s="567"/>
      <c r="DMP177" s="635"/>
      <c r="DMQ177" s="636"/>
      <c r="DMR177" s="567"/>
      <c r="DMW177" s="635"/>
      <c r="DMX177" s="636"/>
      <c r="DMY177" s="567"/>
      <c r="DND177" s="635"/>
      <c r="DNE177" s="636"/>
      <c r="DNF177" s="567"/>
      <c r="DNK177" s="635"/>
      <c r="DNL177" s="636"/>
      <c r="DNM177" s="567"/>
      <c r="DNR177" s="635"/>
      <c r="DNS177" s="636"/>
      <c r="DNT177" s="567"/>
      <c r="DNY177" s="635"/>
      <c r="DNZ177" s="636"/>
      <c r="DOA177" s="567"/>
      <c r="DOF177" s="635"/>
      <c r="DOG177" s="636"/>
      <c r="DOH177" s="567"/>
      <c r="DOM177" s="635"/>
      <c r="DON177" s="636"/>
      <c r="DOO177" s="567"/>
      <c r="DOT177" s="635"/>
      <c r="DOU177" s="636"/>
      <c r="DOV177" s="567"/>
      <c r="DPA177" s="635"/>
      <c r="DPB177" s="636"/>
      <c r="DPC177" s="567"/>
      <c r="DPH177" s="635"/>
      <c r="DPI177" s="636"/>
      <c r="DPJ177" s="567"/>
      <c r="DPO177" s="635"/>
      <c r="DPP177" s="636"/>
      <c r="DPQ177" s="567"/>
      <c r="DPV177" s="635"/>
      <c r="DPW177" s="636"/>
      <c r="DPX177" s="567"/>
      <c r="DQC177" s="635"/>
      <c r="DQD177" s="636"/>
      <c r="DQE177" s="567"/>
      <c r="DQJ177" s="635"/>
      <c r="DQK177" s="636"/>
      <c r="DQL177" s="567"/>
      <c r="DQQ177" s="635"/>
      <c r="DQR177" s="636"/>
      <c r="DQS177" s="567"/>
      <c r="DQX177" s="635"/>
      <c r="DQY177" s="636"/>
      <c r="DQZ177" s="567"/>
      <c r="DRE177" s="635"/>
      <c r="DRF177" s="636"/>
      <c r="DRG177" s="567"/>
      <c r="DRL177" s="635"/>
      <c r="DRM177" s="636"/>
      <c r="DRN177" s="567"/>
      <c r="DRS177" s="635"/>
      <c r="DRT177" s="636"/>
      <c r="DRU177" s="567"/>
      <c r="DRZ177" s="635"/>
      <c r="DSA177" s="636"/>
      <c r="DSB177" s="567"/>
      <c r="DSG177" s="635"/>
      <c r="DSH177" s="636"/>
      <c r="DSI177" s="567"/>
      <c r="DSN177" s="635"/>
      <c r="DSO177" s="636"/>
      <c r="DSP177" s="567"/>
      <c r="DSU177" s="635"/>
      <c r="DSV177" s="636"/>
      <c r="DSW177" s="567"/>
      <c r="DTB177" s="635"/>
      <c r="DTC177" s="636"/>
      <c r="DTD177" s="567"/>
      <c r="DTI177" s="635"/>
      <c r="DTJ177" s="636"/>
      <c r="DTK177" s="567"/>
      <c r="DTP177" s="635"/>
      <c r="DTQ177" s="636"/>
      <c r="DTR177" s="567"/>
      <c r="DTW177" s="635"/>
      <c r="DTX177" s="636"/>
      <c r="DTY177" s="567"/>
      <c r="DUD177" s="635"/>
      <c r="DUE177" s="636"/>
      <c r="DUF177" s="567"/>
      <c r="DUK177" s="635"/>
      <c r="DUL177" s="636"/>
      <c r="DUM177" s="567"/>
      <c r="DUR177" s="635"/>
      <c r="DUS177" s="636"/>
      <c r="DUT177" s="567"/>
      <c r="DUY177" s="635"/>
      <c r="DUZ177" s="636"/>
      <c r="DVA177" s="567"/>
      <c r="DVF177" s="635"/>
      <c r="DVG177" s="636"/>
      <c r="DVH177" s="567"/>
      <c r="DVM177" s="635"/>
      <c r="DVN177" s="636"/>
      <c r="DVO177" s="567"/>
      <c r="DVT177" s="635"/>
      <c r="DVU177" s="636"/>
      <c r="DVV177" s="567"/>
      <c r="DWA177" s="635"/>
      <c r="DWB177" s="636"/>
      <c r="DWC177" s="567"/>
      <c r="DWH177" s="635"/>
      <c r="DWI177" s="636"/>
      <c r="DWJ177" s="567"/>
      <c r="DWO177" s="635"/>
      <c r="DWP177" s="636"/>
      <c r="DWQ177" s="567"/>
      <c r="DWV177" s="635"/>
      <c r="DWW177" s="636"/>
      <c r="DWX177" s="567"/>
      <c r="DXC177" s="635"/>
      <c r="DXD177" s="636"/>
      <c r="DXE177" s="567"/>
      <c r="DXJ177" s="635"/>
      <c r="DXK177" s="636"/>
      <c r="DXL177" s="567"/>
      <c r="DXQ177" s="635"/>
      <c r="DXR177" s="636"/>
      <c r="DXS177" s="567"/>
      <c r="DXX177" s="635"/>
      <c r="DXY177" s="636"/>
      <c r="DXZ177" s="567"/>
      <c r="DYE177" s="635"/>
      <c r="DYF177" s="636"/>
      <c r="DYG177" s="567"/>
      <c r="DYL177" s="635"/>
      <c r="DYM177" s="636"/>
      <c r="DYN177" s="567"/>
      <c r="DYS177" s="635"/>
      <c r="DYT177" s="636"/>
      <c r="DYU177" s="567"/>
      <c r="DYZ177" s="635"/>
      <c r="DZA177" s="636"/>
      <c r="DZB177" s="567"/>
      <c r="DZG177" s="635"/>
      <c r="DZH177" s="636"/>
      <c r="DZI177" s="567"/>
      <c r="DZN177" s="635"/>
      <c r="DZO177" s="636"/>
      <c r="DZP177" s="567"/>
      <c r="DZU177" s="635"/>
      <c r="DZV177" s="636"/>
      <c r="DZW177" s="567"/>
      <c r="EAB177" s="635"/>
      <c r="EAC177" s="636"/>
      <c r="EAD177" s="567"/>
      <c r="EAI177" s="635"/>
      <c r="EAJ177" s="636"/>
      <c r="EAK177" s="567"/>
      <c r="EAP177" s="635"/>
      <c r="EAQ177" s="636"/>
      <c r="EAR177" s="567"/>
      <c r="EAW177" s="635"/>
      <c r="EAX177" s="636"/>
      <c r="EAY177" s="567"/>
      <c r="EBD177" s="635"/>
      <c r="EBE177" s="636"/>
      <c r="EBF177" s="567"/>
      <c r="EBK177" s="635"/>
      <c r="EBL177" s="636"/>
      <c r="EBM177" s="567"/>
      <c r="EBR177" s="635"/>
      <c r="EBS177" s="636"/>
      <c r="EBT177" s="567"/>
      <c r="EBY177" s="635"/>
      <c r="EBZ177" s="636"/>
      <c r="ECA177" s="567"/>
      <c r="ECF177" s="635"/>
      <c r="ECG177" s="636"/>
      <c r="ECH177" s="567"/>
      <c r="ECM177" s="635"/>
      <c r="ECN177" s="636"/>
      <c r="ECO177" s="567"/>
      <c r="ECT177" s="635"/>
      <c r="ECU177" s="636"/>
      <c r="ECV177" s="567"/>
      <c r="EDA177" s="635"/>
      <c r="EDB177" s="636"/>
      <c r="EDC177" s="567"/>
      <c r="EDH177" s="635"/>
      <c r="EDI177" s="636"/>
      <c r="EDJ177" s="567"/>
      <c r="EDO177" s="635"/>
      <c r="EDP177" s="636"/>
      <c r="EDQ177" s="567"/>
      <c r="EDV177" s="635"/>
      <c r="EDW177" s="636"/>
      <c r="EDX177" s="567"/>
      <c r="EEC177" s="635"/>
      <c r="EED177" s="636"/>
      <c r="EEE177" s="567"/>
      <c r="EEJ177" s="635"/>
      <c r="EEK177" s="636"/>
      <c r="EEL177" s="567"/>
      <c r="EEQ177" s="635"/>
      <c r="EER177" s="636"/>
      <c r="EES177" s="567"/>
      <c r="EEX177" s="635"/>
      <c r="EEY177" s="636"/>
      <c r="EEZ177" s="567"/>
      <c r="EFE177" s="635"/>
      <c r="EFF177" s="636"/>
      <c r="EFG177" s="567"/>
      <c r="EFL177" s="635"/>
      <c r="EFM177" s="636"/>
      <c r="EFN177" s="567"/>
      <c r="EFS177" s="635"/>
      <c r="EFT177" s="636"/>
      <c r="EFU177" s="567"/>
      <c r="EFZ177" s="635"/>
      <c r="EGA177" s="636"/>
      <c r="EGB177" s="567"/>
      <c r="EGG177" s="635"/>
      <c r="EGH177" s="636"/>
      <c r="EGI177" s="567"/>
      <c r="EGN177" s="635"/>
      <c r="EGO177" s="636"/>
      <c r="EGP177" s="567"/>
      <c r="EGU177" s="635"/>
      <c r="EGV177" s="636"/>
      <c r="EGW177" s="567"/>
      <c r="EHB177" s="635"/>
      <c r="EHC177" s="636"/>
      <c r="EHD177" s="567"/>
      <c r="EHI177" s="635"/>
      <c r="EHJ177" s="636"/>
      <c r="EHK177" s="567"/>
      <c r="EHP177" s="635"/>
      <c r="EHQ177" s="636"/>
      <c r="EHR177" s="567"/>
      <c r="EHW177" s="635"/>
      <c r="EHX177" s="636"/>
      <c r="EHY177" s="567"/>
      <c r="EID177" s="635"/>
      <c r="EIE177" s="636"/>
      <c r="EIF177" s="567"/>
      <c r="EIK177" s="635"/>
      <c r="EIL177" s="636"/>
      <c r="EIM177" s="567"/>
      <c r="EIR177" s="635"/>
      <c r="EIS177" s="636"/>
      <c r="EIT177" s="567"/>
      <c r="EIY177" s="635"/>
      <c r="EIZ177" s="636"/>
      <c r="EJA177" s="567"/>
      <c r="EJF177" s="635"/>
      <c r="EJG177" s="636"/>
      <c r="EJH177" s="567"/>
      <c r="EJM177" s="635"/>
      <c r="EJN177" s="636"/>
      <c r="EJO177" s="567"/>
      <c r="EJT177" s="635"/>
      <c r="EJU177" s="636"/>
      <c r="EJV177" s="567"/>
      <c r="EKA177" s="635"/>
      <c r="EKB177" s="636"/>
      <c r="EKC177" s="567"/>
      <c r="EKH177" s="635"/>
      <c r="EKI177" s="636"/>
      <c r="EKJ177" s="567"/>
      <c r="EKO177" s="635"/>
      <c r="EKP177" s="636"/>
      <c r="EKQ177" s="567"/>
      <c r="EKV177" s="635"/>
      <c r="EKW177" s="636"/>
      <c r="EKX177" s="567"/>
      <c r="ELC177" s="635"/>
      <c r="ELD177" s="636"/>
      <c r="ELE177" s="567"/>
      <c r="ELJ177" s="635"/>
      <c r="ELK177" s="636"/>
      <c r="ELL177" s="567"/>
      <c r="ELQ177" s="635"/>
      <c r="ELR177" s="636"/>
      <c r="ELS177" s="567"/>
      <c r="ELX177" s="635"/>
      <c r="ELY177" s="636"/>
      <c r="ELZ177" s="567"/>
      <c r="EME177" s="635"/>
      <c r="EMF177" s="636"/>
      <c r="EMG177" s="567"/>
      <c r="EML177" s="635"/>
      <c r="EMM177" s="636"/>
      <c r="EMN177" s="567"/>
      <c r="EMS177" s="635"/>
      <c r="EMT177" s="636"/>
      <c r="EMU177" s="567"/>
      <c r="EMZ177" s="635"/>
      <c r="ENA177" s="636"/>
      <c r="ENB177" s="567"/>
      <c r="ENG177" s="635"/>
      <c r="ENH177" s="636"/>
      <c r="ENI177" s="567"/>
      <c r="ENN177" s="635"/>
      <c r="ENO177" s="636"/>
      <c r="ENP177" s="567"/>
      <c r="ENU177" s="635"/>
      <c r="ENV177" s="636"/>
      <c r="ENW177" s="567"/>
      <c r="EOB177" s="635"/>
      <c r="EOC177" s="636"/>
      <c r="EOD177" s="567"/>
      <c r="EOI177" s="635"/>
      <c r="EOJ177" s="636"/>
      <c r="EOK177" s="567"/>
      <c r="EOP177" s="635"/>
      <c r="EOQ177" s="636"/>
      <c r="EOR177" s="567"/>
      <c r="EOW177" s="635"/>
      <c r="EOX177" s="636"/>
      <c r="EOY177" s="567"/>
      <c r="EPD177" s="635"/>
      <c r="EPE177" s="636"/>
      <c r="EPF177" s="567"/>
      <c r="EPK177" s="635"/>
      <c r="EPL177" s="636"/>
      <c r="EPM177" s="567"/>
      <c r="EPR177" s="635"/>
      <c r="EPS177" s="636"/>
      <c r="EPT177" s="567"/>
      <c r="EPY177" s="635"/>
      <c r="EPZ177" s="636"/>
      <c r="EQA177" s="567"/>
      <c r="EQF177" s="635"/>
      <c r="EQG177" s="636"/>
      <c r="EQH177" s="567"/>
      <c r="EQM177" s="635"/>
      <c r="EQN177" s="636"/>
      <c r="EQO177" s="567"/>
      <c r="EQT177" s="635"/>
      <c r="EQU177" s="636"/>
      <c r="EQV177" s="567"/>
      <c r="ERA177" s="635"/>
      <c r="ERB177" s="636"/>
      <c r="ERC177" s="567"/>
      <c r="ERH177" s="635"/>
      <c r="ERI177" s="636"/>
      <c r="ERJ177" s="567"/>
      <c r="ERO177" s="635"/>
      <c r="ERP177" s="636"/>
      <c r="ERQ177" s="567"/>
      <c r="ERV177" s="635"/>
      <c r="ERW177" s="636"/>
      <c r="ERX177" s="567"/>
      <c r="ESC177" s="635"/>
      <c r="ESD177" s="636"/>
      <c r="ESE177" s="567"/>
      <c r="ESJ177" s="635"/>
      <c r="ESK177" s="636"/>
      <c r="ESL177" s="567"/>
      <c r="ESQ177" s="635"/>
      <c r="ESR177" s="636"/>
      <c r="ESS177" s="567"/>
      <c r="ESX177" s="635"/>
      <c r="ESY177" s="636"/>
      <c r="ESZ177" s="567"/>
      <c r="ETE177" s="635"/>
      <c r="ETF177" s="636"/>
      <c r="ETG177" s="567"/>
      <c r="ETL177" s="635"/>
      <c r="ETM177" s="636"/>
      <c r="ETN177" s="567"/>
      <c r="ETS177" s="635"/>
      <c r="ETT177" s="636"/>
      <c r="ETU177" s="567"/>
      <c r="ETZ177" s="635"/>
      <c r="EUA177" s="636"/>
      <c r="EUB177" s="567"/>
      <c r="EUG177" s="635"/>
      <c r="EUH177" s="636"/>
      <c r="EUI177" s="567"/>
      <c r="EUN177" s="635"/>
      <c r="EUO177" s="636"/>
      <c r="EUP177" s="567"/>
      <c r="EUU177" s="635"/>
      <c r="EUV177" s="636"/>
      <c r="EUW177" s="567"/>
      <c r="EVB177" s="635"/>
      <c r="EVC177" s="636"/>
      <c r="EVD177" s="567"/>
      <c r="EVI177" s="635"/>
      <c r="EVJ177" s="636"/>
      <c r="EVK177" s="567"/>
      <c r="EVP177" s="635"/>
      <c r="EVQ177" s="636"/>
      <c r="EVR177" s="567"/>
      <c r="EVW177" s="635"/>
      <c r="EVX177" s="636"/>
      <c r="EVY177" s="567"/>
      <c r="EWD177" s="635"/>
      <c r="EWE177" s="636"/>
      <c r="EWF177" s="567"/>
      <c r="EWK177" s="635"/>
      <c r="EWL177" s="636"/>
      <c r="EWM177" s="567"/>
      <c r="EWR177" s="635"/>
      <c r="EWS177" s="636"/>
      <c r="EWT177" s="567"/>
      <c r="EWY177" s="635"/>
      <c r="EWZ177" s="636"/>
      <c r="EXA177" s="567"/>
      <c r="EXF177" s="635"/>
      <c r="EXG177" s="636"/>
      <c r="EXH177" s="567"/>
      <c r="EXM177" s="635"/>
      <c r="EXN177" s="636"/>
      <c r="EXO177" s="567"/>
      <c r="EXT177" s="635"/>
      <c r="EXU177" s="636"/>
      <c r="EXV177" s="567"/>
      <c r="EYA177" s="635"/>
      <c r="EYB177" s="636"/>
      <c r="EYC177" s="567"/>
      <c r="EYH177" s="635"/>
      <c r="EYI177" s="636"/>
      <c r="EYJ177" s="567"/>
      <c r="EYO177" s="635"/>
      <c r="EYP177" s="636"/>
      <c r="EYQ177" s="567"/>
      <c r="EYV177" s="635"/>
      <c r="EYW177" s="636"/>
      <c r="EYX177" s="567"/>
      <c r="EZC177" s="635"/>
      <c r="EZD177" s="636"/>
      <c r="EZE177" s="567"/>
      <c r="EZJ177" s="635"/>
      <c r="EZK177" s="636"/>
      <c r="EZL177" s="567"/>
      <c r="EZQ177" s="635"/>
      <c r="EZR177" s="636"/>
      <c r="EZS177" s="567"/>
      <c r="EZX177" s="635"/>
      <c r="EZY177" s="636"/>
      <c r="EZZ177" s="567"/>
      <c r="FAE177" s="635"/>
      <c r="FAF177" s="636"/>
      <c r="FAG177" s="567"/>
      <c r="FAL177" s="635"/>
      <c r="FAM177" s="636"/>
      <c r="FAN177" s="567"/>
      <c r="FAS177" s="635"/>
      <c r="FAT177" s="636"/>
      <c r="FAU177" s="567"/>
      <c r="FAZ177" s="635"/>
      <c r="FBA177" s="636"/>
      <c r="FBB177" s="567"/>
      <c r="FBG177" s="635"/>
      <c r="FBH177" s="636"/>
      <c r="FBI177" s="567"/>
      <c r="FBN177" s="635"/>
      <c r="FBO177" s="636"/>
      <c r="FBP177" s="567"/>
      <c r="FBU177" s="635"/>
      <c r="FBV177" s="636"/>
      <c r="FBW177" s="567"/>
      <c r="FCB177" s="635"/>
      <c r="FCC177" s="636"/>
      <c r="FCD177" s="567"/>
      <c r="FCI177" s="635"/>
      <c r="FCJ177" s="636"/>
      <c r="FCK177" s="567"/>
      <c r="FCP177" s="635"/>
      <c r="FCQ177" s="636"/>
      <c r="FCR177" s="567"/>
      <c r="FCW177" s="635"/>
      <c r="FCX177" s="636"/>
      <c r="FCY177" s="567"/>
      <c r="FDD177" s="635"/>
      <c r="FDE177" s="636"/>
      <c r="FDF177" s="567"/>
      <c r="FDK177" s="635"/>
      <c r="FDL177" s="636"/>
      <c r="FDM177" s="567"/>
      <c r="FDR177" s="635"/>
      <c r="FDS177" s="636"/>
      <c r="FDT177" s="567"/>
      <c r="FDY177" s="635"/>
      <c r="FDZ177" s="636"/>
      <c r="FEA177" s="567"/>
      <c r="FEF177" s="635"/>
      <c r="FEG177" s="636"/>
      <c r="FEH177" s="567"/>
      <c r="FEM177" s="635"/>
      <c r="FEN177" s="636"/>
      <c r="FEO177" s="567"/>
      <c r="FET177" s="635"/>
      <c r="FEU177" s="636"/>
      <c r="FEV177" s="567"/>
      <c r="FFA177" s="635"/>
      <c r="FFB177" s="636"/>
      <c r="FFC177" s="567"/>
      <c r="FFH177" s="635"/>
      <c r="FFI177" s="636"/>
      <c r="FFJ177" s="567"/>
      <c r="FFO177" s="635"/>
      <c r="FFP177" s="636"/>
      <c r="FFQ177" s="567"/>
      <c r="FFV177" s="635"/>
      <c r="FFW177" s="636"/>
      <c r="FFX177" s="567"/>
      <c r="FGC177" s="635"/>
      <c r="FGD177" s="636"/>
      <c r="FGE177" s="567"/>
      <c r="FGJ177" s="635"/>
      <c r="FGK177" s="636"/>
      <c r="FGL177" s="567"/>
      <c r="FGQ177" s="635"/>
      <c r="FGR177" s="636"/>
      <c r="FGS177" s="567"/>
      <c r="FGX177" s="635"/>
      <c r="FGY177" s="636"/>
      <c r="FGZ177" s="567"/>
      <c r="FHE177" s="635"/>
      <c r="FHF177" s="636"/>
      <c r="FHG177" s="567"/>
      <c r="FHL177" s="635"/>
      <c r="FHM177" s="636"/>
      <c r="FHN177" s="567"/>
      <c r="FHS177" s="635"/>
      <c r="FHT177" s="636"/>
      <c r="FHU177" s="567"/>
      <c r="FHZ177" s="635"/>
      <c r="FIA177" s="636"/>
      <c r="FIB177" s="567"/>
      <c r="FIG177" s="635"/>
      <c r="FIH177" s="636"/>
      <c r="FII177" s="567"/>
      <c r="FIN177" s="635"/>
      <c r="FIO177" s="636"/>
      <c r="FIP177" s="567"/>
      <c r="FIU177" s="635"/>
      <c r="FIV177" s="636"/>
      <c r="FIW177" s="567"/>
      <c r="FJB177" s="635"/>
      <c r="FJC177" s="636"/>
      <c r="FJD177" s="567"/>
      <c r="FJI177" s="635"/>
      <c r="FJJ177" s="636"/>
      <c r="FJK177" s="567"/>
      <c r="FJP177" s="635"/>
      <c r="FJQ177" s="636"/>
      <c r="FJR177" s="567"/>
      <c r="FJW177" s="635"/>
      <c r="FJX177" s="636"/>
      <c r="FJY177" s="567"/>
      <c r="FKD177" s="635"/>
      <c r="FKE177" s="636"/>
      <c r="FKF177" s="567"/>
      <c r="FKK177" s="635"/>
      <c r="FKL177" s="636"/>
      <c r="FKM177" s="567"/>
      <c r="FKR177" s="635"/>
      <c r="FKS177" s="636"/>
      <c r="FKT177" s="567"/>
      <c r="FKY177" s="635"/>
      <c r="FKZ177" s="636"/>
      <c r="FLA177" s="567"/>
      <c r="FLF177" s="635"/>
      <c r="FLG177" s="636"/>
      <c r="FLH177" s="567"/>
      <c r="FLM177" s="635"/>
      <c r="FLN177" s="636"/>
      <c r="FLO177" s="567"/>
      <c r="FLT177" s="635"/>
      <c r="FLU177" s="636"/>
      <c r="FLV177" s="567"/>
      <c r="FMA177" s="635"/>
      <c r="FMB177" s="636"/>
      <c r="FMC177" s="567"/>
      <c r="FMH177" s="635"/>
      <c r="FMI177" s="636"/>
      <c r="FMJ177" s="567"/>
      <c r="FMO177" s="635"/>
      <c r="FMP177" s="636"/>
      <c r="FMQ177" s="567"/>
      <c r="FMV177" s="635"/>
      <c r="FMW177" s="636"/>
      <c r="FMX177" s="567"/>
      <c r="FNC177" s="635"/>
      <c r="FND177" s="636"/>
      <c r="FNE177" s="567"/>
      <c r="FNJ177" s="635"/>
      <c r="FNK177" s="636"/>
      <c r="FNL177" s="567"/>
      <c r="FNQ177" s="635"/>
      <c r="FNR177" s="636"/>
      <c r="FNS177" s="567"/>
      <c r="FNX177" s="635"/>
      <c r="FNY177" s="636"/>
      <c r="FNZ177" s="567"/>
      <c r="FOE177" s="635"/>
      <c r="FOF177" s="636"/>
      <c r="FOG177" s="567"/>
      <c r="FOL177" s="635"/>
      <c r="FOM177" s="636"/>
      <c r="FON177" s="567"/>
      <c r="FOS177" s="635"/>
      <c r="FOT177" s="636"/>
      <c r="FOU177" s="567"/>
      <c r="FOZ177" s="635"/>
      <c r="FPA177" s="636"/>
      <c r="FPB177" s="567"/>
      <c r="FPG177" s="635"/>
      <c r="FPH177" s="636"/>
      <c r="FPI177" s="567"/>
      <c r="FPN177" s="635"/>
      <c r="FPO177" s="636"/>
      <c r="FPP177" s="567"/>
      <c r="FPU177" s="635"/>
      <c r="FPV177" s="636"/>
      <c r="FPW177" s="567"/>
      <c r="FQB177" s="635"/>
      <c r="FQC177" s="636"/>
      <c r="FQD177" s="567"/>
      <c r="FQI177" s="635"/>
      <c r="FQJ177" s="636"/>
      <c r="FQK177" s="567"/>
      <c r="FQP177" s="635"/>
      <c r="FQQ177" s="636"/>
      <c r="FQR177" s="567"/>
      <c r="FQW177" s="635"/>
      <c r="FQX177" s="636"/>
      <c r="FQY177" s="567"/>
      <c r="FRD177" s="635"/>
      <c r="FRE177" s="636"/>
      <c r="FRF177" s="567"/>
      <c r="FRK177" s="635"/>
      <c r="FRL177" s="636"/>
      <c r="FRM177" s="567"/>
      <c r="FRR177" s="635"/>
      <c r="FRS177" s="636"/>
      <c r="FRT177" s="567"/>
      <c r="FRY177" s="635"/>
      <c r="FRZ177" s="636"/>
      <c r="FSA177" s="567"/>
      <c r="FSF177" s="635"/>
      <c r="FSG177" s="636"/>
      <c r="FSH177" s="567"/>
      <c r="FSM177" s="635"/>
      <c r="FSN177" s="636"/>
      <c r="FSO177" s="567"/>
      <c r="FST177" s="635"/>
      <c r="FSU177" s="636"/>
      <c r="FSV177" s="567"/>
      <c r="FTA177" s="635"/>
      <c r="FTB177" s="636"/>
      <c r="FTC177" s="567"/>
      <c r="FTH177" s="635"/>
      <c r="FTI177" s="636"/>
      <c r="FTJ177" s="567"/>
      <c r="FTO177" s="635"/>
      <c r="FTP177" s="636"/>
      <c r="FTQ177" s="567"/>
      <c r="FTV177" s="635"/>
      <c r="FTW177" s="636"/>
      <c r="FTX177" s="567"/>
      <c r="FUC177" s="635"/>
      <c r="FUD177" s="636"/>
      <c r="FUE177" s="567"/>
      <c r="FUJ177" s="635"/>
      <c r="FUK177" s="636"/>
      <c r="FUL177" s="567"/>
      <c r="FUQ177" s="635"/>
      <c r="FUR177" s="636"/>
      <c r="FUS177" s="567"/>
      <c r="FUX177" s="635"/>
      <c r="FUY177" s="636"/>
      <c r="FUZ177" s="567"/>
      <c r="FVE177" s="635"/>
      <c r="FVF177" s="636"/>
      <c r="FVG177" s="567"/>
      <c r="FVL177" s="635"/>
      <c r="FVM177" s="636"/>
      <c r="FVN177" s="567"/>
      <c r="FVS177" s="635"/>
      <c r="FVT177" s="636"/>
      <c r="FVU177" s="567"/>
      <c r="FVZ177" s="635"/>
      <c r="FWA177" s="636"/>
      <c r="FWB177" s="567"/>
      <c r="FWG177" s="635"/>
      <c r="FWH177" s="636"/>
      <c r="FWI177" s="567"/>
      <c r="FWN177" s="635"/>
      <c r="FWO177" s="636"/>
      <c r="FWP177" s="567"/>
      <c r="FWU177" s="635"/>
      <c r="FWV177" s="636"/>
      <c r="FWW177" s="567"/>
      <c r="FXB177" s="635"/>
      <c r="FXC177" s="636"/>
      <c r="FXD177" s="567"/>
      <c r="FXI177" s="635"/>
      <c r="FXJ177" s="636"/>
      <c r="FXK177" s="567"/>
      <c r="FXP177" s="635"/>
      <c r="FXQ177" s="636"/>
      <c r="FXR177" s="567"/>
      <c r="FXW177" s="635"/>
      <c r="FXX177" s="636"/>
      <c r="FXY177" s="567"/>
      <c r="FYD177" s="635"/>
      <c r="FYE177" s="636"/>
      <c r="FYF177" s="567"/>
      <c r="FYK177" s="635"/>
      <c r="FYL177" s="636"/>
      <c r="FYM177" s="567"/>
      <c r="FYR177" s="635"/>
      <c r="FYS177" s="636"/>
      <c r="FYT177" s="567"/>
      <c r="FYY177" s="635"/>
      <c r="FYZ177" s="636"/>
      <c r="FZA177" s="567"/>
      <c r="FZF177" s="635"/>
      <c r="FZG177" s="636"/>
      <c r="FZH177" s="567"/>
      <c r="FZM177" s="635"/>
      <c r="FZN177" s="636"/>
      <c r="FZO177" s="567"/>
      <c r="FZT177" s="635"/>
      <c r="FZU177" s="636"/>
      <c r="FZV177" s="567"/>
      <c r="GAA177" s="635"/>
      <c r="GAB177" s="636"/>
      <c r="GAC177" s="567"/>
      <c r="GAH177" s="635"/>
      <c r="GAI177" s="636"/>
      <c r="GAJ177" s="567"/>
      <c r="GAO177" s="635"/>
      <c r="GAP177" s="636"/>
      <c r="GAQ177" s="567"/>
      <c r="GAV177" s="635"/>
      <c r="GAW177" s="636"/>
      <c r="GAX177" s="567"/>
      <c r="GBC177" s="635"/>
      <c r="GBD177" s="636"/>
      <c r="GBE177" s="567"/>
      <c r="GBJ177" s="635"/>
      <c r="GBK177" s="636"/>
      <c r="GBL177" s="567"/>
      <c r="GBQ177" s="635"/>
      <c r="GBR177" s="636"/>
      <c r="GBS177" s="567"/>
      <c r="GBX177" s="635"/>
      <c r="GBY177" s="636"/>
      <c r="GBZ177" s="567"/>
      <c r="GCE177" s="635"/>
      <c r="GCF177" s="636"/>
      <c r="GCG177" s="567"/>
      <c r="GCL177" s="635"/>
      <c r="GCM177" s="636"/>
      <c r="GCN177" s="567"/>
      <c r="GCS177" s="635"/>
      <c r="GCT177" s="636"/>
      <c r="GCU177" s="567"/>
      <c r="GCZ177" s="635"/>
      <c r="GDA177" s="636"/>
      <c r="GDB177" s="567"/>
      <c r="GDG177" s="635"/>
      <c r="GDH177" s="636"/>
      <c r="GDI177" s="567"/>
      <c r="GDN177" s="635"/>
      <c r="GDO177" s="636"/>
      <c r="GDP177" s="567"/>
      <c r="GDU177" s="635"/>
      <c r="GDV177" s="636"/>
      <c r="GDW177" s="567"/>
      <c r="GEB177" s="635"/>
      <c r="GEC177" s="636"/>
      <c r="GED177" s="567"/>
      <c r="GEI177" s="635"/>
      <c r="GEJ177" s="636"/>
      <c r="GEK177" s="567"/>
      <c r="GEP177" s="635"/>
      <c r="GEQ177" s="636"/>
      <c r="GER177" s="567"/>
      <c r="GEW177" s="635"/>
      <c r="GEX177" s="636"/>
      <c r="GEY177" s="567"/>
      <c r="GFD177" s="635"/>
      <c r="GFE177" s="636"/>
      <c r="GFF177" s="567"/>
      <c r="GFK177" s="635"/>
      <c r="GFL177" s="636"/>
      <c r="GFM177" s="567"/>
      <c r="GFR177" s="635"/>
      <c r="GFS177" s="636"/>
      <c r="GFT177" s="567"/>
      <c r="GFY177" s="635"/>
      <c r="GFZ177" s="636"/>
      <c r="GGA177" s="567"/>
      <c r="GGF177" s="635"/>
      <c r="GGG177" s="636"/>
      <c r="GGH177" s="567"/>
      <c r="GGM177" s="635"/>
      <c r="GGN177" s="636"/>
      <c r="GGO177" s="567"/>
      <c r="GGT177" s="635"/>
      <c r="GGU177" s="636"/>
      <c r="GGV177" s="567"/>
      <c r="GHA177" s="635"/>
      <c r="GHB177" s="636"/>
      <c r="GHC177" s="567"/>
      <c r="GHH177" s="635"/>
      <c r="GHI177" s="636"/>
      <c r="GHJ177" s="567"/>
      <c r="GHO177" s="635"/>
      <c r="GHP177" s="636"/>
      <c r="GHQ177" s="567"/>
      <c r="GHV177" s="635"/>
      <c r="GHW177" s="636"/>
      <c r="GHX177" s="567"/>
      <c r="GIC177" s="635"/>
      <c r="GID177" s="636"/>
      <c r="GIE177" s="567"/>
      <c r="GIJ177" s="635"/>
      <c r="GIK177" s="636"/>
      <c r="GIL177" s="567"/>
      <c r="GIQ177" s="635"/>
      <c r="GIR177" s="636"/>
      <c r="GIS177" s="567"/>
      <c r="GIX177" s="635"/>
      <c r="GIY177" s="636"/>
      <c r="GIZ177" s="567"/>
      <c r="GJE177" s="635"/>
      <c r="GJF177" s="636"/>
      <c r="GJG177" s="567"/>
      <c r="GJL177" s="635"/>
      <c r="GJM177" s="636"/>
      <c r="GJN177" s="567"/>
      <c r="GJS177" s="635"/>
      <c r="GJT177" s="636"/>
      <c r="GJU177" s="567"/>
      <c r="GJZ177" s="635"/>
      <c r="GKA177" s="636"/>
      <c r="GKB177" s="567"/>
      <c r="GKG177" s="635"/>
      <c r="GKH177" s="636"/>
      <c r="GKI177" s="567"/>
      <c r="GKN177" s="635"/>
      <c r="GKO177" s="636"/>
      <c r="GKP177" s="567"/>
      <c r="GKU177" s="635"/>
      <c r="GKV177" s="636"/>
      <c r="GKW177" s="567"/>
      <c r="GLB177" s="635"/>
      <c r="GLC177" s="636"/>
      <c r="GLD177" s="567"/>
      <c r="GLI177" s="635"/>
      <c r="GLJ177" s="636"/>
      <c r="GLK177" s="567"/>
      <c r="GLP177" s="635"/>
      <c r="GLQ177" s="636"/>
      <c r="GLR177" s="567"/>
      <c r="GLW177" s="635"/>
      <c r="GLX177" s="636"/>
      <c r="GLY177" s="567"/>
      <c r="GMD177" s="635"/>
      <c r="GME177" s="636"/>
      <c r="GMF177" s="567"/>
      <c r="GMK177" s="635"/>
      <c r="GML177" s="636"/>
      <c r="GMM177" s="567"/>
      <c r="GMR177" s="635"/>
      <c r="GMS177" s="636"/>
      <c r="GMT177" s="567"/>
      <c r="GMY177" s="635"/>
      <c r="GMZ177" s="636"/>
      <c r="GNA177" s="567"/>
      <c r="GNF177" s="635"/>
      <c r="GNG177" s="636"/>
      <c r="GNH177" s="567"/>
      <c r="GNM177" s="635"/>
      <c r="GNN177" s="636"/>
      <c r="GNO177" s="567"/>
      <c r="GNT177" s="635"/>
      <c r="GNU177" s="636"/>
      <c r="GNV177" s="567"/>
      <c r="GOA177" s="635"/>
      <c r="GOB177" s="636"/>
      <c r="GOC177" s="567"/>
      <c r="GOH177" s="635"/>
      <c r="GOI177" s="636"/>
      <c r="GOJ177" s="567"/>
      <c r="GOO177" s="635"/>
      <c r="GOP177" s="636"/>
      <c r="GOQ177" s="567"/>
      <c r="GOV177" s="635"/>
      <c r="GOW177" s="636"/>
      <c r="GOX177" s="567"/>
      <c r="GPC177" s="635"/>
      <c r="GPD177" s="636"/>
      <c r="GPE177" s="567"/>
      <c r="GPJ177" s="635"/>
      <c r="GPK177" s="636"/>
      <c r="GPL177" s="567"/>
      <c r="GPQ177" s="635"/>
      <c r="GPR177" s="636"/>
      <c r="GPS177" s="567"/>
      <c r="GPX177" s="635"/>
      <c r="GPY177" s="636"/>
      <c r="GPZ177" s="567"/>
      <c r="GQE177" s="635"/>
      <c r="GQF177" s="636"/>
      <c r="GQG177" s="567"/>
      <c r="GQL177" s="635"/>
      <c r="GQM177" s="636"/>
      <c r="GQN177" s="567"/>
      <c r="GQS177" s="635"/>
      <c r="GQT177" s="636"/>
      <c r="GQU177" s="567"/>
      <c r="GQZ177" s="635"/>
      <c r="GRA177" s="636"/>
      <c r="GRB177" s="567"/>
      <c r="GRG177" s="635"/>
      <c r="GRH177" s="636"/>
      <c r="GRI177" s="567"/>
      <c r="GRN177" s="635"/>
      <c r="GRO177" s="636"/>
      <c r="GRP177" s="567"/>
      <c r="GRU177" s="635"/>
      <c r="GRV177" s="636"/>
      <c r="GRW177" s="567"/>
      <c r="GSB177" s="635"/>
      <c r="GSC177" s="636"/>
      <c r="GSD177" s="567"/>
      <c r="GSI177" s="635"/>
      <c r="GSJ177" s="636"/>
      <c r="GSK177" s="567"/>
      <c r="GSP177" s="635"/>
      <c r="GSQ177" s="636"/>
      <c r="GSR177" s="567"/>
      <c r="GSW177" s="635"/>
      <c r="GSX177" s="636"/>
      <c r="GSY177" s="567"/>
      <c r="GTD177" s="635"/>
      <c r="GTE177" s="636"/>
      <c r="GTF177" s="567"/>
      <c r="GTK177" s="635"/>
      <c r="GTL177" s="636"/>
      <c r="GTM177" s="567"/>
      <c r="GTR177" s="635"/>
      <c r="GTS177" s="636"/>
      <c r="GTT177" s="567"/>
      <c r="GTY177" s="635"/>
      <c r="GTZ177" s="636"/>
      <c r="GUA177" s="567"/>
      <c r="GUF177" s="635"/>
      <c r="GUG177" s="636"/>
      <c r="GUH177" s="567"/>
      <c r="GUM177" s="635"/>
      <c r="GUN177" s="636"/>
      <c r="GUO177" s="567"/>
      <c r="GUT177" s="635"/>
      <c r="GUU177" s="636"/>
      <c r="GUV177" s="567"/>
      <c r="GVA177" s="635"/>
      <c r="GVB177" s="636"/>
      <c r="GVC177" s="567"/>
      <c r="GVH177" s="635"/>
      <c r="GVI177" s="636"/>
      <c r="GVJ177" s="567"/>
      <c r="GVO177" s="635"/>
      <c r="GVP177" s="636"/>
      <c r="GVQ177" s="567"/>
      <c r="GVV177" s="635"/>
      <c r="GVW177" s="636"/>
      <c r="GVX177" s="567"/>
      <c r="GWC177" s="635"/>
      <c r="GWD177" s="636"/>
      <c r="GWE177" s="567"/>
      <c r="GWJ177" s="635"/>
      <c r="GWK177" s="636"/>
      <c r="GWL177" s="567"/>
      <c r="GWQ177" s="635"/>
      <c r="GWR177" s="636"/>
      <c r="GWS177" s="567"/>
      <c r="GWX177" s="635"/>
      <c r="GWY177" s="636"/>
      <c r="GWZ177" s="567"/>
      <c r="GXE177" s="635"/>
      <c r="GXF177" s="636"/>
      <c r="GXG177" s="567"/>
      <c r="GXL177" s="635"/>
      <c r="GXM177" s="636"/>
      <c r="GXN177" s="567"/>
      <c r="GXS177" s="635"/>
      <c r="GXT177" s="636"/>
      <c r="GXU177" s="567"/>
      <c r="GXZ177" s="635"/>
      <c r="GYA177" s="636"/>
      <c r="GYB177" s="567"/>
      <c r="GYG177" s="635"/>
      <c r="GYH177" s="636"/>
      <c r="GYI177" s="567"/>
      <c r="GYN177" s="635"/>
      <c r="GYO177" s="636"/>
      <c r="GYP177" s="567"/>
      <c r="GYU177" s="635"/>
      <c r="GYV177" s="636"/>
      <c r="GYW177" s="567"/>
      <c r="GZB177" s="635"/>
      <c r="GZC177" s="636"/>
      <c r="GZD177" s="567"/>
      <c r="GZI177" s="635"/>
      <c r="GZJ177" s="636"/>
      <c r="GZK177" s="567"/>
      <c r="GZP177" s="635"/>
      <c r="GZQ177" s="636"/>
      <c r="GZR177" s="567"/>
      <c r="GZW177" s="635"/>
      <c r="GZX177" s="636"/>
      <c r="GZY177" s="567"/>
      <c r="HAD177" s="635"/>
      <c r="HAE177" s="636"/>
      <c r="HAF177" s="567"/>
      <c r="HAK177" s="635"/>
      <c r="HAL177" s="636"/>
      <c r="HAM177" s="567"/>
      <c r="HAR177" s="635"/>
      <c r="HAS177" s="636"/>
      <c r="HAT177" s="567"/>
      <c r="HAY177" s="635"/>
      <c r="HAZ177" s="636"/>
      <c r="HBA177" s="567"/>
      <c r="HBF177" s="635"/>
      <c r="HBG177" s="636"/>
      <c r="HBH177" s="567"/>
      <c r="HBM177" s="635"/>
      <c r="HBN177" s="636"/>
      <c r="HBO177" s="567"/>
      <c r="HBT177" s="635"/>
      <c r="HBU177" s="636"/>
      <c r="HBV177" s="567"/>
      <c r="HCA177" s="635"/>
      <c r="HCB177" s="636"/>
      <c r="HCC177" s="567"/>
      <c r="HCH177" s="635"/>
      <c r="HCI177" s="636"/>
      <c r="HCJ177" s="567"/>
      <c r="HCO177" s="635"/>
      <c r="HCP177" s="636"/>
      <c r="HCQ177" s="567"/>
      <c r="HCV177" s="635"/>
      <c r="HCW177" s="636"/>
      <c r="HCX177" s="567"/>
      <c r="HDC177" s="635"/>
      <c r="HDD177" s="636"/>
      <c r="HDE177" s="567"/>
      <c r="HDJ177" s="635"/>
      <c r="HDK177" s="636"/>
      <c r="HDL177" s="567"/>
      <c r="HDQ177" s="635"/>
      <c r="HDR177" s="636"/>
      <c r="HDS177" s="567"/>
      <c r="HDX177" s="635"/>
      <c r="HDY177" s="636"/>
      <c r="HDZ177" s="567"/>
      <c r="HEE177" s="635"/>
      <c r="HEF177" s="636"/>
      <c r="HEG177" s="567"/>
      <c r="HEL177" s="635"/>
      <c r="HEM177" s="636"/>
      <c r="HEN177" s="567"/>
      <c r="HES177" s="635"/>
      <c r="HET177" s="636"/>
      <c r="HEU177" s="567"/>
      <c r="HEZ177" s="635"/>
      <c r="HFA177" s="636"/>
      <c r="HFB177" s="567"/>
      <c r="HFG177" s="635"/>
      <c r="HFH177" s="636"/>
      <c r="HFI177" s="567"/>
      <c r="HFN177" s="635"/>
      <c r="HFO177" s="636"/>
      <c r="HFP177" s="567"/>
      <c r="HFU177" s="635"/>
      <c r="HFV177" s="636"/>
      <c r="HFW177" s="567"/>
      <c r="HGB177" s="635"/>
      <c r="HGC177" s="636"/>
      <c r="HGD177" s="567"/>
      <c r="HGI177" s="635"/>
      <c r="HGJ177" s="636"/>
      <c r="HGK177" s="567"/>
      <c r="HGP177" s="635"/>
      <c r="HGQ177" s="636"/>
      <c r="HGR177" s="567"/>
      <c r="HGW177" s="635"/>
      <c r="HGX177" s="636"/>
      <c r="HGY177" s="567"/>
      <c r="HHD177" s="635"/>
      <c r="HHE177" s="636"/>
      <c r="HHF177" s="567"/>
      <c r="HHK177" s="635"/>
      <c r="HHL177" s="636"/>
      <c r="HHM177" s="567"/>
      <c r="HHR177" s="635"/>
      <c r="HHS177" s="636"/>
      <c r="HHT177" s="567"/>
      <c r="HHY177" s="635"/>
      <c r="HHZ177" s="636"/>
      <c r="HIA177" s="567"/>
      <c r="HIF177" s="635"/>
      <c r="HIG177" s="636"/>
      <c r="HIH177" s="567"/>
      <c r="HIM177" s="635"/>
      <c r="HIN177" s="636"/>
      <c r="HIO177" s="567"/>
      <c r="HIT177" s="635"/>
      <c r="HIU177" s="636"/>
      <c r="HIV177" s="567"/>
      <c r="HJA177" s="635"/>
      <c r="HJB177" s="636"/>
      <c r="HJC177" s="567"/>
      <c r="HJH177" s="635"/>
      <c r="HJI177" s="636"/>
      <c r="HJJ177" s="567"/>
      <c r="HJO177" s="635"/>
      <c r="HJP177" s="636"/>
      <c r="HJQ177" s="567"/>
      <c r="HJV177" s="635"/>
      <c r="HJW177" s="636"/>
      <c r="HJX177" s="567"/>
      <c r="HKC177" s="635"/>
      <c r="HKD177" s="636"/>
      <c r="HKE177" s="567"/>
      <c r="HKJ177" s="635"/>
      <c r="HKK177" s="636"/>
      <c r="HKL177" s="567"/>
      <c r="HKQ177" s="635"/>
      <c r="HKR177" s="636"/>
      <c r="HKS177" s="567"/>
      <c r="HKX177" s="635"/>
      <c r="HKY177" s="636"/>
      <c r="HKZ177" s="567"/>
      <c r="HLE177" s="635"/>
      <c r="HLF177" s="636"/>
      <c r="HLG177" s="567"/>
      <c r="HLL177" s="635"/>
      <c r="HLM177" s="636"/>
      <c r="HLN177" s="567"/>
      <c r="HLS177" s="635"/>
      <c r="HLT177" s="636"/>
      <c r="HLU177" s="567"/>
      <c r="HLZ177" s="635"/>
      <c r="HMA177" s="636"/>
      <c r="HMB177" s="567"/>
      <c r="HMG177" s="635"/>
      <c r="HMH177" s="636"/>
      <c r="HMI177" s="567"/>
      <c r="HMN177" s="635"/>
      <c r="HMO177" s="636"/>
      <c r="HMP177" s="567"/>
      <c r="HMU177" s="635"/>
      <c r="HMV177" s="636"/>
      <c r="HMW177" s="567"/>
      <c r="HNB177" s="635"/>
      <c r="HNC177" s="636"/>
      <c r="HND177" s="567"/>
      <c r="HNI177" s="635"/>
      <c r="HNJ177" s="636"/>
      <c r="HNK177" s="567"/>
      <c r="HNP177" s="635"/>
      <c r="HNQ177" s="636"/>
      <c r="HNR177" s="567"/>
      <c r="HNW177" s="635"/>
      <c r="HNX177" s="636"/>
      <c r="HNY177" s="567"/>
      <c r="HOD177" s="635"/>
      <c r="HOE177" s="636"/>
      <c r="HOF177" s="567"/>
      <c r="HOK177" s="635"/>
      <c r="HOL177" s="636"/>
      <c r="HOM177" s="567"/>
      <c r="HOR177" s="635"/>
      <c r="HOS177" s="636"/>
      <c r="HOT177" s="567"/>
      <c r="HOY177" s="635"/>
      <c r="HOZ177" s="636"/>
      <c r="HPA177" s="567"/>
      <c r="HPF177" s="635"/>
      <c r="HPG177" s="636"/>
      <c r="HPH177" s="567"/>
      <c r="HPM177" s="635"/>
      <c r="HPN177" s="636"/>
      <c r="HPO177" s="567"/>
      <c r="HPT177" s="635"/>
      <c r="HPU177" s="636"/>
      <c r="HPV177" s="567"/>
      <c r="HQA177" s="635"/>
      <c r="HQB177" s="636"/>
      <c r="HQC177" s="567"/>
      <c r="HQH177" s="635"/>
      <c r="HQI177" s="636"/>
      <c r="HQJ177" s="567"/>
      <c r="HQO177" s="635"/>
      <c r="HQP177" s="636"/>
      <c r="HQQ177" s="567"/>
      <c r="HQV177" s="635"/>
      <c r="HQW177" s="636"/>
      <c r="HQX177" s="567"/>
      <c r="HRC177" s="635"/>
      <c r="HRD177" s="636"/>
      <c r="HRE177" s="567"/>
      <c r="HRJ177" s="635"/>
      <c r="HRK177" s="636"/>
      <c r="HRL177" s="567"/>
      <c r="HRQ177" s="635"/>
      <c r="HRR177" s="636"/>
      <c r="HRS177" s="567"/>
      <c r="HRX177" s="635"/>
      <c r="HRY177" s="636"/>
      <c r="HRZ177" s="567"/>
      <c r="HSE177" s="635"/>
      <c r="HSF177" s="636"/>
      <c r="HSG177" s="567"/>
      <c r="HSL177" s="635"/>
      <c r="HSM177" s="636"/>
      <c r="HSN177" s="567"/>
      <c r="HSS177" s="635"/>
      <c r="HST177" s="636"/>
      <c r="HSU177" s="567"/>
      <c r="HSZ177" s="635"/>
      <c r="HTA177" s="636"/>
      <c r="HTB177" s="567"/>
      <c r="HTG177" s="635"/>
      <c r="HTH177" s="636"/>
      <c r="HTI177" s="567"/>
      <c r="HTN177" s="635"/>
      <c r="HTO177" s="636"/>
      <c r="HTP177" s="567"/>
      <c r="HTU177" s="635"/>
      <c r="HTV177" s="636"/>
      <c r="HTW177" s="567"/>
      <c r="HUB177" s="635"/>
      <c r="HUC177" s="636"/>
      <c r="HUD177" s="567"/>
      <c r="HUI177" s="635"/>
      <c r="HUJ177" s="636"/>
      <c r="HUK177" s="567"/>
      <c r="HUP177" s="635"/>
      <c r="HUQ177" s="636"/>
      <c r="HUR177" s="567"/>
      <c r="HUW177" s="635"/>
      <c r="HUX177" s="636"/>
      <c r="HUY177" s="567"/>
      <c r="HVD177" s="635"/>
      <c r="HVE177" s="636"/>
      <c r="HVF177" s="567"/>
      <c r="HVK177" s="635"/>
      <c r="HVL177" s="636"/>
      <c r="HVM177" s="567"/>
      <c r="HVR177" s="635"/>
      <c r="HVS177" s="636"/>
      <c r="HVT177" s="567"/>
      <c r="HVY177" s="635"/>
      <c r="HVZ177" s="636"/>
      <c r="HWA177" s="567"/>
      <c r="HWF177" s="635"/>
      <c r="HWG177" s="636"/>
      <c r="HWH177" s="567"/>
      <c r="HWM177" s="635"/>
      <c r="HWN177" s="636"/>
      <c r="HWO177" s="567"/>
      <c r="HWT177" s="635"/>
      <c r="HWU177" s="636"/>
      <c r="HWV177" s="567"/>
      <c r="HXA177" s="635"/>
      <c r="HXB177" s="636"/>
      <c r="HXC177" s="567"/>
      <c r="HXH177" s="635"/>
      <c r="HXI177" s="636"/>
      <c r="HXJ177" s="567"/>
      <c r="HXO177" s="635"/>
      <c r="HXP177" s="636"/>
      <c r="HXQ177" s="567"/>
      <c r="HXV177" s="635"/>
      <c r="HXW177" s="636"/>
      <c r="HXX177" s="567"/>
      <c r="HYC177" s="635"/>
      <c r="HYD177" s="636"/>
      <c r="HYE177" s="567"/>
      <c r="HYJ177" s="635"/>
      <c r="HYK177" s="636"/>
      <c r="HYL177" s="567"/>
      <c r="HYQ177" s="635"/>
      <c r="HYR177" s="636"/>
      <c r="HYS177" s="567"/>
      <c r="HYX177" s="635"/>
      <c r="HYY177" s="636"/>
      <c r="HYZ177" s="567"/>
      <c r="HZE177" s="635"/>
      <c r="HZF177" s="636"/>
      <c r="HZG177" s="567"/>
      <c r="HZL177" s="635"/>
      <c r="HZM177" s="636"/>
      <c r="HZN177" s="567"/>
      <c r="HZS177" s="635"/>
      <c r="HZT177" s="636"/>
      <c r="HZU177" s="567"/>
      <c r="HZZ177" s="635"/>
      <c r="IAA177" s="636"/>
      <c r="IAB177" s="567"/>
      <c r="IAG177" s="635"/>
      <c r="IAH177" s="636"/>
      <c r="IAI177" s="567"/>
      <c r="IAN177" s="635"/>
      <c r="IAO177" s="636"/>
      <c r="IAP177" s="567"/>
      <c r="IAU177" s="635"/>
      <c r="IAV177" s="636"/>
      <c r="IAW177" s="567"/>
      <c r="IBB177" s="635"/>
      <c r="IBC177" s="636"/>
      <c r="IBD177" s="567"/>
      <c r="IBI177" s="635"/>
      <c r="IBJ177" s="636"/>
      <c r="IBK177" s="567"/>
      <c r="IBP177" s="635"/>
      <c r="IBQ177" s="636"/>
      <c r="IBR177" s="567"/>
      <c r="IBW177" s="635"/>
      <c r="IBX177" s="636"/>
      <c r="IBY177" s="567"/>
      <c r="ICD177" s="635"/>
      <c r="ICE177" s="636"/>
      <c r="ICF177" s="567"/>
      <c r="ICK177" s="635"/>
      <c r="ICL177" s="636"/>
      <c r="ICM177" s="567"/>
      <c r="ICR177" s="635"/>
      <c r="ICS177" s="636"/>
      <c r="ICT177" s="567"/>
      <c r="ICY177" s="635"/>
      <c r="ICZ177" s="636"/>
      <c r="IDA177" s="567"/>
      <c r="IDF177" s="635"/>
      <c r="IDG177" s="636"/>
      <c r="IDH177" s="567"/>
      <c r="IDM177" s="635"/>
      <c r="IDN177" s="636"/>
      <c r="IDO177" s="567"/>
      <c r="IDT177" s="635"/>
      <c r="IDU177" s="636"/>
      <c r="IDV177" s="567"/>
      <c r="IEA177" s="635"/>
      <c r="IEB177" s="636"/>
      <c r="IEC177" s="567"/>
      <c r="IEH177" s="635"/>
      <c r="IEI177" s="636"/>
      <c r="IEJ177" s="567"/>
      <c r="IEO177" s="635"/>
      <c r="IEP177" s="636"/>
      <c r="IEQ177" s="567"/>
      <c r="IEV177" s="635"/>
      <c r="IEW177" s="636"/>
      <c r="IEX177" s="567"/>
      <c r="IFC177" s="635"/>
      <c r="IFD177" s="636"/>
      <c r="IFE177" s="567"/>
      <c r="IFJ177" s="635"/>
      <c r="IFK177" s="636"/>
      <c r="IFL177" s="567"/>
      <c r="IFQ177" s="635"/>
      <c r="IFR177" s="636"/>
      <c r="IFS177" s="567"/>
      <c r="IFX177" s="635"/>
      <c r="IFY177" s="636"/>
      <c r="IFZ177" s="567"/>
      <c r="IGE177" s="635"/>
      <c r="IGF177" s="636"/>
      <c r="IGG177" s="567"/>
      <c r="IGL177" s="635"/>
      <c r="IGM177" s="636"/>
      <c r="IGN177" s="567"/>
      <c r="IGS177" s="635"/>
      <c r="IGT177" s="636"/>
      <c r="IGU177" s="567"/>
      <c r="IGZ177" s="635"/>
      <c r="IHA177" s="636"/>
      <c r="IHB177" s="567"/>
      <c r="IHG177" s="635"/>
      <c r="IHH177" s="636"/>
      <c r="IHI177" s="567"/>
      <c r="IHN177" s="635"/>
      <c r="IHO177" s="636"/>
      <c r="IHP177" s="567"/>
      <c r="IHU177" s="635"/>
      <c r="IHV177" s="636"/>
      <c r="IHW177" s="567"/>
      <c r="IIB177" s="635"/>
      <c r="IIC177" s="636"/>
      <c r="IID177" s="567"/>
      <c r="III177" s="635"/>
      <c r="IIJ177" s="636"/>
      <c r="IIK177" s="567"/>
      <c r="IIP177" s="635"/>
      <c r="IIQ177" s="636"/>
      <c r="IIR177" s="567"/>
      <c r="IIW177" s="635"/>
      <c r="IIX177" s="636"/>
      <c r="IIY177" s="567"/>
      <c r="IJD177" s="635"/>
      <c r="IJE177" s="636"/>
      <c r="IJF177" s="567"/>
      <c r="IJK177" s="635"/>
      <c r="IJL177" s="636"/>
      <c r="IJM177" s="567"/>
      <c r="IJR177" s="635"/>
      <c r="IJS177" s="636"/>
      <c r="IJT177" s="567"/>
      <c r="IJY177" s="635"/>
      <c r="IJZ177" s="636"/>
      <c r="IKA177" s="567"/>
      <c r="IKF177" s="635"/>
      <c r="IKG177" s="636"/>
      <c r="IKH177" s="567"/>
      <c r="IKM177" s="635"/>
      <c r="IKN177" s="636"/>
      <c r="IKO177" s="567"/>
      <c r="IKT177" s="635"/>
      <c r="IKU177" s="636"/>
      <c r="IKV177" s="567"/>
      <c r="ILA177" s="635"/>
      <c r="ILB177" s="636"/>
      <c r="ILC177" s="567"/>
      <c r="ILH177" s="635"/>
      <c r="ILI177" s="636"/>
      <c r="ILJ177" s="567"/>
      <c r="ILO177" s="635"/>
      <c r="ILP177" s="636"/>
      <c r="ILQ177" s="567"/>
      <c r="ILV177" s="635"/>
      <c r="ILW177" s="636"/>
      <c r="ILX177" s="567"/>
      <c r="IMC177" s="635"/>
      <c r="IMD177" s="636"/>
      <c r="IME177" s="567"/>
      <c r="IMJ177" s="635"/>
      <c r="IMK177" s="636"/>
      <c r="IML177" s="567"/>
      <c r="IMQ177" s="635"/>
      <c r="IMR177" s="636"/>
      <c r="IMS177" s="567"/>
      <c r="IMX177" s="635"/>
      <c r="IMY177" s="636"/>
      <c r="IMZ177" s="567"/>
      <c r="INE177" s="635"/>
      <c r="INF177" s="636"/>
      <c r="ING177" s="567"/>
      <c r="INL177" s="635"/>
      <c r="INM177" s="636"/>
      <c r="INN177" s="567"/>
      <c r="INS177" s="635"/>
      <c r="INT177" s="636"/>
      <c r="INU177" s="567"/>
      <c r="INZ177" s="635"/>
      <c r="IOA177" s="636"/>
      <c r="IOB177" s="567"/>
      <c r="IOG177" s="635"/>
      <c r="IOH177" s="636"/>
      <c r="IOI177" s="567"/>
      <c r="ION177" s="635"/>
      <c r="IOO177" s="636"/>
      <c r="IOP177" s="567"/>
      <c r="IOU177" s="635"/>
      <c r="IOV177" s="636"/>
      <c r="IOW177" s="567"/>
      <c r="IPB177" s="635"/>
      <c r="IPC177" s="636"/>
      <c r="IPD177" s="567"/>
      <c r="IPI177" s="635"/>
      <c r="IPJ177" s="636"/>
      <c r="IPK177" s="567"/>
      <c r="IPP177" s="635"/>
      <c r="IPQ177" s="636"/>
      <c r="IPR177" s="567"/>
      <c r="IPW177" s="635"/>
      <c r="IPX177" s="636"/>
      <c r="IPY177" s="567"/>
      <c r="IQD177" s="635"/>
      <c r="IQE177" s="636"/>
      <c r="IQF177" s="567"/>
      <c r="IQK177" s="635"/>
      <c r="IQL177" s="636"/>
      <c r="IQM177" s="567"/>
      <c r="IQR177" s="635"/>
      <c r="IQS177" s="636"/>
      <c r="IQT177" s="567"/>
      <c r="IQY177" s="635"/>
      <c r="IQZ177" s="636"/>
      <c r="IRA177" s="567"/>
      <c r="IRF177" s="635"/>
      <c r="IRG177" s="636"/>
      <c r="IRH177" s="567"/>
      <c r="IRM177" s="635"/>
      <c r="IRN177" s="636"/>
      <c r="IRO177" s="567"/>
      <c r="IRT177" s="635"/>
      <c r="IRU177" s="636"/>
      <c r="IRV177" s="567"/>
      <c r="ISA177" s="635"/>
      <c r="ISB177" s="636"/>
      <c r="ISC177" s="567"/>
      <c r="ISH177" s="635"/>
      <c r="ISI177" s="636"/>
      <c r="ISJ177" s="567"/>
      <c r="ISO177" s="635"/>
      <c r="ISP177" s="636"/>
      <c r="ISQ177" s="567"/>
      <c r="ISV177" s="635"/>
      <c r="ISW177" s="636"/>
      <c r="ISX177" s="567"/>
      <c r="ITC177" s="635"/>
      <c r="ITD177" s="636"/>
      <c r="ITE177" s="567"/>
      <c r="ITJ177" s="635"/>
      <c r="ITK177" s="636"/>
      <c r="ITL177" s="567"/>
      <c r="ITQ177" s="635"/>
      <c r="ITR177" s="636"/>
      <c r="ITS177" s="567"/>
      <c r="ITX177" s="635"/>
      <c r="ITY177" s="636"/>
      <c r="ITZ177" s="567"/>
      <c r="IUE177" s="635"/>
      <c r="IUF177" s="636"/>
      <c r="IUG177" s="567"/>
      <c r="IUL177" s="635"/>
      <c r="IUM177" s="636"/>
      <c r="IUN177" s="567"/>
      <c r="IUS177" s="635"/>
      <c r="IUT177" s="636"/>
      <c r="IUU177" s="567"/>
      <c r="IUZ177" s="635"/>
      <c r="IVA177" s="636"/>
      <c r="IVB177" s="567"/>
      <c r="IVG177" s="635"/>
      <c r="IVH177" s="636"/>
      <c r="IVI177" s="567"/>
      <c r="IVN177" s="635"/>
      <c r="IVO177" s="636"/>
      <c r="IVP177" s="567"/>
      <c r="IVU177" s="635"/>
      <c r="IVV177" s="636"/>
      <c r="IVW177" s="567"/>
      <c r="IWB177" s="635"/>
      <c r="IWC177" s="636"/>
      <c r="IWD177" s="567"/>
      <c r="IWI177" s="635"/>
      <c r="IWJ177" s="636"/>
      <c r="IWK177" s="567"/>
      <c r="IWP177" s="635"/>
      <c r="IWQ177" s="636"/>
      <c r="IWR177" s="567"/>
      <c r="IWW177" s="635"/>
      <c r="IWX177" s="636"/>
      <c r="IWY177" s="567"/>
      <c r="IXD177" s="635"/>
      <c r="IXE177" s="636"/>
      <c r="IXF177" s="567"/>
      <c r="IXK177" s="635"/>
      <c r="IXL177" s="636"/>
      <c r="IXM177" s="567"/>
      <c r="IXR177" s="635"/>
      <c r="IXS177" s="636"/>
      <c r="IXT177" s="567"/>
      <c r="IXY177" s="635"/>
      <c r="IXZ177" s="636"/>
      <c r="IYA177" s="567"/>
      <c r="IYF177" s="635"/>
      <c r="IYG177" s="636"/>
      <c r="IYH177" s="567"/>
      <c r="IYM177" s="635"/>
      <c r="IYN177" s="636"/>
      <c r="IYO177" s="567"/>
      <c r="IYT177" s="635"/>
      <c r="IYU177" s="636"/>
      <c r="IYV177" s="567"/>
      <c r="IZA177" s="635"/>
      <c r="IZB177" s="636"/>
      <c r="IZC177" s="567"/>
      <c r="IZH177" s="635"/>
      <c r="IZI177" s="636"/>
      <c r="IZJ177" s="567"/>
      <c r="IZO177" s="635"/>
      <c r="IZP177" s="636"/>
      <c r="IZQ177" s="567"/>
      <c r="IZV177" s="635"/>
      <c r="IZW177" s="636"/>
      <c r="IZX177" s="567"/>
      <c r="JAC177" s="635"/>
      <c r="JAD177" s="636"/>
      <c r="JAE177" s="567"/>
      <c r="JAJ177" s="635"/>
      <c r="JAK177" s="636"/>
      <c r="JAL177" s="567"/>
      <c r="JAQ177" s="635"/>
      <c r="JAR177" s="636"/>
      <c r="JAS177" s="567"/>
      <c r="JAX177" s="635"/>
      <c r="JAY177" s="636"/>
      <c r="JAZ177" s="567"/>
      <c r="JBE177" s="635"/>
      <c r="JBF177" s="636"/>
      <c r="JBG177" s="567"/>
      <c r="JBL177" s="635"/>
      <c r="JBM177" s="636"/>
      <c r="JBN177" s="567"/>
      <c r="JBS177" s="635"/>
      <c r="JBT177" s="636"/>
      <c r="JBU177" s="567"/>
      <c r="JBZ177" s="635"/>
      <c r="JCA177" s="636"/>
      <c r="JCB177" s="567"/>
      <c r="JCG177" s="635"/>
      <c r="JCH177" s="636"/>
      <c r="JCI177" s="567"/>
      <c r="JCN177" s="635"/>
      <c r="JCO177" s="636"/>
      <c r="JCP177" s="567"/>
      <c r="JCU177" s="635"/>
      <c r="JCV177" s="636"/>
      <c r="JCW177" s="567"/>
      <c r="JDB177" s="635"/>
      <c r="JDC177" s="636"/>
      <c r="JDD177" s="567"/>
      <c r="JDI177" s="635"/>
      <c r="JDJ177" s="636"/>
      <c r="JDK177" s="567"/>
      <c r="JDP177" s="635"/>
      <c r="JDQ177" s="636"/>
      <c r="JDR177" s="567"/>
      <c r="JDW177" s="635"/>
      <c r="JDX177" s="636"/>
      <c r="JDY177" s="567"/>
      <c r="JED177" s="635"/>
      <c r="JEE177" s="636"/>
      <c r="JEF177" s="567"/>
      <c r="JEK177" s="635"/>
      <c r="JEL177" s="636"/>
      <c r="JEM177" s="567"/>
      <c r="JER177" s="635"/>
      <c r="JES177" s="636"/>
      <c r="JET177" s="567"/>
      <c r="JEY177" s="635"/>
      <c r="JEZ177" s="636"/>
      <c r="JFA177" s="567"/>
      <c r="JFF177" s="635"/>
      <c r="JFG177" s="636"/>
      <c r="JFH177" s="567"/>
      <c r="JFM177" s="635"/>
      <c r="JFN177" s="636"/>
      <c r="JFO177" s="567"/>
      <c r="JFT177" s="635"/>
      <c r="JFU177" s="636"/>
      <c r="JFV177" s="567"/>
      <c r="JGA177" s="635"/>
      <c r="JGB177" s="636"/>
      <c r="JGC177" s="567"/>
      <c r="JGH177" s="635"/>
      <c r="JGI177" s="636"/>
      <c r="JGJ177" s="567"/>
      <c r="JGO177" s="635"/>
      <c r="JGP177" s="636"/>
      <c r="JGQ177" s="567"/>
      <c r="JGV177" s="635"/>
      <c r="JGW177" s="636"/>
      <c r="JGX177" s="567"/>
      <c r="JHC177" s="635"/>
      <c r="JHD177" s="636"/>
      <c r="JHE177" s="567"/>
      <c r="JHJ177" s="635"/>
      <c r="JHK177" s="636"/>
      <c r="JHL177" s="567"/>
      <c r="JHQ177" s="635"/>
      <c r="JHR177" s="636"/>
      <c r="JHS177" s="567"/>
      <c r="JHX177" s="635"/>
      <c r="JHY177" s="636"/>
      <c r="JHZ177" s="567"/>
      <c r="JIE177" s="635"/>
      <c r="JIF177" s="636"/>
      <c r="JIG177" s="567"/>
      <c r="JIL177" s="635"/>
      <c r="JIM177" s="636"/>
      <c r="JIN177" s="567"/>
      <c r="JIS177" s="635"/>
      <c r="JIT177" s="636"/>
      <c r="JIU177" s="567"/>
      <c r="JIZ177" s="635"/>
      <c r="JJA177" s="636"/>
      <c r="JJB177" s="567"/>
      <c r="JJG177" s="635"/>
      <c r="JJH177" s="636"/>
      <c r="JJI177" s="567"/>
      <c r="JJN177" s="635"/>
      <c r="JJO177" s="636"/>
      <c r="JJP177" s="567"/>
      <c r="JJU177" s="635"/>
      <c r="JJV177" s="636"/>
      <c r="JJW177" s="567"/>
      <c r="JKB177" s="635"/>
      <c r="JKC177" s="636"/>
      <c r="JKD177" s="567"/>
      <c r="JKI177" s="635"/>
      <c r="JKJ177" s="636"/>
      <c r="JKK177" s="567"/>
      <c r="JKP177" s="635"/>
      <c r="JKQ177" s="636"/>
      <c r="JKR177" s="567"/>
      <c r="JKW177" s="635"/>
      <c r="JKX177" s="636"/>
      <c r="JKY177" s="567"/>
      <c r="JLD177" s="635"/>
      <c r="JLE177" s="636"/>
      <c r="JLF177" s="567"/>
      <c r="JLK177" s="635"/>
      <c r="JLL177" s="636"/>
      <c r="JLM177" s="567"/>
      <c r="JLR177" s="635"/>
      <c r="JLS177" s="636"/>
      <c r="JLT177" s="567"/>
      <c r="JLY177" s="635"/>
      <c r="JLZ177" s="636"/>
      <c r="JMA177" s="567"/>
      <c r="JMF177" s="635"/>
      <c r="JMG177" s="636"/>
      <c r="JMH177" s="567"/>
      <c r="JMM177" s="635"/>
      <c r="JMN177" s="636"/>
      <c r="JMO177" s="567"/>
      <c r="JMT177" s="635"/>
      <c r="JMU177" s="636"/>
      <c r="JMV177" s="567"/>
      <c r="JNA177" s="635"/>
      <c r="JNB177" s="636"/>
      <c r="JNC177" s="567"/>
      <c r="JNH177" s="635"/>
      <c r="JNI177" s="636"/>
      <c r="JNJ177" s="567"/>
      <c r="JNO177" s="635"/>
      <c r="JNP177" s="636"/>
      <c r="JNQ177" s="567"/>
      <c r="JNV177" s="635"/>
      <c r="JNW177" s="636"/>
      <c r="JNX177" s="567"/>
      <c r="JOC177" s="635"/>
      <c r="JOD177" s="636"/>
      <c r="JOE177" s="567"/>
      <c r="JOJ177" s="635"/>
      <c r="JOK177" s="636"/>
      <c r="JOL177" s="567"/>
      <c r="JOQ177" s="635"/>
      <c r="JOR177" s="636"/>
      <c r="JOS177" s="567"/>
      <c r="JOX177" s="635"/>
      <c r="JOY177" s="636"/>
      <c r="JOZ177" s="567"/>
      <c r="JPE177" s="635"/>
      <c r="JPF177" s="636"/>
      <c r="JPG177" s="567"/>
      <c r="JPL177" s="635"/>
      <c r="JPM177" s="636"/>
      <c r="JPN177" s="567"/>
      <c r="JPS177" s="635"/>
      <c r="JPT177" s="636"/>
      <c r="JPU177" s="567"/>
      <c r="JPZ177" s="635"/>
      <c r="JQA177" s="636"/>
      <c r="JQB177" s="567"/>
      <c r="JQG177" s="635"/>
      <c r="JQH177" s="636"/>
      <c r="JQI177" s="567"/>
      <c r="JQN177" s="635"/>
      <c r="JQO177" s="636"/>
      <c r="JQP177" s="567"/>
      <c r="JQU177" s="635"/>
      <c r="JQV177" s="636"/>
      <c r="JQW177" s="567"/>
      <c r="JRB177" s="635"/>
      <c r="JRC177" s="636"/>
      <c r="JRD177" s="567"/>
      <c r="JRI177" s="635"/>
      <c r="JRJ177" s="636"/>
      <c r="JRK177" s="567"/>
      <c r="JRP177" s="635"/>
      <c r="JRQ177" s="636"/>
      <c r="JRR177" s="567"/>
      <c r="JRW177" s="635"/>
      <c r="JRX177" s="636"/>
      <c r="JRY177" s="567"/>
      <c r="JSD177" s="635"/>
      <c r="JSE177" s="636"/>
      <c r="JSF177" s="567"/>
      <c r="JSK177" s="635"/>
      <c r="JSL177" s="636"/>
      <c r="JSM177" s="567"/>
      <c r="JSR177" s="635"/>
      <c r="JSS177" s="636"/>
      <c r="JST177" s="567"/>
      <c r="JSY177" s="635"/>
      <c r="JSZ177" s="636"/>
      <c r="JTA177" s="567"/>
      <c r="JTF177" s="635"/>
      <c r="JTG177" s="636"/>
      <c r="JTH177" s="567"/>
      <c r="JTM177" s="635"/>
      <c r="JTN177" s="636"/>
      <c r="JTO177" s="567"/>
      <c r="JTT177" s="635"/>
      <c r="JTU177" s="636"/>
      <c r="JTV177" s="567"/>
      <c r="JUA177" s="635"/>
      <c r="JUB177" s="636"/>
      <c r="JUC177" s="567"/>
      <c r="JUH177" s="635"/>
      <c r="JUI177" s="636"/>
      <c r="JUJ177" s="567"/>
      <c r="JUO177" s="635"/>
      <c r="JUP177" s="636"/>
      <c r="JUQ177" s="567"/>
      <c r="JUV177" s="635"/>
      <c r="JUW177" s="636"/>
      <c r="JUX177" s="567"/>
      <c r="JVC177" s="635"/>
      <c r="JVD177" s="636"/>
      <c r="JVE177" s="567"/>
      <c r="JVJ177" s="635"/>
      <c r="JVK177" s="636"/>
      <c r="JVL177" s="567"/>
      <c r="JVQ177" s="635"/>
      <c r="JVR177" s="636"/>
      <c r="JVS177" s="567"/>
      <c r="JVX177" s="635"/>
      <c r="JVY177" s="636"/>
      <c r="JVZ177" s="567"/>
      <c r="JWE177" s="635"/>
      <c r="JWF177" s="636"/>
      <c r="JWG177" s="567"/>
      <c r="JWL177" s="635"/>
      <c r="JWM177" s="636"/>
      <c r="JWN177" s="567"/>
      <c r="JWS177" s="635"/>
      <c r="JWT177" s="636"/>
      <c r="JWU177" s="567"/>
      <c r="JWZ177" s="635"/>
      <c r="JXA177" s="636"/>
      <c r="JXB177" s="567"/>
      <c r="JXG177" s="635"/>
      <c r="JXH177" s="636"/>
      <c r="JXI177" s="567"/>
      <c r="JXN177" s="635"/>
      <c r="JXO177" s="636"/>
      <c r="JXP177" s="567"/>
      <c r="JXU177" s="635"/>
      <c r="JXV177" s="636"/>
      <c r="JXW177" s="567"/>
      <c r="JYB177" s="635"/>
      <c r="JYC177" s="636"/>
      <c r="JYD177" s="567"/>
      <c r="JYI177" s="635"/>
      <c r="JYJ177" s="636"/>
      <c r="JYK177" s="567"/>
      <c r="JYP177" s="635"/>
      <c r="JYQ177" s="636"/>
      <c r="JYR177" s="567"/>
      <c r="JYW177" s="635"/>
      <c r="JYX177" s="636"/>
      <c r="JYY177" s="567"/>
      <c r="JZD177" s="635"/>
      <c r="JZE177" s="636"/>
      <c r="JZF177" s="567"/>
      <c r="JZK177" s="635"/>
      <c r="JZL177" s="636"/>
      <c r="JZM177" s="567"/>
      <c r="JZR177" s="635"/>
      <c r="JZS177" s="636"/>
      <c r="JZT177" s="567"/>
      <c r="JZY177" s="635"/>
      <c r="JZZ177" s="636"/>
      <c r="KAA177" s="567"/>
      <c r="KAF177" s="635"/>
      <c r="KAG177" s="636"/>
      <c r="KAH177" s="567"/>
      <c r="KAM177" s="635"/>
      <c r="KAN177" s="636"/>
      <c r="KAO177" s="567"/>
      <c r="KAT177" s="635"/>
      <c r="KAU177" s="636"/>
      <c r="KAV177" s="567"/>
      <c r="KBA177" s="635"/>
      <c r="KBB177" s="636"/>
      <c r="KBC177" s="567"/>
      <c r="KBH177" s="635"/>
      <c r="KBI177" s="636"/>
      <c r="KBJ177" s="567"/>
      <c r="KBO177" s="635"/>
      <c r="KBP177" s="636"/>
      <c r="KBQ177" s="567"/>
      <c r="KBV177" s="635"/>
      <c r="KBW177" s="636"/>
      <c r="KBX177" s="567"/>
      <c r="KCC177" s="635"/>
      <c r="KCD177" s="636"/>
      <c r="KCE177" s="567"/>
      <c r="KCJ177" s="635"/>
      <c r="KCK177" s="636"/>
      <c r="KCL177" s="567"/>
      <c r="KCQ177" s="635"/>
      <c r="KCR177" s="636"/>
      <c r="KCS177" s="567"/>
      <c r="KCX177" s="635"/>
      <c r="KCY177" s="636"/>
      <c r="KCZ177" s="567"/>
      <c r="KDE177" s="635"/>
      <c r="KDF177" s="636"/>
      <c r="KDG177" s="567"/>
      <c r="KDL177" s="635"/>
      <c r="KDM177" s="636"/>
      <c r="KDN177" s="567"/>
      <c r="KDS177" s="635"/>
      <c r="KDT177" s="636"/>
      <c r="KDU177" s="567"/>
      <c r="KDZ177" s="635"/>
      <c r="KEA177" s="636"/>
      <c r="KEB177" s="567"/>
      <c r="KEG177" s="635"/>
      <c r="KEH177" s="636"/>
      <c r="KEI177" s="567"/>
      <c r="KEN177" s="635"/>
      <c r="KEO177" s="636"/>
      <c r="KEP177" s="567"/>
      <c r="KEU177" s="635"/>
      <c r="KEV177" s="636"/>
      <c r="KEW177" s="567"/>
      <c r="KFB177" s="635"/>
      <c r="KFC177" s="636"/>
      <c r="KFD177" s="567"/>
      <c r="KFI177" s="635"/>
      <c r="KFJ177" s="636"/>
      <c r="KFK177" s="567"/>
      <c r="KFP177" s="635"/>
      <c r="KFQ177" s="636"/>
      <c r="KFR177" s="567"/>
      <c r="KFW177" s="635"/>
      <c r="KFX177" s="636"/>
      <c r="KFY177" s="567"/>
      <c r="KGD177" s="635"/>
      <c r="KGE177" s="636"/>
      <c r="KGF177" s="567"/>
      <c r="KGK177" s="635"/>
      <c r="KGL177" s="636"/>
      <c r="KGM177" s="567"/>
      <c r="KGR177" s="635"/>
      <c r="KGS177" s="636"/>
      <c r="KGT177" s="567"/>
      <c r="KGY177" s="635"/>
      <c r="KGZ177" s="636"/>
      <c r="KHA177" s="567"/>
      <c r="KHF177" s="635"/>
      <c r="KHG177" s="636"/>
      <c r="KHH177" s="567"/>
      <c r="KHM177" s="635"/>
      <c r="KHN177" s="636"/>
      <c r="KHO177" s="567"/>
      <c r="KHT177" s="635"/>
      <c r="KHU177" s="636"/>
      <c r="KHV177" s="567"/>
      <c r="KIA177" s="635"/>
      <c r="KIB177" s="636"/>
      <c r="KIC177" s="567"/>
      <c r="KIH177" s="635"/>
      <c r="KII177" s="636"/>
      <c r="KIJ177" s="567"/>
      <c r="KIO177" s="635"/>
      <c r="KIP177" s="636"/>
      <c r="KIQ177" s="567"/>
      <c r="KIV177" s="635"/>
      <c r="KIW177" s="636"/>
      <c r="KIX177" s="567"/>
      <c r="KJC177" s="635"/>
      <c r="KJD177" s="636"/>
      <c r="KJE177" s="567"/>
      <c r="KJJ177" s="635"/>
      <c r="KJK177" s="636"/>
      <c r="KJL177" s="567"/>
      <c r="KJQ177" s="635"/>
      <c r="KJR177" s="636"/>
      <c r="KJS177" s="567"/>
      <c r="KJX177" s="635"/>
      <c r="KJY177" s="636"/>
      <c r="KJZ177" s="567"/>
      <c r="KKE177" s="635"/>
      <c r="KKF177" s="636"/>
      <c r="KKG177" s="567"/>
      <c r="KKL177" s="635"/>
      <c r="KKM177" s="636"/>
      <c r="KKN177" s="567"/>
      <c r="KKS177" s="635"/>
      <c r="KKT177" s="636"/>
      <c r="KKU177" s="567"/>
      <c r="KKZ177" s="635"/>
      <c r="KLA177" s="636"/>
      <c r="KLB177" s="567"/>
      <c r="KLG177" s="635"/>
      <c r="KLH177" s="636"/>
      <c r="KLI177" s="567"/>
      <c r="KLN177" s="635"/>
      <c r="KLO177" s="636"/>
      <c r="KLP177" s="567"/>
      <c r="KLU177" s="635"/>
      <c r="KLV177" s="636"/>
      <c r="KLW177" s="567"/>
      <c r="KMB177" s="635"/>
      <c r="KMC177" s="636"/>
      <c r="KMD177" s="567"/>
      <c r="KMI177" s="635"/>
      <c r="KMJ177" s="636"/>
      <c r="KMK177" s="567"/>
      <c r="KMP177" s="635"/>
      <c r="KMQ177" s="636"/>
      <c r="KMR177" s="567"/>
      <c r="KMW177" s="635"/>
      <c r="KMX177" s="636"/>
      <c r="KMY177" s="567"/>
      <c r="KND177" s="635"/>
      <c r="KNE177" s="636"/>
      <c r="KNF177" s="567"/>
      <c r="KNK177" s="635"/>
      <c r="KNL177" s="636"/>
      <c r="KNM177" s="567"/>
      <c r="KNR177" s="635"/>
      <c r="KNS177" s="636"/>
      <c r="KNT177" s="567"/>
      <c r="KNY177" s="635"/>
      <c r="KNZ177" s="636"/>
      <c r="KOA177" s="567"/>
      <c r="KOF177" s="635"/>
      <c r="KOG177" s="636"/>
      <c r="KOH177" s="567"/>
      <c r="KOM177" s="635"/>
      <c r="KON177" s="636"/>
      <c r="KOO177" s="567"/>
      <c r="KOT177" s="635"/>
      <c r="KOU177" s="636"/>
      <c r="KOV177" s="567"/>
      <c r="KPA177" s="635"/>
      <c r="KPB177" s="636"/>
      <c r="KPC177" s="567"/>
      <c r="KPH177" s="635"/>
      <c r="KPI177" s="636"/>
      <c r="KPJ177" s="567"/>
      <c r="KPO177" s="635"/>
      <c r="KPP177" s="636"/>
      <c r="KPQ177" s="567"/>
      <c r="KPV177" s="635"/>
      <c r="KPW177" s="636"/>
      <c r="KPX177" s="567"/>
      <c r="KQC177" s="635"/>
      <c r="KQD177" s="636"/>
      <c r="KQE177" s="567"/>
      <c r="KQJ177" s="635"/>
      <c r="KQK177" s="636"/>
      <c r="KQL177" s="567"/>
      <c r="KQQ177" s="635"/>
      <c r="KQR177" s="636"/>
      <c r="KQS177" s="567"/>
      <c r="KQX177" s="635"/>
      <c r="KQY177" s="636"/>
      <c r="KQZ177" s="567"/>
      <c r="KRE177" s="635"/>
      <c r="KRF177" s="636"/>
      <c r="KRG177" s="567"/>
      <c r="KRL177" s="635"/>
      <c r="KRM177" s="636"/>
      <c r="KRN177" s="567"/>
      <c r="KRS177" s="635"/>
      <c r="KRT177" s="636"/>
      <c r="KRU177" s="567"/>
      <c r="KRZ177" s="635"/>
      <c r="KSA177" s="636"/>
      <c r="KSB177" s="567"/>
      <c r="KSG177" s="635"/>
      <c r="KSH177" s="636"/>
      <c r="KSI177" s="567"/>
      <c r="KSN177" s="635"/>
      <c r="KSO177" s="636"/>
      <c r="KSP177" s="567"/>
      <c r="KSU177" s="635"/>
      <c r="KSV177" s="636"/>
      <c r="KSW177" s="567"/>
      <c r="KTB177" s="635"/>
      <c r="KTC177" s="636"/>
      <c r="KTD177" s="567"/>
      <c r="KTI177" s="635"/>
      <c r="KTJ177" s="636"/>
      <c r="KTK177" s="567"/>
      <c r="KTP177" s="635"/>
      <c r="KTQ177" s="636"/>
      <c r="KTR177" s="567"/>
      <c r="KTW177" s="635"/>
      <c r="KTX177" s="636"/>
      <c r="KTY177" s="567"/>
      <c r="KUD177" s="635"/>
      <c r="KUE177" s="636"/>
      <c r="KUF177" s="567"/>
      <c r="KUK177" s="635"/>
      <c r="KUL177" s="636"/>
      <c r="KUM177" s="567"/>
      <c r="KUR177" s="635"/>
      <c r="KUS177" s="636"/>
      <c r="KUT177" s="567"/>
      <c r="KUY177" s="635"/>
      <c r="KUZ177" s="636"/>
      <c r="KVA177" s="567"/>
      <c r="KVF177" s="635"/>
      <c r="KVG177" s="636"/>
      <c r="KVH177" s="567"/>
      <c r="KVM177" s="635"/>
      <c r="KVN177" s="636"/>
      <c r="KVO177" s="567"/>
      <c r="KVT177" s="635"/>
      <c r="KVU177" s="636"/>
      <c r="KVV177" s="567"/>
      <c r="KWA177" s="635"/>
      <c r="KWB177" s="636"/>
      <c r="KWC177" s="567"/>
      <c r="KWH177" s="635"/>
      <c r="KWI177" s="636"/>
      <c r="KWJ177" s="567"/>
      <c r="KWO177" s="635"/>
      <c r="KWP177" s="636"/>
      <c r="KWQ177" s="567"/>
      <c r="KWV177" s="635"/>
      <c r="KWW177" s="636"/>
      <c r="KWX177" s="567"/>
      <c r="KXC177" s="635"/>
      <c r="KXD177" s="636"/>
      <c r="KXE177" s="567"/>
      <c r="KXJ177" s="635"/>
      <c r="KXK177" s="636"/>
      <c r="KXL177" s="567"/>
      <c r="KXQ177" s="635"/>
      <c r="KXR177" s="636"/>
      <c r="KXS177" s="567"/>
      <c r="KXX177" s="635"/>
      <c r="KXY177" s="636"/>
      <c r="KXZ177" s="567"/>
      <c r="KYE177" s="635"/>
      <c r="KYF177" s="636"/>
      <c r="KYG177" s="567"/>
      <c r="KYL177" s="635"/>
      <c r="KYM177" s="636"/>
      <c r="KYN177" s="567"/>
      <c r="KYS177" s="635"/>
      <c r="KYT177" s="636"/>
      <c r="KYU177" s="567"/>
      <c r="KYZ177" s="635"/>
      <c r="KZA177" s="636"/>
      <c r="KZB177" s="567"/>
      <c r="KZG177" s="635"/>
      <c r="KZH177" s="636"/>
      <c r="KZI177" s="567"/>
      <c r="KZN177" s="635"/>
      <c r="KZO177" s="636"/>
      <c r="KZP177" s="567"/>
      <c r="KZU177" s="635"/>
      <c r="KZV177" s="636"/>
      <c r="KZW177" s="567"/>
      <c r="LAB177" s="635"/>
      <c r="LAC177" s="636"/>
      <c r="LAD177" s="567"/>
      <c r="LAI177" s="635"/>
      <c r="LAJ177" s="636"/>
      <c r="LAK177" s="567"/>
      <c r="LAP177" s="635"/>
      <c r="LAQ177" s="636"/>
      <c r="LAR177" s="567"/>
      <c r="LAW177" s="635"/>
      <c r="LAX177" s="636"/>
      <c r="LAY177" s="567"/>
      <c r="LBD177" s="635"/>
      <c r="LBE177" s="636"/>
      <c r="LBF177" s="567"/>
      <c r="LBK177" s="635"/>
      <c r="LBL177" s="636"/>
      <c r="LBM177" s="567"/>
      <c r="LBR177" s="635"/>
      <c r="LBS177" s="636"/>
      <c r="LBT177" s="567"/>
      <c r="LBY177" s="635"/>
      <c r="LBZ177" s="636"/>
      <c r="LCA177" s="567"/>
      <c r="LCF177" s="635"/>
      <c r="LCG177" s="636"/>
      <c r="LCH177" s="567"/>
      <c r="LCM177" s="635"/>
      <c r="LCN177" s="636"/>
      <c r="LCO177" s="567"/>
      <c r="LCT177" s="635"/>
      <c r="LCU177" s="636"/>
      <c r="LCV177" s="567"/>
      <c r="LDA177" s="635"/>
      <c r="LDB177" s="636"/>
      <c r="LDC177" s="567"/>
      <c r="LDH177" s="635"/>
      <c r="LDI177" s="636"/>
      <c r="LDJ177" s="567"/>
      <c r="LDO177" s="635"/>
      <c r="LDP177" s="636"/>
      <c r="LDQ177" s="567"/>
      <c r="LDV177" s="635"/>
      <c r="LDW177" s="636"/>
      <c r="LDX177" s="567"/>
      <c r="LEC177" s="635"/>
      <c r="LED177" s="636"/>
      <c r="LEE177" s="567"/>
      <c r="LEJ177" s="635"/>
      <c r="LEK177" s="636"/>
      <c r="LEL177" s="567"/>
      <c r="LEQ177" s="635"/>
      <c r="LER177" s="636"/>
      <c r="LES177" s="567"/>
      <c r="LEX177" s="635"/>
      <c r="LEY177" s="636"/>
      <c r="LEZ177" s="567"/>
      <c r="LFE177" s="635"/>
      <c r="LFF177" s="636"/>
      <c r="LFG177" s="567"/>
      <c r="LFL177" s="635"/>
      <c r="LFM177" s="636"/>
      <c r="LFN177" s="567"/>
      <c r="LFS177" s="635"/>
      <c r="LFT177" s="636"/>
      <c r="LFU177" s="567"/>
      <c r="LFZ177" s="635"/>
      <c r="LGA177" s="636"/>
      <c r="LGB177" s="567"/>
      <c r="LGG177" s="635"/>
      <c r="LGH177" s="636"/>
      <c r="LGI177" s="567"/>
      <c r="LGN177" s="635"/>
      <c r="LGO177" s="636"/>
      <c r="LGP177" s="567"/>
      <c r="LGU177" s="635"/>
      <c r="LGV177" s="636"/>
      <c r="LGW177" s="567"/>
      <c r="LHB177" s="635"/>
      <c r="LHC177" s="636"/>
      <c r="LHD177" s="567"/>
      <c r="LHI177" s="635"/>
      <c r="LHJ177" s="636"/>
      <c r="LHK177" s="567"/>
      <c r="LHP177" s="635"/>
      <c r="LHQ177" s="636"/>
      <c r="LHR177" s="567"/>
      <c r="LHW177" s="635"/>
      <c r="LHX177" s="636"/>
      <c r="LHY177" s="567"/>
      <c r="LID177" s="635"/>
      <c r="LIE177" s="636"/>
      <c r="LIF177" s="567"/>
      <c r="LIK177" s="635"/>
      <c r="LIL177" s="636"/>
      <c r="LIM177" s="567"/>
      <c r="LIR177" s="635"/>
      <c r="LIS177" s="636"/>
      <c r="LIT177" s="567"/>
      <c r="LIY177" s="635"/>
      <c r="LIZ177" s="636"/>
      <c r="LJA177" s="567"/>
      <c r="LJF177" s="635"/>
      <c r="LJG177" s="636"/>
      <c r="LJH177" s="567"/>
      <c r="LJM177" s="635"/>
      <c r="LJN177" s="636"/>
      <c r="LJO177" s="567"/>
      <c r="LJT177" s="635"/>
      <c r="LJU177" s="636"/>
      <c r="LJV177" s="567"/>
      <c r="LKA177" s="635"/>
      <c r="LKB177" s="636"/>
      <c r="LKC177" s="567"/>
      <c r="LKH177" s="635"/>
      <c r="LKI177" s="636"/>
      <c r="LKJ177" s="567"/>
      <c r="LKO177" s="635"/>
      <c r="LKP177" s="636"/>
      <c r="LKQ177" s="567"/>
      <c r="LKV177" s="635"/>
      <c r="LKW177" s="636"/>
      <c r="LKX177" s="567"/>
      <c r="LLC177" s="635"/>
      <c r="LLD177" s="636"/>
      <c r="LLE177" s="567"/>
      <c r="LLJ177" s="635"/>
      <c r="LLK177" s="636"/>
      <c r="LLL177" s="567"/>
      <c r="LLQ177" s="635"/>
      <c r="LLR177" s="636"/>
      <c r="LLS177" s="567"/>
      <c r="LLX177" s="635"/>
      <c r="LLY177" s="636"/>
      <c r="LLZ177" s="567"/>
      <c r="LME177" s="635"/>
      <c r="LMF177" s="636"/>
      <c r="LMG177" s="567"/>
      <c r="LML177" s="635"/>
      <c r="LMM177" s="636"/>
      <c r="LMN177" s="567"/>
      <c r="LMS177" s="635"/>
      <c r="LMT177" s="636"/>
      <c r="LMU177" s="567"/>
      <c r="LMZ177" s="635"/>
      <c r="LNA177" s="636"/>
      <c r="LNB177" s="567"/>
      <c r="LNG177" s="635"/>
      <c r="LNH177" s="636"/>
      <c r="LNI177" s="567"/>
      <c r="LNN177" s="635"/>
      <c r="LNO177" s="636"/>
      <c r="LNP177" s="567"/>
      <c r="LNU177" s="635"/>
      <c r="LNV177" s="636"/>
      <c r="LNW177" s="567"/>
      <c r="LOB177" s="635"/>
      <c r="LOC177" s="636"/>
      <c r="LOD177" s="567"/>
      <c r="LOI177" s="635"/>
      <c r="LOJ177" s="636"/>
      <c r="LOK177" s="567"/>
      <c r="LOP177" s="635"/>
      <c r="LOQ177" s="636"/>
      <c r="LOR177" s="567"/>
      <c r="LOW177" s="635"/>
      <c r="LOX177" s="636"/>
      <c r="LOY177" s="567"/>
      <c r="LPD177" s="635"/>
      <c r="LPE177" s="636"/>
      <c r="LPF177" s="567"/>
      <c r="LPK177" s="635"/>
      <c r="LPL177" s="636"/>
      <c r="LPM177" s="567"/>
      <c r="LPR177" s="635"/>
      <c r="LPS177" s="636"/>
      <c r="LPT177" s="567"/>
      <c r="LPY177" s="635"/>
      <c r="LPZ177" s="636"/>
      <c r="LQA177" s="567"/>
      <c r="LQF177" s="635"/>
      <c r="LQG177" s="636"/>
      <c r="LQH177" s="567"/>
      <c r="LQM177" s="635"/>
      <c r="LQN177" s="636"/>
      <c r="LQO177" s="567"/>
      <c r="LQT177" s="635"/>
      <c r="LQU177" s="636"/>
      <c r="LQV177" s="567"/>
      <c r="LRA177" s="635"/>
      <c r="LRB177" s="636"/>
      <c r="LRC177" s="567"/>
      <c r="LRH177" s="635"/>
      <c r="LRI177" s="636"/>
      <c r="LRJ177" s="567"/>
      <c r="LRO177" s="635"/>
      <c r="LRP177" s="636"/>
      <c r="LRQ177" s="567"/>
      <c r="LRV177" s="635"/>
      <c r="LRW177" s="636"/>
      <c r="LRX177" s="567"/>
      <c r="LSC177" s="635"/>
      <c r="LSD177" s="636"/>
      <c r="LSE177" s="567"/>
      <c r="LSJ177" s="635"/>
      <c r="LSK177" s="636"/>
      <c r="LSL177" s="567"/>
      <c r="LSQ177" s="635"/>
      <c r="LSR177" s="636"/>
      <c r="LSS177" s="567"/>
      <c r="LSX177" s="635"/>
      <c r="LSY177" s="636"/>
      <c r="LSZ177" s="567"/>
      <c r="LTE177" s="635"/>
      <c r="LTF177" s="636"/>
      <c r="LTG177" s="567"/>
      <c r="LTL177" s="635"/>
      <c r="LTM177" s="636"/>
      <c r="LTN177" s="567"/>
      <c r="LTS177" s="635"/>
      <c r="LTT177" s="636"/>
      <c r="LTU177" s="567"/>
      <c r="LTZ177" s="635"/>
      <c r="LUA177" s="636"/>
      <c r="LUB177" s="567"/>
      <c r="LUG177" s="635"/>
      <c r="LUH177" s="636"/>
      <c r="LUI177" s="567"/>
      <c r="LUN177" s="635"/>
      <c r="LUO177" s="636"/>
      <c r="LUP177" s="567"/>
      <c r="LUU177" s="635"/>
      <c r="LUV177" s="636"/>
      <c r="LUW177" s="567"/>
      <c r="LVB177" s="635"/>
      <c r="LVC177" s="636"/>
      <c r="LVD177" s="567"/>
      <c r="LVI177" s="635"/>
      <c r="LVJ177" s="636"/>
      <c r="LVK177" s="567"/>
      <c r="LVP177" s="635"/>
      <c r="LVQ177" s="636"/>
      <c r="LVR177" s="567"/>
      <c r="LVW177" s="635"/>
      <c r="LVX177" s="636"/>
      <c r="LVY177" s="567"/>
      <c r="LWD177" s="635"/>
      <c r="LWE177" s="636"/>
      <c r="LWF177" s="567"/>
      <c r="LWK177" s="635"/>
      <c r="LWL177" s="636"/>
      <c r="LWM177" s="567"/>
      <c r="LWR177" s="635"/>
      <c r="LWS177" s="636"/>
      <c r="LWT177" s="567"/>
      <c r="LWY177" s="635"/>
      <c r="LWZ177" s="636"/>
      <c r="LXA177" s="567"/>
      <c r="LXF177" s="635"/>
      <c r="LXG177" s="636"/>
      <c r="LXH177" s="567"/>
      <c r="LXM177" s="635"/>
      <c r="LXN177" s="636"/>
      <c r="LXO177" s="567"/>
      <c r="LXT177" s="635"/>
      <c r="LXU177" s="636"/>
      <c r="LXV177" s="567"/>
      <c r="LYA177" s="635"/>
      <c r="LYB177" s="636"/>
      <c r="LYC177" s="567"/>
      <c r="LYH177" s="635"/>
      <c r="LYI177" s="636"/>
      <c r="LYJ177" s="567"/>
      <c r="LYO177" s="635"/>
      <c r="LYP177" s="636"/>
      <c r="LYQ177" s="567"/>
      <c r="LYV177" s="635"/>
      <c r="LYW177" s="636"/>
      <c r="LYX177" s="567"/>
      <c r="LZC177" s="635"/>
      <c r="LZD177" s="636"/>
      <c r="LZE177" s="567"/>
      <c r="LZJ177" s="635"/>
      <c r="LZK177" s="636"/>
      <c r="LZL177" s="567"/>
      <c r="LZQ177" s="635"/>
      <c r="LZR177" s="636"/>
      <c r="LZS177" s="567"/>
      <c r="LZX177" s="635"/>
      <c r="LZY177" s="636"/>
      <c r="LZZ177" s="567"/>
      <c r="MAE177" s="635"/>
      <c r="MAF177" s="636"/>
      <c r="MAG177" s="567"/>
      <c r="MAL177" s="635"/>
      <c r="MAM177" s="636"/>
      <c r="MAN177" s="567"/>
      <c r="MAS177" s="635"/>
      <c r="MAT177" s="636"/>
      <c r="MAU177" s="567"/>
      <c r="MAZ177" s="635"/>
      <c r="MBA177" s="636"/>
      <c r="MBB177" s="567"/>
      <c r="MBG177" s="635"/>
      <c r="MBH177" s="636"/>
      <c r="MBI177" s="567"/>
      <c r="MBN177" s="635"/>
      <c r="MBO177" s="636"/>
      <c r="MBP177" s="567"/>
      <c r="MBU177" s="635"/>
      <c r="MBV177" s="636"/>
      <c r="MBW177" s="567"/>
      <c r="MCB177" s="635"/>
      <c r="MCC177" s="636"/>
      <c r="MCD177" s="567"/>
      <c r="MCI177" s="635"/>
      <c r="MCJ177" s="636"/>
      <c r="MCK177" s="567"/>
      <c r="MCP177" s="635"/>
      <c r="MCQ177" s="636"/>
      <c r="MCR177" s="567"/>
      <c r="MCW177" s="635"/>
      <c r="MCX177" s="636"/>
      <c r="MCY177" s="567"/>
      <c r="MDD177" s="635"/>
      <c r="MDE177" s="636"/>
      <c r="MDF177" s="567"/>
      <c r="MDK177" s="635"/>
      <c r="MDL177" s="636"/>
      <c r="MDM177" s="567"/>
      <c r="MDR177" s="635"/>
      <c r="MDS177" s="636"/>
      <c r="MDT177" s="567"/>
      <c r="MDY177" s="635"/>
      <c r="MDZ177" s="636"/>
      <c r="MEA177" s="567"/>
      <c r="MEF177" s="635"/>
      <c r="MEG177" s="636"/>
      <c r="MEH177" s="567"/>
      <c r="MEM177" s="635"/>
      <c r="MEN177" s="636"/>
      <c r="MEO177" s="567"/>
      <c r="MET177" s="635"/>
      <c r="MEU177" s="636"/>
      <c r="MEV177" s="567"/>
      <c r="MFA177" s="635"/>
      <c r="MFB177" s="636"/>
      <c r="MFC177" s="567"/>
      <c r="MFH177" s="635"/>
      <c r="MFI177" s="636"/>
      <c r="MFJ177" s="567"/>
      <c r="MFO177" s="635"/>
      <c r="MFP177" s="636"/>
      <c r="MFQ177" s="567"/>
      <c r="MFV177" s="635"/>
      <c r="MFW177" s="636"/>
      <c r="MFX177" s="567"/>
      <c r="MGC177" s="635"/>
      <c r="MGD177" s="636"/>
      <c r="MGE177" s="567"/>
      <c r="MGJ177" s="635"/>
      <c r="MGK177" s="636"/>
      <c r="MGL177" s="567"/>
      <c r="MGQ177" s="635"/>
      <c r="MGR177" s="636"/>
      <c r="MGS177" s="567"/>
      <c r="MGX177" s="635"/>
      <c r="MGY177" s="636"/>
      <c r="MGZ177" s="567"/>
      <c r="MHE177" s="635"/>
      <c r="MHF177" s="636"/>
      <c r="MHG177" s="567"/>
      <c r="MHL177" s="635"/>
      <c r="MHM177" s="636"/>
      <c r="MHN177" s="567"/>
      <c r="MHS177" s="635"/>
      <c r="MHT177" s="636"/>
      <c r="MHU177" s="567"/>
      <c r="MHZ177" s="635"/>
      <c r="MIA177" s="636"/>
      <c r="MIB177" s="567"/>
      <c r="MIG177" s="635"/>
      <c r="MIH177" s="636"/>
      <c r="MII177" s="567"/>
      <c r="MIN177" s="635"/>
      <c r="MIO177" s="636"/>
      <c r="MIP177" s="567"/>
      <c r="MIU177" s="635"/>
      <c r="MIV177" s="636"/>
      <c r="MIW177" s="567"/>
      <c r="MJB177" s="635"/>
      <c r="MJC177" s="636"/>
      <c r="MJD177" s="567"/>
      <c r="MJI177" s="635"/>
      <c r="MJJ177" s="636"/>
      <c r="MJK177" s="567"/>
      <c r="MJP177" s="635"/>
      <c r="MJQ177" s="636"/>
      <c r="MJR177" s="567"/>
      <c r="MJW177" s="635"/>
      <c r="MJX177" s="636"/>
      <c r="MJY177" s="567"/>
      <c r="MKD177" s="635"/>
      <c r="MKE177" s="636"/>
      <c r="MKF177" s="567"/>
      <c r="MKK177" s="635"/>
      <c r="MKL177" s="636"/>
      <c r="MKM177" s="567"/>
      <c r="MKR177" s="635"/>
      <c r="MKS177" s="636"/>
      <c r="MKT177" s="567"/>
      <c r="MKY177" s="635"/>
      <c r="MKZ177" s="636"/>
      <c r="MLA177" s="567"/>
      <c r="MLF177" s="635"/>
      <c r="MLG177" s="636"/>
      <c r="MLH177" s="567"/>
      <c r="MLM177" s="635"/>
      <c r="MLN177" s="636"/>
      <c r="MLO177" s="567"/>
      <c r="MLT177" s="635"/>
      <c r="MLU177" s="636"/>
      <c r="MLV177" s="567"/>
      <c r="MMA177" s="635"/>
      <c r="MMB177" s="636"/>
      <c r="MMC177" s="567"/>
      <c r="MMH177" s="635"/>
      <c r="MMI177" s="636"/>
      <c r="MMJ177" s="567"/>
      <c r="MMO177" s="635"/>
      <c r="MMP177" s="636"/>
      <c r="MMQ177" s="567"/>
      <c r="MMV177" s="635"/>
      <c r="MMW177" s="636"/>
      <c r="MMX177" s="567"/>
      <c r="MNC177" s="635"/>
      <c r="MND177" s="636"/>
      <c r="MNE177" s="567"/>
      <c r="MNJ177" s="635"/>
      <c r="MNK177" s="636"/>
      <c r="MNL177" s="567"/>
      <c r="MNQ177" s="635"/>
      <c r="MNR177" s="636"/>
      <c r="MNS177" s="567"/>
      <c r="MNX177" s="635"/>
      <c r="MNY177" s="636"/>
      <c r="MNZ177" s="567"/>
      <c r="MOE177" s="635"/>
      <c r="MOF177" s="636"/>
      <c r="MOG177" s="567"/>
      <c r="MOL177" s="635"/>
      <c r="MOM177" s="636"/>
      <c r="MON177" s="567"/>
      <c r="MOS177" s="635"/>
      <c r="MOT177" s="636"/>
      <c r="MOU177" s="567"/>
      <c r="MOZ177" s="635"/>
      <c r="MPA177" s="636"/>
      <c r="MPB177" s="567"/>
      <c r="MPG177" s="635"/>
      <c r="MPH177" s="636"/>
      <c r="MPI177" s="567"/>
      <c r="MPN177" s="635"/>
      <c r="MPO177" s="636"/>
      <c r="MPP177" s="567"/>
      <c r="MPU177" s="635"/>
      <c r="MPV177" s="636"/>
      <c r="MPW177" s="567"/>
      <c r="MQB177" s="635"/>
      <c r="MQC177" s="636"/>
      <c r="MQD177" s="567"/>
      <c r="MQI177" s="635"/>
      <c r="MQJ177" s="636"/>
      <c r="MQK177" s="567"/>
      <c r="MQP177" s="635"/>
      <c r="MQQ177" s="636"/>
      <c r="MQR177" s="567"/>
      <c r="MQW177" s="635"/>
      <c r="MQX177" s="636"/>
      <c r="MQY177" s="567"/>
      <c r="MRD177" s="635"/>
      <c r="MRE177" s="636"/>
      <c r="MRF177" s="567"/>
      <c r="MRK177" s="635"/>
      <c r="MRL177" s="636"/>
      <c r="MRM177" s="567"/>
      <c r="MRR177" s="635"/>
      <c r="MRS177" s="636"/>
      <c r="MRT177" s="567"/>
      <c r="MRY177" s="635"/>
      <c r="MRZ177" s="636"/>
      <c r="MSA177" s="567"/>
      <c r="MSF177" s="635"/>
      <c r="MSG177" s="636"/>
      <c r="MSH177" s="567"/>
      <c r="MSM177" s="635"/>
      <c r="MSN177" s="636"/>
      <c r="MSO177" s="567"/>
      <c r="MST177" s="635"/>
      <c r="MSU177" s="636"/>
      <c r="MSV177" s="567"/>
      <c r="MTA177" s="635"/>
      <c r="MTB177" s="636"/>
      <c r="MTC177" s="567"/>
      <c r="MTH177" s="635"/>
      <c r="MTI177" s="636"/>
      <c r="MTJ177" s="567"/>
      <c r="MTO177" s="635"/>
      <c r="MTP177" s="636"/>
      <c r="MTQ177" s="567"/>
      <c r="MTV177" s="635"/>
      <c r="MTW177" s="636"/>
      <c r="MTX177" s="567"/>
      <c r="MUC177" s="635"/>
      <c r="MUD177" s="636"/>
      <c r="MUE177" s="567"/>
      <c r="MUJ177" s="635"/>
      <c r="MUK177" s="636"/>
      <c r="MUL177" s="567"/>
      <c r="MUQ177" s="635"/>
      <c r="MUR177" s="636"/>
      <c r="MUS177" s="567"/>
      <c r="MUX177" s="635"/>
      <c r="MUY177" s="636"/>
      <c r="MUZ177" s="567"/>
      <c r="MVE177" s="635"/>
      <c r="MVF177" s="636"/>
      <c r="MVG177" s="567"/>
      <c r="MVL177" s="635"/>
      <c r="MVM177" s="636"/>
      <c r="MVN177" s="567"/>
      <c r="MVS177" s="635"/>
      <c r="MVT177" s="636"/>
      <c r="MVU177" s="567"/>
      <c r="MVZ177" s="635"/>
      <c r="MWA177" s="636"/>
      <c r="MWB177" s="567"/>
      <c r="MWG177" s="635"/>
      <c r="MWH177" s="636"/>
      <c r="MWI177" s="567"/>
      <c r="MWN177" s="635"/>
      <c r="MWO177" s="636"/>
      <c r="MWP177" s="567"/>
      <c r="MWU177" s="635"/>
      <c r="MWV177" s="636"/>
      <c r="MWW177" s="567"/>
      <c r="MXB177" s="635"/>
      <c r="MXC177" s="636"/>
      <c r="MXD177" s="567"/>
      <c r="MXI177" s="635"/>
      <c r="MXJ177" s="636"/>
      <c r="MXK177" s="567"/>
      <c r="MXP177" s="635"/>
      <c r="MXQ177" s="636"/>
      <c r="MXR177" s="567"/>
      <c r="MXW177" s="635"/>
      <c r="MXX177" s="636"/>
      <c r="MXY177" s="567"/>
      <c r="MYD177" s="635"/>
      <c r="MYE177" s="636"/>
      <c r="MYF177" s="567"/>
      <c r="MYK177" s="635"/>
      <c r="MYL177" s="636"/>
      <c r="MYM177" s="567"/>
      <c r="MYR177" s="635"/>
      <c r="MYS177" s="636"/>
      <c r="MYT177" s="567"/>
      <c r="MYY177" s="635"/>
      <c r="MYZ177" s="636"/>
      <c r="MZA177" s="567"/>
      <c r="MZF177" s="635"/>
      <c r="MZG177" s="636"/>
      <c r="MZH177" s="567"/>
      <c r="MZM177" s="635"/>
      <c r="MZN177" s="636"/>
      <c r="MZO177" s="567"/>
      <c r="MZT177" s="635"/>
      <c r="MZU177" s="636"/>
      <c r="MZV177" s="567"/>
      <c r="NAA177" s="635"/>
      <c r="NAB177" s="636"/>
      <c r="NAC177" s="567"/>
      <c r="NAH177" s="635"/>
      <c r="NAI177" s="636"/>
      <c r="NAJ177" s="567"/>
      <c r="NAO177" s="635"/>
      <c r="NAP177" s="636"/>
      <c r="NAQ177" s="567"/>
      <c r="NAV177" s="635"/>
      <c r="NAW177" s="636"/>
      <c r="NAX177" s="567"/>
      <c r="NBC177" s="635"/>
      <c r="NBD177" s="636"/>
      <c r="NBE177" s="567"/>
      <c r="NBJ177" s="635"/>
      <c r="NBK177" s="636"/>
      <c r="NBL177" s="567"/>
      <c r="NBQ177" s="635"/>
      <c r="NBR177" s="636"/>
      <c r="NBS177" s="567"/>
      <c r="NBX177" s="635"/>
      <c r="NBY177" s="636"/>
      <c r="NBZ177" s="567"/>
      <c r="NCE177" s="635"/>
      <c r="NCF177" s="636"/>
      <c r="NCG177" s="567"/>
      <c r="NCL177" s="635"/>
      <c r="NCM177" s="636"/>
      <c r="NCN177" s="567"/>
      <c r="NCS177" s="635"/>
      <c r="NCT177" s="636"/>
      <c r="NCU177" s="567"/>
      <c r="NCZ177" s="635"/>
      <c r="NDA177" s="636"/>
      <c r="NDB177" s="567"/>
      <c r="NDG177" s="635"/>
      <c r="NDH177" s="636"/>
      <c r="NDI177" s="567"/>
      <c r="NDN177" s="635"/>
      <c r="NDO177" s="636"/>
      <c r="NDP177" s="567"/>
      <c r="NDU177" s="635"/>
      <c r="NDV177" s="636"/>
      <c r="NDW177" s="567"/>
      <c r="NEB177" s="635"/>
      <c r="NEC177" s="636"/>
      <c r="NED177" s="567"/>
      <c r="NEI177" s="635"/>
      <c r="NEJ177" s="636"/>
      <c r="NEK177" s="567"/>
      <c r="NEP177" s="635"/>
      <c r="NEQ177" s="636"/>
      <c r="NER177" s="567"/>
      <c r="NEW177" s="635"/>
      <c r="NEX177" s="636"/>
      <c r="NEY177" s="567"/>
      <c r="NFD177" s="635"/>
      <c r="NFE177" s="636"/>
      <c r="NFF177" s="567"/>
      <c r="NFK177" s="635"/>
      <c r="NFL177" s="636"/>
      <c r="NFM177" s="567"/>
      <c r="NFR177" s="635"/>
      <c r="NFS177" s="636"/>
      <c r="NFT177" s="567"/>
      <c r="NFY177" s="635"/>
      <c r="NFZ177" s="636"/>
      <c r="NGA177" s="567"/>
      <c r="NGF177" s="635"/>
      <c r="NGG177" s="636"/>
      <c r="NGH177" s="567"/>
      <c r="NGM177" s="635"/>
      <c r="NGN177" s="636"/>
      <c r="NGO177" s="567"/>
      <c r="NGT177" s="635"/>
      <c r="NGU177" s="636"/>
      <c r="NGV177" s="567"/>
      <c r="NHA177" s="635"/>
      <c r="NHB177" s="636"/>
      <c r="NHC177" s="567"/>
      <c r="NHH177" s="635"/>
      <c r="NHI177" s="636"/>
      <c r="NHJ177" s="567"/>
      <c r="NHO177" s="635"/>
      <c r="NHP177" s="636"/>
      <c r="NHQ177" s="567"/>
      <c r="NHV177" s="635"/>
      <c r="NHW177" s="636"/>
      <c r="NHX177" s="567"/>
      <c r="NIC177" s="635"/>
      <c r="NID177" s="636"/>
      <c r="NIE177" s="567"/>
      <c r="NIJ177" s="635"/>
      <c r="NIK177" s="636"/>
      <c r="NIL177" s="567"/>
      <c r="NIQ177" s="635"/>
      <c r="NIR177" s="636"/>
      <c r="NIS177" s="567"/>
      <c r="NIX177" s="635"/>
      <c r="NIY177" s="636"/>
      <c r="NIZ177" s="567"/>
      <c r="NJE177" s="635"/>
      <c r="NJF177" s="636"/>
      <c r="NJG177" s="567"/>
      <c r="NJL177" s="635"/>
      <c r="NJM177" s="636"/>
      <c r="NJN177" s="567"/>
      <c r="NJS177" s="635"/>
      <c r="NJT177" s="636"/>
      <c r="NJU177" s="567"/>
      <c r="NJZ177" s="635"/>
      <c r="NKA177" s="636"/>
      <c r="NKB177" s="567"/>
      <c r="NKG177" s="635"/>
      <c r="NKH177" s="636"/>
      <c r="NKI177" s="567"/>
      <c r="NKN177" s="635"/>
      <c r="NKO177" s="636"/>
      <c r="NKP177" s="567"/>
      <c r="NKU177" s="635"/>
      <c r="NKV177" s="636"/>
      <c r="NKW177" s="567"/>
      <c r="NLB177" s="635"/>
      <c r="NLC177" s="636"/>
      <c r="NLD177" s="567"/>
      <c r="NLI177" s="635"/>
      <c r="NLJ177" s="636"/>
      <c r="NLK177" s="567"/>
      <c r="NLP177" s="635"/>
      <c r="NLQ177" s="636"/>
      <c r="NLR177" s="567"/>
      <c r="NLW177" s="635"/>
      <c r="NLX177" s="636"/>
      <c r="NLY177" s="567"/>
      <c r="NMD177" s="635"/>
      <c r="NME177" s="636"/>
      <c r="NMF177" s="567"/>
      <c r="NMK177" s="635"/>
      <c r="NML177" s="636"/>
      <c r="NMM177" s="567"/>
      <c r="NMR177" s="635"/>
      <c r="NMS177" s="636"/>
      <c r="NMT177" s="567"/>
      <c r="NMY177" s="635"/>
      <c r="NMZ177" s="636"/>
      <c r="NNA177" s="567"/>
      <c r="NNF177" s="635"/>
      <c r="NNG177" s="636"/>
      <c r="NNH177" s="567"/>
      <c r="NNM177" s="635"/>
      <c r="NNN177" s="636"/>
      <c r="NNO177" s="567"/>
      <c r="NNT177" s="635"/>
      <c r="NNU177" s="636"/>
      <c r="NNV177" s="567"/>
      <c r="NOA177" s="635"/>
      <c r="NOB177" s="636"/>
      <c r="NOC177" s="567"/>
      <c r="NOH177" s="635"/>
      <c r="NOI177" s="636"/>
      <c r="NOJ177" s="567"/>
      <c r="NOO177" s="635"/>
      <c r="NOP177" s="636"/>
      <c r="NOQ177" s="567"/>
      <c r="NOV177" s="635"/>
      <c r="NOW177" s="636"/>
      <c r="NOX177" s="567"/>
      <c r="NPC177" s="635"/>
      <c r="NPD177" s="636"/>
      <c r="NPE177" s="567"/>
      <c r="NPJ177" s="635"/>
      <c r="NPK177" s="636"/>
      <c r="NPL177" s="567"/>
      <c r="NPQ177" s="635"/>
      <c r="NPR177" s="636"/>
      <c r="NPS177" s="567"/>
      <c r="NPX177" s="635"/>
      <c r="NPY177" s="636"/>
      <c r="NPZ177" s="567"/>
      <c r="NQE177" s="635"/>
      <c r="NQF177" s="636"/>
      <c r="NQG177" s="567"/>
      <c r="NQL177" s="635"/>
      <c r="NQM177" s="636"/>
      <c r="NQN177" s="567"/>
      <c r="NQS177" s="635"/>
      <c r="NQT177" s="636"/>
      <c r="NQU177" s="567"/>
      <c r="NQZ177" s="635"/>
      <c r="NRA177" s="636"/>
      <c r="NRB177" s="567"/>
      <c r="NRG177" s="635"/>
      <c r="NRH177" s="636"/>
      <c r="NRI177" s="567"/>
      <c r="NRN177" s="635"/>
      <c r="NRO177" s="636"/>
      <c r="NRP177" s="567"/>
      <c r="NRU177" s="635"/>
      <c r="NRV177" s="636"/>
      <c r="NRW177" s="567"/>
      <c r="NSB177" s="635"/>
      <c r="NSC177" s="636"/>
      <c r="NSD177" s="567"/>
      <c r="NSI177" s="635"/>
      <c r="NSJ177" s="636"/>
      <c r="NSK177" s="567"/>
      <c r="NSP177" s="635"/>
      <c r="NSQ177" s="636"/>
      <c r="NSR177" s="567"/>
      <c r="NSW177" s="635"/>
      <c r="NSX177" s="636"/>
      <c r="NSY177" s="567"/>
      <c r="NTD177" s="635"/>
      <c r="NTE177" s="636"/>
      <c r="NTF177" s="567"/>
      <c r="NTK177" s="635"/>
      <c r="NTL177" s="636"/>
      <c r="NTM177" s="567"/>
      <c r="NTR177" s="635"/>
      <c r="NTS177" s="636"/>
      <c r="NTT177" s="567"/>
      <c r="NTY177" s="635"/>
      <c r="NTZ177" s="636"/>
      <c r="NUA177" s="567"/>
      <c r="NUF177" s="635"/>
      <c r="NUG177" s="636"/>
      <c r="NUH177" s="567"/>
      <c r="NUM177" s="635"/>
      <c r="NUN177" s="636"/>
      <c r="NUO177" s="567"/>
      <c r="NUT177" s="635"/>
      <c r="NUU177" s="636"/>
      <c r="NUV177" s="567"/>
      <c r="NVA177" s="635"/>
      <c r="NVB177" s="636"/>
      <c r="NVC177" s="567"/>
      <c r="NVH177" s="635"/>
      <c r="NVI177" s="636"/>
      <c r="NVJ177" s="567"/>
      <c r="NVO177" s="635"/>
      <c r="NVP177" s="636"/>
      <c r="NVQ177" s="567"/>
      <c r="NVV177" s="635"/>
      <c r="NVW177" s="636"/>
      <c r="NVX177" s="567"/>
      <c r="NWC177" s="635"/>
      <c r="NWD177" s="636"/>
      <c r="NWE177" s="567"/>
      <c r="NWJ177" s="635"/>
      <c r="NWK177" s="636"/>
      <c r="NWL177" s="567"/>
      <c r="NWQ177" s="635"/>
      <c r="NWR177" s="636"/>
      <c r="NWS177" s="567"/>
      <c r="NWX177" s="635"/>
      <c r="NWY177" s="636"/>
      <c r="NWZ177" s="567"/>
      <c r="NXE177" s="635"/>
      <c r="NXF177" s="636"/>
      <c r="NXG177" s="567"/>
      <c r="NXL177" s="635"/>
      <c r="NXM177" s="636"/>
      <c r="NXN177" s="567"/>
      <c r="NXS177" s="635"/>
      <c r="NXT177" s="636"/>
      <c r="NXU177" s="567"/>
      <c r="NXZ177" s="635"/>
      <c r="NYA177" s="636"/>
      <c r="NYB177" s="567"/>
      <c r="NYG177" s="635"/>
      <c r="NYH177" s="636"/>
      <c r="NYI177" s="567"/>
      <c r="NYN177" s="635"/>
      <c r="NYO177" s="636"/>
      <c r="NYP177" s="567"/>
      <c r="NYU177" s="635"/>
      <c r="NYV177" s="636"/>
      <c r="NYW177" s="567"/>
      <c r="NZB177" s="635"/>
      <c r="NZC177" s="636"/>
      <c r="NZD177" s="567"/>
      <c r="NZI177" s="635"/>
      <c r="NZJ177" s="636"/>
      <c r="NZK177" s="567"/>
      <c r="NZP177" s="635"/>
      <c r="NZQ177" s="636"/>
      <c r="NZR177" s="567"/>
      <c r="NZW177" s="635"/>
      <c r="NZX177" s="636"/>
      <c r="NZY177" s="567"/>
      <c r="OAD177" s="635"/>
      <c r="OAE177" s="636"/>
      <c r="OAF177" s="567"/>
      <c r="OAK177" s="635"/>
      <c r="OAL177" s="636"/>
      <c r="OAM177" s="567"/>
      <c r="OAR177" s="635"/>
      <c r="OAS177" s="636"/>
      <c r="OAT177" s="567"/>
      <c r="OAY177" s="635"/>
      <c r="OAZ177" s="636"/>
      <c r="OBA177" s="567"/>
      <c r="OBF177" s="635"/>
      <c r="OBG177" s="636"/>
      <c r="OBH177" s="567"/>
      <c r="OBM177" s="635"/>
      <c r="OBN177" s="636"/>
      <c r="OBO177" s="567"/>
      <c r="OBT177" s="635"/>
      <c r="OBU177" s="636"/>
      <c r="OBV177" s="567"/>
      <c r="OCA177" s="635"/>
      <c r="OCB177" s="636"/>
      <c r="OCC177" s="567"/>
      <c r="OCH177" s="635"/>
      <c r="OCI177" s="636"/>
      <c r="OCJ177" s="567"/>
      <c r="OCO177" s="635"/>
      <c r="OCP177" s="636"/>
      <c r="OCQ177" s="567"/>
      <c r="OCV177" s="635"/>
      <c r="OCW177" s="636"/>
      <c r="OCX177" s="567"/>
      <c r="ODC177" s="635"/>
      <c r="ODD177" s="636"/>
      <c r="ODE177" s="567"/>
      <c r="ODJ177" s="635"/>
      <c r="ODK177" s="636"/>
      <c r="ODL177" s="567"/>
      <c r="ODQ177" s="635"/>
      <c r="ODR177" s="636"/>
      <c r="ODS177" s="567"/>
      <c r="ODX177" s="635"/>
      <c r="ODY177" s="636"/>
      <c r="ODZ177" s="567"/>
      <c r="OEE177" s="635"/>
      <c r="OEF177" s="636"/>
      <c r="OEG177" s="567"/>
      <c r="OEL177" s="635"/>
      <c r="OEM177" s="636"/>
      <c r="OEN177" s="567"/>
      <c r="OES177" s="635"/>
      <c r="OET177" s="636"/>
      <c r="OEU177" s="567"/>
      <c r="OEZ177" s="635"/>
      <c r="OFA177" s="636"/>
      <c r="OFB177" s="567"/>
      <c r="OFG177" s="635"/>
      <c r="OFH177" s="636"/>
      <c r="OFI177" s="567"/>
      <c r="OFN177" s="635"/>
      <c r="OFO177" s="636"/>
      <c r="OFP177" s="567"/>
      <c r="OFU177" s="635"/>
      <c r="OFV177" s="636"/>
      <c r="OFW177" s="567"/>
      <c r="OGB177" s="635"/>
      <c r="OGC177" s="636"/>
      <c r="OGD177" s="567"/>
      <c r="OGI177" s="635"/>
      <c r="OGJ177" s="636"/>
      <c r="OGK177" s="567"/>
      <c r="OGP177" s="635"/>
      <c r="OGQ177" s="636"/>
      <c r="OGR177" s="567"/>
      <c r="OGW177" s="635"/>
      <c r="OGX177" s="636"/>
      <c r="OGY177" s="567"/>
      <c r="OHD177" s="635"/>
      <c r="OHE177" s="636"/>
      <c r="OHF177" s="567"/>
      <c r="OHK177" s="635"/>
      <c r="OHL177" s="636"/>
      <c r="OHM177" s="567"/>
      <c r="OHR177" s="635"/>
      <c r="OHS177" s="636"/>
      <c r="OHT177" s="567"/>
      <c r="OHY177" s="635"/>
      <c r="OHZ177" s="636"/>
      <c r="OIA177" s="567"/>
      <c r="OIF177" s="635"/>
      <c r="OIG177" s="636"/>
      <c r="OIH177" s="567"/>
      <c r="OIM177" s="635"/>
      <c r="OIN177" s="636"/>
      <c r="OIO177" s="567"/>
      <c r="OIT177" s="635"/>
      <c r="OIU177" s="636"/>
      <c r="OIV177" s="567"/>
      <c r="OJA177" s="635"/>
      <c r="OJB177" s="636"/>
      <c r="OJC177" s="567"/>
      <c r="OJH177" s="635"/>
      <c r="OJI177" s="636"/>
      <c r="OJJ177" s="567"/>
      <c r="OJO177" s="635"/>
      <c r="OJP177" s="636"/>
      <c r="OJQ177" s="567"/>
      <c r="OJV177" s="635"/>
      <c r="OJW177" s="636"/>
      <c r="OJX177" s="567"/>
      <c r="OKC177" s="635"/>
      <c r="OKD177" s="636"/>
      <c r="OKE177" s="567"/>
      <c r="OKJ177" s="635"/>
      <c r="OKK177" s="636"/>
      <c r="OKL177" s="567"/>
      <c r="OKQ177" s="635"/>
      <c r="OKR177" s="636"/>
      <c r="OKS177" s="567"/>
      <c r="OKX177" s="635"/>
      <c r="OKY177" s="636"/>
      <c r="OKZ177" s="567"/>
      <c r="OLE177" s="635"/>
      <c r="OLF177" s="636"/>
      <c r="OLG177" s="567"/>
      <c r="OLL177" s="635"/>
      <c r="OLM177" s="636"/>
      <c r="OLN177" s="567"/>
      <c r="OLS177" s="635"/>
      <c r="OLT177" s="636"/>
      <c r="OLU177" s="567"/>
      <c r="OLZ177" s="635"/>
      <c r="OMA177" s="636"/>
      <c r="OMB177" s="567"/>
      <c r="OMG177" s="635"/>
      <c r="OMH177" s="636"/>
      <c r="OMI177" s="567"/>
      <c r="OMN177" s="635"/>
      <c r="OMO177" s="636"/>
      <c r="OMP177" s="567"/>
      <c r="OMU177" s="635"/>
      <c r="OMV177" s="636"/>
      <c r="OMW177" s="567"/>
      <c r="ONB177" s="635"/>
      <c r="ONC177" s="636"/>
      <c r="OND177" s="567"/>
      <c r="ONI177" s="635"/>
      <c r="ONJ177" s="636"/>
      <c r="ONK177" s="567"/>
      <c r="ONP177" s="635"/>
      <c r="ONQ177" s="636"/>
      <c r="ONR177" s="567"/>
      <c r="ONW177" s="635"/>
      <c r="ONX177" s="636"/>
      <c r="ONY177" s="567"/>
      <c r="OOD177" s="635"/>
      <c r="OOE177" s="636"/>
      <c r="OOF177" s="567"/>
      <c r="OOK177" s="635"/>
      <c r="OOL177" s="636"/>
      <c r="OOM177" s="567"/>
      <c r="OOR177" s="635"/>
      <c r="OOS177" s="636"/>
      <c r="OOT177" s="567"/>
      <c r="OOY177" s="635"/>
      <c r="OOZ177" s="636"/>
      <c r="OPA177" s="567"/>
      <c r="OPF177" s="635"/>
      <c r="OPG177" s="636"/>
      <c r="OPH177" s="567"/>
      <c r="OPM177" s="635"/>
      <c r="OPN177" s="636"/>
      <c r="OPO177" s="567"/>
      <c r="OPT177" s="635"/>
      <c r="OPU177" s="636"/>
      <c r="OPV177" s="567"/>
      <c r="OQA177" s="635"/>
      <c r="OQB177" s="636"/>
      <c r="OQC177" s="567"/>
      <c r="OQH177" s="635"/>
      <c r="OQI177" s="636"/>
      <c r="OQJ177" s="567"/>
      <c r="OQO177" s="635"/>
      <c r="OQP177" s="636"/>
      <c r="OQQ177" s="567"/>
      <c r="OQV177" s="635"/>
      <c r="OQW177" s="636"/>
      <c r="OQX177" s="567"/>
      <c r="ORC177" s="635"/>
      <c r="ORD177" s="636"/>
      <c r="ORE177" s="567"/>
      <c r="ORJ177" s="635"/>
      <c r="ORK177" s="636"/>
      <c r="ORL177" s="567"/>
      <c r="ORQ177" s="635"/>
      <c r="ORR177" s="636"/>
      <c r="ORS177" s="567"/>
      <c r="ORX177" s="635"/>
      <c r="ORY177" s="636"/>
      <c r="ORZ177" s="567"/>
      <c r="OSE177" s="635"/>
      <c r="OSF177" s="636"/>
      <c r="OSG177" s="567"/>
      <c r="OSL177" s="635"/>
      <c r="OSM177" s="636"/>
      <c r="OSN177" s="567"/>
      <c r="OSS177" s="635"/>
      <c r="OST177" s="636"/>
      <c r="OSU177" s="567"/>
      <c r="OSZ177" s="635"/>
      <c r="OTA177" s="636"/>
      <c r="OTB177" s="567"/>
      <c r="OTG177" s="635"/>
      <c r="OTH177" s="636"/>
      <c r="OTI177" s="567"/>
      <c r="OTN177" s="635"/>
      <c r="OTO177" s="636"/>
      <c r="OTP177" s="567"/>
      <c r="OTU177" s="635"/>
      <c r="OTV177" s="636"/>
      <c r="OTW177" s="567"/>
      <c r="OUB177" s="635"/>
      <c r="OUC177" s="636"/>
      <c r="OUD177" s="567"/>
      <c r="OUI177" s="635"/>
      <c r="OUJ177" s="636"/>
      <c r="OUK177" s="567"/>
      <c r="OUP177" s="635"/>
      <c r="OUQ177" s="636"/>
      <c r="OUR177" s="567"/>
      <c r="OUW177" s="635"/>
      <c r="OUX177" s="636"/>
      <c r="OUY177" s="567"/>
      <c r="OVD177" s="635"/>
      <c r="OVE177" s="636"/>
      <c r="OVF177" s="567"/>
      <c r="OVK177" s="635"/>
      <c r="OVL177" s="636"/>
      <c r="OVM177" s="567"/>
      <c r="OVR177" s="635"/>
      <c r="OVS177" s="636"/>
      <c r="OVT177" s="567"/>
      <c r="OVY177" s="635"/>
      <c r="OVZ177" s="636"/>
      <c r="OWA177" s="567"/>
      <c r="OWF177" s="635"/>
      <c r="OWG177" s="636"/>
      <c r="OWH177" s="567"/>
      <c r="OWM177" s="635"/>
      <c r="OWN177" s="636"/>
      <c r="OWO177" s="567"/>
      <c r="OWT177" s="635"/>
      <c r="OWU177" s="636"/>
      <c r="OWV177" s="567"/>
      <c r="OXA177" s="635"/>
      <c r="OXB177" s="636"/>
      <c r="OXC177" s="567"/>
      <c r="OXH177" s="635"/>
      <c r="OXI177" s="636"/>
      <c r="OXJ177" s="567"/>
      <c r="OXO177" s="635"/>
      <c r="OXP177" s="636"/>
      <c r="OXQ177" s="567"/>
      <c r="OXV177" s="635"/>
      <c r="OXW177" s="636"/>
      <c r="OXX177" s="567"/>
      <c r="OYC177" s="635"/>
      <c r="OYD177" s="636"/>
      <c r="OYE177" s="567"/>
      <c r="OYJ177" s="635"/>
      <c r="OYK177" s="636"/>
      <c r="OYL177" s="567"/>
      <c r="OYQ177" s="635"/>
      <c r="OYR177" s="636"/>
      <c r="OYS177" s="567"/>
      <c r="OYX177" s="635"/>
      <c r="OYY177" s="636"/>
      <c r="OYZ177" s="567"/>
      <c r="OZE177" s="635"/>
      <c r="OZF177" s="636"/>
      <c r="OZG177" s="567"/>
      <c r="OZL177" s="635"/>
      <c r="OZM177" s="636"/>
      <c r="OZN177" s="567"/>
      <c r="OZS177" s="635"/>
      <c r="OZT177" s="636"/>
      <c r="OZU177" s="567"/>
      <c r="OZZ177" s="635"/>
      <c r="PAA177" s="636"/>
      <c r="PAB177" s="567"/>
      <c r="PAG177" s="635"/>
      <c r="PAH177" s="636"/>
      <c r="PAI177" s="567"/>
      <c r="PAN177" s="635"/>
      <c r="PAO177" s="636"/>
      <c r="PAP177" s="567"/>
      <c r="PAU177" s="635"/>
      <c r="PAV177" s="636"/>
      <c r="PAW177" s="567"/>
      <c r="PBB177" s="635"/>
      <c r="PBC177" s="636"/>
      <c r="PBD177" s="567"/>
      <c r="PBI177" s="635"/>
      <c r="PBJ177" s="636"/>
      <c r="PBK177" s="567"/>
      <c r="PBP177" s="635"/>
      <c r="PBQ177" s="636"/>
      <c r="PBR177" s="567"/>
      <c r="PBW177" s="635"/>
      <c r="PBX177" s="636"/>
      <c r="PBY177" s="567"/>
      <c r="PCD177" s="635"/>
      <c r="PCE177" s="636"/>
      <c r="PCF177" s="567"/>
      <c r="PCK177" s="635"/>
      <c r="PCL177" s="636"/>
      <c r="PCM177" s="567"/>
      <c r="PCR177" s="635"/>
      <c r="PCS177" s="636"/>
      <c r="PCT177" s="567"/>
      <c r="PCY177" s="635"/>
      <c r="PCZ177" s="636"/>
      <c r="PDA177" s="567"/>
      <c r="PDF177" s="635"/>
      <c r="PDG177" s="636"/>
      <c r="PDH177" s="567"/>
      <c r="PDM177" s="635"/>
      <c r="PDN177" s="636"/>
      <c r="PDO177" s="567"/>
      <c r="PDT177" s="635"/>
      <c r="PDU177" s="636"/>
      <c r="PDV177" s="567"/>
      <c r="PEA177" s="635"/>
      <c r="PEB177" s="636"/>
      <c r="PEC177" s="567"/>
      <c r="PEH177" s="635"/>
      <c r="PEI177" s="636"/>
      <c r="PEJ177" s="567"/>
      <c r="PEO177" s="635"/>
      <c r="PEP177" s="636"/>
      <c r="PEQ177" s="567"/>
      <c r="PEV177" s="635"/>
      <c r="PEW177" s="636"/>
      <c r="PEX177" s="567"/>
      <c r="PFC177" s="635"/>
      <c r="PFD177" s="636"/>
      <c r="PFE177" s="567"/>
      <c r="PFJ177" s="635"/>
      <c r="PFK177" s="636"/>
      <c r="PFL177" s="567"/>
      <c r="PFQ177" s="635"/>
      <c r="PFR177" s="636"/>
      <c r="PFS177" s="567"/>
      <c r="PFX177" s="635"/>
      <c r="PFY177" s="636"/>
      <c r="PFZ177" s="567"/>
      <c r="PGE177" s="635"/>
      <c r="PGF177" s="636"/>
      <c r="PGG177" s="567"/>
      <c r="PGL177" s="635"/>
      <c r="PGM177" s="636"/>
      <c r="PGN177" s="567"/>
      <c r="PGS177" s="635"/>
      <c r="PGT177" s="636"/>
      <c r="PGU177" s="567"/>
      <c r="PGZ177" s="635"/>
      <c r="PHA177" s="636"/>
      <c r="PHB177" s="567"/>
      <c r="PHG177" s="635"/>
      <c r="PHH177" s="636"/>
      <c r="PHI177" s="567"/>
      <c r="PHN177" s="635"/>
      <c r="PHO177" s="636"/>
      <c r="PHP177" s="567"/>
      <c r="PHU177" s="635"/>
      <c r="PHV177" s="636"/>
      <c r="PHW177" s="567"/>
      <c r="PIB177" s="635"/>
      <c r="PIC177" s="636"/>
      <c r="PID177" s="567"/>
      <c r="PII177" s="635"/>
      <c r="PIJ177" s="636"/>
      <c r="PIK177" s="567"/>
      <c r="PIP177" s="635"/>
      <c r="PIQ177" s="636"/>
      <c r="PIR177" s="567"/>
      <c r="PIW177" s="635"/>
      <c r="PIX177" s="636"/>
      <c r="PIY177" s="567"/>
      <c r="PJD177" s="635"/>
      <c r="PJE177" s="636"/>
      <c r="PJF177" s="567"/>
      <c r="PJK177" s="635"/>
      <c r="PJL177" s="636"/>
      <c r="PJM177" s="567"/>
      <c r="PJR177" s="635"/>
      <c r="PJS177" s="636"/>
      <c r="PJT177" s="567"/>
      <c r="PJY177" s="635"/>
      <c r="PJZ177" s="636"/>
      <c r="PKA177" s="567"/>
      <c r="PKF177" s="635"/>
      <c r="PKG177" s="636"/>
      <c r="PKH177" s="567"/>
      <c r="PKM177" s="635"/>
      <c r="PKN177" s="636"/>
      <c r="PKO177" s="567"/>
      <c r="PKT177" s="635"/>
      <c r="PKU177" s="636"/>
      <c r="PKV177" s="567"/>
      <c r="PLA177" s="635"/>
      <c r="PLB177" s="636"/>
      <c r="PLC177" s="567"/>
      <c r="PLH177" s="635"/>
      <c r="PLI177" s="636"/>
      <c r="PLJ177" s="567"/>
      <c r="PLO177" s="635"/>
      <c r="PLP177" s="636"/>
      <c r="PLQ177" s="567"/>
      <c r="PLV177" s="635"/>
      <c r="PLW177" s="636"/>
      <c r="PLX177" s="567"/>
      <c r="PMC177" s="635"/>
      <c r="PMD177" s="636"/>
      <c r="PME177" s="567"/>
      <c r="PMJ177" s="635"/>
      <c r="PMK177" s="636"/>
      <c r="PML177" s="567"/>
      <c r="PMQ177" s="635"/>
      <c r="PMR177" s="636"/>
      <c r="PMS177" s="567"/>
      <c r="PMX177" s="635"/>
      <c r="PMY177" s="636"/>
      <c r="PMZ177" s="567"/>
      <c r="PNE177" s="635"/>
      <c r="PNF177" s="636"/>
      <c r="PNG177" s="567"/>
      <c r="PNL177" s="635"/>
      <c r="PNM177" s="636"/>
      <c r="PNN177" s="567"/>
      <c r="PNS177" s="635"/>
      <c r="PNT177" s="636"/>
      <c r="PNU177" s="567"/>
      <c r="PNZ177" s="635"/>
      <c r="POA177" s="636"/>
      <c r="POB177" s="567"/>
      <c r="POG177" s="635"/>
      <c r="POH177" s="636"/>
      <c r="POI177" s="567"/>
      <c r="PON177" s="635"/>
      <c r="POO177" s="636"/>
      <c r="POP177" s="567"/>
      <c r="POU177" s="635"/>
      <c r="POV177" s="636"/>
      <c r="POW177" s="567"/>
      <c r="PPB177" s="635"/>
      <c r="PPC177" s="636"/>
      <c r="PPD177" s="567"/>
      <c r="PPI177" s="635"/>
      <c r="PPJ177" s="636"/>
      <c r="PPK177" s="567"/>
      <c r="PPP177" s="635"/>
      <c r="PPQ177" s="636"/>
      <c r="PPR177" s="567"/>
      <c r="PPW177" s="635"/>
      <c r="PPX177" s="636"/>
      <c r="PPY177" s="567"/>
      <c r="PQD177" s="635"/>
      <c r="PQE177" s="636"/>
      <c r="PQF177" s="567"/>
      <c r="PQK177" s="635"/>
      <c r="PQL177" s="636"/>
      <c r="PQM177" s="567"/>
      <c r="PQR177" s="635"/>
      <c r="PQS177" s="636"/>
      <c r="PQT177" s="567"/>
      <c r="PQY177" s="635"/>
      <c r="PQZ177" s="636"/>
      <c r="PRA177" s="567"/>
      <c r="PRF177" s="635"/>
      <c r="PRG177" s="636"/>
      <c r="PRH177" s="567"/>
      <c r="PRM177" s="635"/>
      <c r="PRN177" s="636"/>
      <c r="PRO177" s="567"/>
      <c r="PRT177" s="635"/>
      <c r="PRU177" s="636"/>
      <c r="PRV177" s="567"/>
      <c r="PSA177" s="635"/>
      <c r="PSB177" s="636"/>
      <c r="PSC177" s="567"/>
      <c r="PSH177" s="635"/>
      <c r="PSI177" s="636"/>
      <c r="PSJ177" s="567"/>
      <c r="PSO177" s="635"/>
      <c r="PSP177" s="636"/>
      <c r="PSQ177" s="567"/>
      <c r="PSV177" s="635"/>
      <c r="PSW177" s="636"/>
      <c r="PSX177" s="567"/>
      <c r="PTC177" s="635"/>
      <c r="PTD177" s="636"/>
      <c r="PTE177" s="567"/>
      <c r="PTJ177" s="635"/>
      <c r="PTK177" s="636"/>
      <c r="PTL177" s="567"/>
      <c r="PTQ177" s="635"/>
      <c r="PTR177" s="636"/>
      <c r="PTS177" s="567"/>
      <c r="PTX177" s="635"/>
      <c r="PTY177" s="636"/>
      <c r="PTZ177" s="567"/>
      <c r="PUE177" s="635"/>
      <c r="PUF177" s="636"/>
      <c r="PUG177" s="567"/>
      <c r="PUL177" s="635"/>
      <c r="PUM177" s="636"/>
      <c r="PUN177" s="567"/>
      <c r="PUS177" s="635"/>
      <c r="PUT177" s="636"/>
      <c r="PUU177" s="567"/>
      <c r="PUZ177" s="635"/>
      <c r="PVA177" s="636"/>
      <c r="PVB177" s="567"/>
      <c r="PVG177" s="635"/>
      <c r="PVH177" s="636"/>
      <c r="PVI177" s="567"/>
      <c r="PVN177" s="635"/>
      <c r="PVO177" s="636"/>
      <c r="PVP177" s="567"/>
      <c r="PVU177" s="635"/>
      <c r="PVV177" s="636"/>
      <c r="PVW177" s="567"/>
      <c r="PWB177" s="635"/>
      <c r="PWC177" s="636"/>
      <c r="PWD177" s="567"/>
      <c r="PWI177" s="635"/>
      <c r="PWJ177" s="636"/>
      <c r="PWK177" s="567"/>
      <c r="PWP177" s="635"/>
      <c r="PWQ177" s="636"/>
      <c r="PWR177" s="567"/>
      <c r="PWW177" s="635"/>
      <c r="PWX177" s="636"/>
      <c r="PWY177" s="567"/>
      <c r="PXD177" s="635"/>
      <c r="PXE177" s="636"/>
      <c r="PXF177" s="567"/>
      <c r="PXK177" s="635"/>
      <c r="PXL177" s="636"/>
      <c r="PXM177" s="567"/>
      <c r="PXR177" s="635"/>
      <c r="PXS177" s="636"/>
      <c r="PXT177" s="567"/>
      <c r="PXY177" s="635"/>
      <c r="PXZ177" s="636"/>
      <c r="PYA177" s="567"/>
      <c r="PYF177" s="635"/>
      <c r="PYG177" s="636"/>
      <c r="PYH177" s="567"/>
      <c r="PYM177" s="635"/>
      <c r="PYN177" s="636"/>
      <c r="PYO177" s="567"/>
      <c r="PYT177" s="635"/>
      <c r="PYU177" s="636"/>
      <c r="PYV177" s="567"/>
      <c r="PZA177" s="635"/>
      <c r="PZB177" s="636"/>
      <c r="PZC177" s="567"/>
      <c r="PZH177" s="635"/>
      <c r="PZI177" s="636"/>
      <c r="PZJ177" s="567"/>
      <c r="PZO177" s="635"/>
      <c r="PZP177" s="636"/>
      <c r="PZQ177" s="567"/>
      <c r="PZV177" s="635"/>
      <c r="PZW177" s="636"/>
      <c r="PZX177" s="567"/>
      <c r="QAC177" s="635"/>
      <c r="QAD177" s="636"/>
      <c r="QAE177" s="567"/>
      <c r="QAJ177" s="635"/>
      <c r="QAK177" s="636"/>
      <c r="QAL177" s="567"/>
      <c r="QAQ177" s="635"/>
      <c r="QAR177" s="636"/>
      <c r="QAS177" s="567"/>
      <c r="QAX177" s="635"/>
      <c r="QAY177" s="636"/>
      <c r="QAZ177" s="567"/>
      <c r="QBE177" s="635"/>
      <c r="QBF177" s="636"/>
      <c r="QBG177" s="567"/>
      <c r="QBL177" s="635"/>
      <c r="QBM177" s="636"/>
      <c r="QBN177" s="567"/>
      <c r="QBS177" s="635"/>
      <c r="QBT177" s="636"/>
      <c r="QBU177" s="567"/>
      <c r="QBZ177" s="635"/>
      <c r="QCA177" s="636"/>
      <c r="QCB177" s="567"/>
      <c r="QCG177" s="635"/>
      <c r="QCH177" s="636"/>
      <c r="QCI177" s="567"/>
      <c r="QCN177" s="635"/>
      <c r="QCO177" s="636"/>
      <c r="QCP177" s="567"/>
      <c r="QCU177" s="635"/>
      <c r="QCV177" s="636"/>
      <c r="QCW177" s="567"/>
      <c r="QDB177" s="635"/>
      <c r="QDC177" s="636"/>
      <c r="QDD177" s="567"/>
      <c r="QDI177" s="635"/>
      <c r="QDJ177" s="636"/>
      <c r="QDK177" s="567"/>
      <c r="QDP177" s="635"/>
      <c r="QDQ177" s="636"/>
      <c r="QDR177" s="567"/>
      <c r="QDW177" s="635"/>
      <c r="QDX177" s="636"/>
      <c r="QDY177" s="567"/>
      <c r="QED177" s="635"/>
      <c r="QEE177" s="636"/>
      <c r="QEF177" s="567"/>
      <c r="QEK177" s="635"/>
      <c r="QEL177" s="636"/>
      <c r="QEM177" s="567"/>
      <c r="QER177" s="635"/>
      <c r="QES177" s="636"/>
      <c r="QET177" s="567"/>
      <c r="QEY177" s="635"/>
      <c r="QEZ177" s="636"/>
      <c r="QFA177" s="567"/>
      <c r="QFF177" s="635"/>
      <c r="QFG177" s="636"/>
      <c r="QFH177" s="567"/>
      <c r="QFM177" s="635"/>
      <c r="QFN177" s="636"/>
      <c r="QFO177" s="567"/>
      <c r="QFT177" s="635"/>
      <c r="QFU177" s="636"/>
      <c r="QFV177" s="567"/>
      <c r="QGA177" s="635"/>
      <c r="QGB177" s="636"/>
      <c r="QGC177" s="567"/>
      <c r="QGH177" s="635"/>
      <c r="QGI177" s="636"/>
      <c r="QGJ177" s="567"/>
      <c r="QGO177" s="635"/>
      <c r="QGP177" s="636"/>
      <c r="QGQ177" s="567"/>
      <c r="QGV177" s="635"/>
      <c r="QGW177" s="636"/>
      <c r="QGX177" s="567"/>
      <c r="QHC177" s="635"/>
      <c r="QHD177" s="636"/>
      <c r="QHE177" s="567"/>
      <c r="QHJ177" s="635"/>
      <c r="QHK177" s="636"/>
      <c r="QHL177" s="567"/>
      <c r="QHQ177" s="635"/>
      <c r="QHR177" s="636"/>
      <c r="QHS177" s="567"/>
      <c r="QHX177" s="635"/>
      <c r="QHY177" s="636"/>
      <c r="QHZ177" s="567"/>
      <c r="QIE177" s="635"/>
      <c r="QIF177" s="636"/>
      <c r="QIG177" s="567"/>
      <c r="QIL177" s="635"/>
      <c r="QIM177" s="636"/>
      <c r="QIN177" s="567"/>
      <c r="QIS177" s="635"/>
      <c r="QIT177" s="636"/>
      <c r="QIU177" s="567"/>
      <c r="QIZ177" s="635"/>
      <c r="QJA177" s="636"/>
      <c r="QJB177" s="567"/>
      <c r="QJG177" s="635"/>
      <c r="QJH177" s="636"/>
      <c r="QJI177" s="567"/>
      <c r="QJN177" s="635"/>
      <c r="QJO177" s="636"/>
      <c r="QJP177" s="567"/>
      <c r="QJU177" s="635"/>
      <c r="QJV177" s="636"/>
      <c r="QJW177" s="567"/>
      <c r="QKB177" s="635"/>
      <c r="QKC177" s="636"/>
      <c r="QKD177" s="567"/>
      <c r="QKI177" s="635"/>
      <c r="QKJ177" s="636"/>
      <c r="QKK177" s="567"/>
      <c r="QKP177" s="635"/>
      <c r="QKQ177" s="636"/>
      <c r="QKR177" s="567"/>
      <c r="QKW177" s="635"/>
      <c r="QKX177" s="636"/>
      <c r="QKY177" s="567"/>
      <c r="QLD177" s="635"/>
      <c r="QLE177" s="636"/>
      <c r="QLF177" s="567"/>
      <c r="QLK177" s="635"/>
      <c r="QLL177" s="636"/>
      <c r="QLM177" s="567"/>
      <c r="QLR177" s="635"/>
      <c r="QLS177" s="636"/>
      <c r="QLT177" s="567"/>
      <c r="QLY177" s="635"/>
      <c r="QLZ177" s="636"/>
      <c r="QMA177" s="567"/>
      <c r="QMF177" s="635"/>
      <c r="QMG177" s="636"/>
      <c r="QMH177" s="567"/>
      <c r="QMM177" s="635"/>
      <c r="QMN177" s="636"/>
      <c r="QMO177" s="567"/>
      <c r="QMT177" s="635"/>
      <c r="QMU177" s="636"/>
      <c r="QMV177" s="567"/>
      <c r="QNA177" s="635"/>
      <c r="QNB177" s="636"/>
      <c r="QNC177" s="567"/>
      <c r="QNH177" s="635"/>
      <c r="QNI177" s="636"/>
      <c r="QNJ177" s="567"/>
      <c r="QNO177" s="635"/>
      <c r="QNP177" s="636"/>
      <c r="QNQ177" s="567"/>
      <c r="QNV177" s="635"/>
      <c r="QNW177" s="636"/>
      <c r="QNX177" s="567"/>
      <c r="QOC177" s="635"/>
      <c r="QOD177" s="636"/>
      <c r="QOE177" s="567"/>
      <c r="QOJ177" s="635"/>
      <c r="QOK177" s="636"/>
      <c r="QOL177" s="567"/>
      <c r="QOQ177" s="635"/>
      <c r="QOR177" s="636"/>
      <c r="QOS177" s="567"/>
      <c r="QOX177" s="635"/>
      <c r="QOY177" s="636"/>
      <c r="QOZ177" s="567"/>
      <c r="QPE177" s="635"/>
      <c r="QPF177" s="636"/>
      <c r="QPG177" s="567"/>
      <c r="QPL177" s="635"/>
      <c r="QPM177" s="636"/>
      <c r="QPN177" s="567"/>
      <c r="QPS177" s="635"/>
      <c r="QPT177" s="636"/>
      <c r="QPU177" s="567"/>
      <c r="QPZ177" s="635"/>
      <c r="QQA177" s="636"/>
      <c r="QQB177" s="567"/>
      <c r="QQG177" s="635"/>
      <c r="QQH177" s="636"/>
      <c r="QQI177" s="567"/>
      <c r="QQN177" s="635"/>
      <c r="QQO177" s="636"/>
      <c r="QQP177" s="567"/>
      <c r="QQU177" s="635"/>
      <c r="QQV177" s="636"/>
      <c r="QQW177" s="567"/>
      <c r="QRB177" s="635"/>
      <c r="QRC177" s="636"/>
      <c r="QRD177" s="567"/>
      <c r="QRI177" s="635"/>
      <c r="QRJ177" s="636"/>
      <c r="QRK177" s="567"/>
      <c r="QRP177" s="635"/>
      <c r="QRQ177" s="636"/>
      <c r="QRR177" s="567"/>
      <c r="QRW177" s="635"/>
      <c r="QRX177" s="636"/>
      <c r="QRY177" s="567"/>
      <c r="QSD177" s="635"/>
      <c r="QSE177" s="636"/>
      <c r="QSF177" s="567"/>
      <c r="QSK177" s="635"/>
      <c r="QSL177" s="636"/>
      <c r="QSM177" s="567"/>
      <c r="QSR177" s="635"/>
      <c r="QSS177" s="636"/>
      <c r="QST177" s="567"/>
      <c r="QSY177" s="635"/>
      <c r="QSZ177" s="636"/>
      <c r="QTA177" s="567"/>
      <c r="QTF177" s="635"/>
      <c r="QTG177" s="636"/>
      <c r="QTH177" s="567"/>
      <c r="QTM177" s="635"/>
      <c r="QTN177" s="636"/>
      <c r="QTO177" s="567"/>
      <c r="QTT177" s="635"/>
      <c r="QTU177" s="636"/>
      <c r="QTV177" s="567"/>
      <c r="QUA177" s="635"/>
      <c r="QUB177" s="636"/>
      <c r="QUC177" s="567"/>
      <c r="QUH177" s="635"/>
      <c r="QUI177" s="636"/>
      <c r="QUJ177" s="567"/>
      <c r="QUO177" s="635"/>
      <c r="QUP177" s="636"/>
      <c r="QUQ177" s="567"/>
      <c r="QUV177" s="635"/>
      <c r="QUW177" s="636"/>
      <c r="QUX177" s="567"/>
      <c r="QVC177" s="635"/>
      <c r="QVD177" s="636"/>
      <c r="QVE177" s="567"/>
      <c r="QVJ177" s="635"/>
      <c r="QVK177" s="636"/>
      <c r="QVL177" s="567"/>
      <c r="QVQ177" s="635"/>
      <c r="QVR177" s="636"/>
      <c r="QVS177" s="567"/>
      <c r="QVX177" s="635"/>
      <c r="QVY177" s="636"/>
      <c r="QVZ177" s="567"/>
      <c r="QWE177" s="635"/>
      <c r="QWF177" s="636"/>
      <c r="QWG177" s="567"/>
      <c r="QWL177" s="635"/>
      <c r="QWM177" s="636"/>
      <c r="QWN177" s="567"/>
      <c r="QWS177" s="635"/>
      <c r="QWT177" s="636"/>
      <c r="QWU177" s="567"/>
      <c r="QWZ177" s="635"/>
      <c r="QXA177" s="636"/>
      <c r="QXB177" s="567"/>
      <c r="QXG177" s="635"/>
      <c r="QXH177" s="636"/>
      <c r="QXI177" s="567"/>
      <c r="QXN177" s="635"/>
      <c r="QXO177" s="636"/>
      <c r="QXP177" s="567"/>
      <c r="QXU177" s="635"/>
      <c r="QXV177" s="636"/>
      <c r="QXW177" s="567"/>
      <c r="QYB177" s="635"/>
      <c r="QYC177" s="636"/>
      <c r="QYD177" s="567"/>
      <c r="QYI177" s="635"/>
      <c r="QYJ177" s="636"/>
      <c r="QYK177" s="567"/>
      <c r="QYP177" s="635"/>
      <c r="QYQ177" s="636"/>
      <c r="QYR177" s="567"/>
      <c r="QYW177" s="635"/>
      <c r="QYX177" s="636"/>
      <c r="QYY177" s="567"/>
      <c r="QZD177" s="635"/>
      <c r="QZE177" s="636"/>
      <c r="QZF177" s="567"/>
      <c r="QZK177" s="635"/>
      <c r="QZL177" s="636"/>
      <c r="QZM177" s="567"/>
      <c r="QZR177" s="635"/>
      <c r="QZS177" s="636"/>
      <c r="QZT177" s="567"/>
      <c r="QZY177" s="635"/>
      <c r="QZZ177" s="636"/>
      <c r="RAA177" s="567"/>
      <c r="RAF177" s="635"/>
      <c r="RAG177" s="636"/>
      <c r="RAH177" s="567"/>
      <c r="RAM177" s="635"/>
      <c r="RAN177" s="636"/>
      <c r="RAO177" s="567"/>
      <c r="RAT177" s="635"/>
      <c r="RAU177" s="636"/>
      <c r="RAV177" s="567"/>
      <c r="RBA177" s="635"/>
      <c r="RBB177" s="636"/>
      <c r="RBC177" s="567"/>
      <c r="RBH177" s="635"/>
      <c r="RBI177" s="636"/>
      <c r="RBJ177" s="567"/>
      <c r="RBO177" s="635"/>
      <c r="RBP177" s="636"/>
      <c r="RBQ177" s="567"/>
      <c r="RBV177" s="635"/>
      <c r="RBW177" s="636"/>
      <c r="RBX177" s="567"/>
      <c r="RCC177" s="635"/>
      <c r="RCD177" s="636"/>
      <c r="RCE177" s="567"/>
      <c r="RCJ177" s="635"/>
      <c r="RCK177" s="636"/>
      <c r="RCL177" s="567"/>
      <c r="RCQ177" s="635"/>
      <c r="RCR177" s="636"/>
      <c r="RCS177" s="567"/>
      <c r="RCX177" s="635"/>
      <c r="RCY177" s="636"/>
      <c r="RCZ177" s="567"/>
      <c r="RDE177" s="635"/>
      <c r="RDF177" s="636"/>
      <c r="RDG177" s="567"/>
      <c r="RDL177" s="635"/>
      <c r="RDM177" s="636"/>
      <c r="RDN177" s="567"/>
      <c r="RDS177" s="635"/>
      <c r="RDT177" s="636"/>
      <c r="RDU177" s="567"/>
      <c r="RDZ177" s="635"/>
      <c r="REA177" s="636"/>
      <c r="REB177" s="567"/>
      <c r="REG177" s="635"/>
      <c r="REH177" s="636"/>
      <c r="REI177" s="567"/>
      <c r="REN177" s="635"/>
      <c r="REO177" s="636"/>
      <c r="REP177" s="567"/>
      <c r="REU177" s="635"/>
      <c r="REV177" s="636"/>
      <c r="REW177" s="567"/>
      <c r="RFB177" s="635"/>
      <c r="RFC177" s="636"/>
      <c r="RFD177" s="567"/>
      <c r="RFI177" s="635"/>
      <c r="RFJ177" s="636"/>
      <c r="RFK177" s="567"/>
      <c r="RFP177" s="635"/>
      <c r="RFQ177" s="636"/>
      <c r="RFR177" s="567"/>
      <c r="RFW177" s="635"/>
      <c r="RFX177" s="636"/>
      <c r="RFY177" s="567"/>
      <c r="RGD177" s="635"/>
      <c r="RGE177" s="636"/>
      <c r="RGF177" s="567"/>
      <c r="RGK177" s="635"/>
      <c r="RGL177" s="636"/>
      <c r="RGM177" s="567"/>
      <c r="RGR177" s="635"/>
      <c r="RGS177" s="636"/>
      <c r="RGT177" s="567"/>
      <c r="RGY177" s="635"/>
      <c r="RGZ177" s="636"/>
      <c r="RHA177" s="567"/>
      <c r="RHF177" s="635"/>
      <c r="RHG177" s="636"/>
      <c r="RHH177" s="567"/>
      <c r="RHM177" s="635"/>
      <c r="RHN177" s="636"/>
      <c r="RHO177" s="567"/>
      <c r="RHT177" s="635"/>
      <c r="RHU177" s="636"/>
      <c r="RHV177" s="567"/>
      <c r="RIA177" s="635"/>
      <c r="RIB177" s="636"/>
      <c r="RIC177" s="567"/>
      <c r="RIH177" s="635"/>
      <c r="RII177" s="636"/>
      <c r="RIJ177" s="567"/>
      <c r="RIO177" s="635"/>
      <c r="RIP177" s="636"/>
      <c r="RIQ177" s="567"/>
      <c r="RIV177" s="635"/>
      <c r="RIW177" s="636"/>
      <c r="RIX177" s="567"/>
      <c r="RJC177" s="635"/>
      <c r="RJD177" s="636"/>
      <c r="RJE177" s="567"/>
      <c r="RJJ177" s="635"/>
      <c r="RJK177" s="636"/>
      <c r="RJL177" s="567"/>
      <c r="RJQ177" s="635"/>
      <c r="RJR177" s="636"/>
      <c r="RJS177" s="567"/>
      <c r="RJX177" s="635"/>
      <c r="RJY177" s="636"/>
      <c r="RJZ177" s="567"/>
      <c r="RKE177" s="635"/>
      <c r="RKF177" s="636"/>
      <c r="RKG177" s="567"/>
      <c r="RKL177" s="635"/>
      <c r="RKM177" s="636"/>
      <c r="RKN177" s="567"/>
      <c r="RKS177" s="635"/>
      <c r="RKT177" s="636"/>
      <c r="RKU177" s="567"/>
      <c r="RKZ177" s="635"/>
      <c r="RLA177" s="636"/>
      <c r="RLB177" s="567"/>
      <c r="RLG177" s="635"/>
      <c r="RLH177" s="636"/>
      <c r="RLI177" s="567"/>
      <c r="RLN177" s="635"/>
      <c r="RLO177" s="636"/>
      <c r="RLP177" s="567"/>
      <c r="RLU177" s="635"/>
      <c r="RLV177" s="636"/>
      <c r="RLW177" s="567"/>
      <c r="RMB177" s="635"/>
      <c r="RMC177" s="636"/>
      <c r="RMD177" s="567"/>
      <c r="RMI177" s="635"/>
      <c r="RMJ177" s="636"/>
      <c r="RMK177" s="567"/>
      <c r="RMP177" s="635"/>
      <c r="RMQ177" s="636"/>
      <c r="RMR177" s="567"/>
      <c r="RMW177" s="635"/>
      <c r="RMX177" s="636"/>
      <c r="RMY177" s="567"/>
      <c r="RND177" s="635"/>
      <c r="RNE177" s="636"/>
      <c r="RNF177" s="567"/>
      <c r="RNK177" s="635"/>
      <c r="RNL177" s="636"/>
      <c r="RNM177" s="567"/>
      <c r="RNR177" s="635"/>
      <c r="RNS177" s="636"/>
      <c r="RNT177" s="567"/>
      <c r="RNY177" s="635"/>
      <c r="RNZ177" s="636"/>
      <c r="ROA177" s="567"/>
      <c r="ROF177" s="635"/>
      <c r="ROG177" s="636"/>
      <c r="ROH177" s="567"/>
      <c r="ROM177" s="635"/>
      <c r="RON177" s="636"/>
      <c r="ROO177" s="567"/>
      <c r="ROT177" s="635"/>
      <c r="ROU177" s="636"/>
      <c r="ROV177" s="567"/>
      <c r="RPA177" s="635"/>
      <c r="RPB177" s="636"/>
      <c r="RPC177" s="567"/>
      <c r="RPH177" s="635"/>
      <c r="RPI177" s="636"/>
      <c r="RPJ177" s="567"/>
      <c r="RPO177" s="635"/>
      <c r="RPP177" s="636"/>
      <c r="RPQ177" s="567"/>
      <c r="RPV177" s="635"/>
      <c r="RPW177" s="636"/>
      <c r="RPX177" s="567"/>
      <c r="RQC177" s="635"/>
      <c r="RQD177" s="636"/>
      <c r="RQE177" s="567"/>
      <c r="RQJ177" s="635"/>
      <c r="RQK177" s="636"/>
      <c r="RQL177" s="567"/>
      <c r="RQQ177" s="635"/>
      <c r="RQR177" s="636"/>
      <c r="RQS177" s="567"/>
      <c r="RQX177" s="635"/>
      <c r="RQY177" s="636"/>
      <c r="RQZ177" s="567"/>
      <c r="RRE177" s="635"/>
      <c r="RRF177" s="636"/>
      <c r="RRG177" s="567"/>
      <c r="RRL177" s="635"/>
      <c r="RRM177" s="636"/>
      <c r="RRN177" s="567"/>
      <c r="RRS177" s="635"/>
      <c r="RRT177" s="636"/>
      <c r="RRU177" s="567"/>
      <c r="RRZ177" s="635"/>
      <c r="RSA177" s="636"/>
      <c r="RSB177" s="567"/>
      <c r="RSG177" s="635"/>
      <c r="RSH177" s="636"/>
      <c r="RSI177" s="567"/>
      <c r="RSN177" s="635"/>
      <c r="RSO177" s="636"/>
      <c r="RSP177" s="567"/>
      <c r="RSU177" s="635"/>
      <c r="RSV177" s="636"/>
      <c r="RSW177" s="567"/>
      <c r="RTB177" s="635"/>
      <c r="RTC177" s="636"/>
      <c r="RTD177" s="567"/>
      <c r="RTI177" s="635"/>
      <c r="RTJ177" s="636"/>
      <c r="RTK177" s="567"/>
      <c r="RTP177" s="635"/>
      <c r="RTQ177" s="636"/>
      <c r="RTR177" s="567"/>
      <c r="RTW177" s="635"/>
      <c r="RTX177" s="636"/>
      <c r="RTY177" s="567"/>
      <c r="RUD177" s="635"/>
      <c r="RUE177" s="636"/>
      <c r="RUF177" s="567"/>
      <c r="RUK177" s="635"/>
      <c r="RUL177" s="636"/>
      <c r="RUM177" s="567"/>
      <c r="RUR177" s="635"/>
      <c r="RUS177" s="636"/>
      <c r="RUT177" s="567"/>
      <c r="RUY177" s="635"/>
      <c r="RUZ177" s="636"/>
      <c r="RVA177" s="567"/>
      <c r="RVF177" s="635"/>
      <c r="RVG177" s="636"/>
      <c r="RVH177" s="567"/>
      <c r="RVM177" s="635"/>
      <c r="RVN177" s="636"/>
      <c r="RVO177" s="567"/>
      <c r="RVT177" s="635"/>
      <c r="RVU177" s="636"/>
      <c r="RVV177" s="567"/>
      <c r="RWA177" s="635"/>
      <c r="RWB177" s="636"/>
      <c r="RWC177" s="567"/>
      <c r="RWH177" s="635"/>
      <c r="RWI177" s="636"/>
      <c r="RWJ177" s="567"/>
      <c r="RWO177" s="635"/>
      <c r="RWP177" s="636"/>
      <c r="RWQ177" s="567"/>
      <c r="RWV177" s="635"/>
      <c r="RWW177" s="636"/>
      <c r="RWX177" s="567"/>
      <c r="RXC177" s="635"/>
      <c r="RXD177" s="636"/>
      <c r="RXE177" s="567"/>
      <c r="RXJ177" s="635"/>
      <c r="RXK177" s="636"/>
      <c r="RXL177" s="567"/>
      <c r="RXQ177" s="635"/>
      <c r="RXR177" s="636"/>
      <c r="RXS177" s="567"/>
      <c r="RXX177" s="635"/>
      <c r="RXY177" s="636"/>
      <c r="RXZ177" s="567"/>
      <c r="RYE177" s="635"/>
      <c r="RYF177" s="636"/>
      <c r="RYG177" s="567"/>
      <c r="RYL177" s="635"/>
      <c r="RYM177" s="636"/>
      <c r="RYN177" s="567"/>
      <c r="RYS177" s="635"/>
      <c r="RYT177" s="636"/>
      <c r="RYU177" s="567"/>
      <c r="RYZ177" s="635"/>
      <c r="RZA177" s="636"/>
      <c r="RZB177" s="567"/>
      <c r="RZG177" s="635"/>
      <c r="RZH177" s="636"/>
      <c r="RZI177" s="567"/>
      <c r="RZN177" s="635"/>
      <c r="RZO177" s="636"/>
      <c r="RZP177" s="567"/>
      <c r="RZU177" s="635"/>
      <c r="RZV177" s="636"/>
      <c r="RZW177" s="567"/>
      <c r="SAB177" s="635"/>
      <c r="SAC177" s="636"/>
      <c r="SAD177" s="567"/>
      <c r="SAI177" s="635"/>
      <c r="SAJ177" s="636"/>
      <c r="SAK177" s="567"/>
      <c r="SAP177" s="635"/>
      <c r="SAQ177" s="636"/>
      <c r="SAR177" s="567"/>
      <c r="SAW177" s="635"/>
      <c r="SAX177" s="636"/>
      <c r="SAY177" s="567"/>
      <c r="SBD177" s="635"/>
      <c r="SBE177" s="636"/>
      <c r="SBF177" s="567"/>
      <c r="SBK177" s="635"/>
      <c r="SBL177" s="636"/>
      <c r="SBM177" s="567"/>
      <c r="SBR177" s="635"/>
      <c r="SBS177" s="636"/>
      <c r="SBT177" s="567"/>
      <c r="SBY177" s="635"/>
      <c r="SBZ177" s="636"/>
      <c r="SCA177" s="567"/>
      <c r="SCF177" s="635"/>
      <c r="SCG177" s="636"/>
      <c r="SCH177" s="567"/>
      <c r="SCM177" s="635"/>
      <c r="SCN177" s="636"/>
      <c r="SCO177" s="567"/>
      <c r="SCT177" s="635"/>
      <c r="SCU177" s="636"/>
      <c r="SCV177" s="567"/>
      <c r="SDA177" s="635"/>
      <c r="SDB177" s="636"/>
      <c r="SDC177" s="567"/>
      <c r="SDH177" s="635"/>
      <c r="SDI177" s="636"/>
      <c r="SDJ177" s="567"/>
      <c r="SDO177" s="635"/>
      <c r="SDP177" s="636"/>
      <c r="SDQ177" s="567"/>
      <c r="SDV177" s="635"/>
      <c r="SDW177" s="636"/>
      <c r="SDX177" s="567"/>
      <c r="SEC177" s="635"/>
      <c r="SED177" s="636"/>
      <c r="SEE177" s="567"/>
      <c r="SEJ177" s="635"/>
      <c r="SEK177" s="636"/>
      <c r="SEL177" s="567"/>
      <c r="SEQ177" s="635"/>
      <c r="SER177" s="636"/>
      <c r="SES177" s="567"/>
      <c r="SEX177" s="635"/>
      <c r="SEY177" s="636"/>
      <c r="SEZ177" s="567"/>
      <c r="SFE177" s="635"/>
      <c r="SFF177" s="636"/>
      <c r="SFG177" s="567"/>
      <c r="SFL177" s="635"/>
      <c r="SFM177" s="636"/>
      <c r="SFN177" s="567"/>
      <c r="SFS177" s="635"/>
      <c r="SFT177" s="636"/>
      <c r="SFU177" s="567"/>
      <c r="SFZ177" s="635"/>
      <c r="SGA177" s="636"/>
      <c r="SGB177" s="567"/>
      <c r="SGG177" s="635"/>
      <c r="SGH177" s="636"/>
      <c r="SGI177" s="567"/>
      <c r="SGN177" s="635"/>
      <c r="SGO177" s="636"/>
      <c r="SGP177" s="567"/>
      <c r="SGU177" s="635"/>
      <c r="SGV177" s="636"/>
      <c r="SGW177" s="567"/>
      <c r="SHB177" s="635"/>
      <c r="SHC177" s="636"/>
      <c r="SHD177" s="567"/>
      <c r="SHI177" s="635"/>
      <c r="SHJ177" s="636"/>
      <c r="SHK177" s="567"/>
      <c r="SHP177" s="635"/>
      <c r="SHQ177" s="636"/>
      <c r="SHR177" s="567"/>
      <c r="SHW177" s="635"/>
      <c r="SHX177" s="636"/>
      <c r="SHY177" s="567"/>
      <c r="SID177" s="635"/>
      <c r="SIE177" s="636"/>
      <c r="SIF177" s="567"/>
      <c r="SIK177" s="635"/>
      <c r="SIL177" s="636"/>
      <c r="SIM177" s="567"/>
      <c r="SIR177" s="635"/>
      <c r="SIS177" s="636"/>
      <c r="SIT177" s="567"/>
      <c r="SIY177" s="635"/>
      <c r="SIZ177" s="636"/>
      <c r="SJA177" s="567"/>
      <c r="SJF177" s="635"/>
      <c r="SJG177" s="636"/>
      <c r="SJH177" s="567"/>
      <c r="SJM177" s="635"/>
      <c r="SJN177" s="636"/>
      <c r="SJO177" s="567"/>
      <c r="SJT177" s="635"/>
      <c r="SJU177" s="636"/>
      <c r="SJV177" s="567"/>
      <c r="SKA177" s="635"/>
      <c r="SKB177" s="636"/>
      <c r="SKC177" s="567"/>
      <c r="SKH177" s="635"/>
      <c r="SKI177" s="636"/>
      <c r="SKJ177" s="567"/>
      <c r="SKO177" s="635"/>
      <c r="SKP177" s="636"/>
      <c r="SKQ177" s="567"/>
      <c r="SKV177" s="635"/>
      <c r="SKW177" s="636"/>
      <c r="SKX177" s="567"/>
      <c r="SLC177" s="635"/>
      <c r="SLD177" s="636"/>
      <c r="SLE177" s="567"/>
      <c r="SLJ177" s="635"/>
      <c r="SLK177" s="636"/>
      <c r="SLL177" s="567"/>
      <c r="SLQ177" s="635"/>
      <c r="SLR177" s="636"/>
      <c r="SLS177" s="567"/>
      <c r="SLX177" s="635"/>
      <c r="SLY177" s="636"/>
      <c r="SLZ177" s="567"/>
      <c r="SME177" s="635"/>
      <c r="SMF177" s="636"/>
      <c r="SMG177" s="567"/>
      <c r="SML177" s="635"/>
      <c r="SMM177" s="636"/>
      <c r="SMN177" s="567"/>
      <c r="SMS177" s="635"/>
      <c r="SMT177" s="636"/>
      <c r="SMU177" s="567"/>
      <c r="SMZ177" s="635"/>
      <c r="SNA177" s="636"/>
      <c r="SNB177" s="567"/>
      <c r="SNG177" s="635"/>
      <c r="SNH177" s="636"/>
      <c r="SNI177" s="567"/>
      <c r="SNN177" s="635"/>
      <c r="SNO177" s="636"/>
      <c r="SNP177" s="567"/>
      <c r="SNU177" s="635"/>
      <c r="SNV177" s="636"/>
      <c r="SNW177" s="567"/>
      <c r="SOB177" s="635"/>
      <c r="SOC177" s="636"/>
      <c r="SOD177" s="567"/>
      <c r="SOI177" s="635"/>
      <c r="SOJ177" s="636"/>
      <c r="SOK177" s="567"/>
      <c r="SOP177" s="635"/>
      <c r="SOQ177" s="636"/>
      <c r="SOR177" s="567"/>
      <c r="SOW177" s="635"/>
      <c r="SOX177" s="636"/>
      <c r="SOY177" s="567"/>
      <c r="SPD177" s="635"/>
      <c r="SPE177" s="636"/>
      <c r="SPF177" s="567"/>
      <c r="SPK177" s="635"/>
      <c r="SPL177" s="636"/>
      <c r="SPM177" s="567"/>
      <c r="SPR177" s="635"/>
      <c r="SPS177" s="636"/>
      <c r="SPT177" s="567"/>
      <c r="SPY177" s="635"/>
      <c r="SPZ177" s="636"/>
      <c r="SQA177" s="567"/>
      <c r="SQF177" s="635"/>
      <c r="SQG177" s="636"/>
      <c r="SQH177" s="567"/>
      <c r="SQM177" s="635"/>
      <c r="SQN177" s="636"/>
      <c r="SQO177" s="567"/>
      <c r="SQT177" s="635"/>
      <c r="SQU177" s="636"/>
      <c r="SQV177" s="567"/>
      <c r="SRA177" s="635"/>
      <c r="SRB177" s="636"/>
      <c r="SRC177" s="567"/>
      <c r="SRH177" s="635"/>
      <c r="SRI177" s="636"/>
      <c r="SRJ177" s="567"/>
      <c r="SRO177" s="635"/>
      <c r="SRP177" s="636"/>
      <c r="SRQ177" s="567"/>
      <c r="SRV177" s="635"/>
      <c r="SRW177" s="636"/>
      <c r="SRX177" s="567"/>
      <c r="SSC177" s="635"/>
      <c r="SSD177" s="636"/>
      <c r="SSE177" s="567"/>
      <c r="SSJ177" s="635"/>
      <c r="SSK177" s="636"/>
      <c r="SSL177" s="567"/>
      <c r="SSQ177" s="635"/>
      <c r="SSR177" s="636"/>
      <c r="SSS177" s="567"/>
      <c r="SSX177" s="635"/>
      <c r="SSY177" s="636"/>
      <c r="SSZ177" s="567"/>
      <c r="STE177" s="635"/>
      <c r="STF177" s="636"/>
      <c r="STG177" s="567"/>
      <c r="STL177" s="635"/>
      <c r="STM177" s="636"/>
      <c r="STN177" s="567"/>
      <c r="STS177" s="635"/>
      <c r="STT177" s="636"/>
      <c r="STU177" s="567"/>
      <c r="STZ177" s="635"/>
      <c r="SUA177" s="636"/>
      <c r="SUB177" s="567"/>
      <c r="SUG177" s="635"/>
      <c r="SUH177" s="636"/>
      <c r="SUI177" s="567"/>
      <c r="SUN177" s="635"/>
      <c r="SUO177" s="636"/>
      <c r="SUP177" s="567"/>
      <c r="SUU177" s="635"/>
      <c r="SUV177" s="636"/>
      <c r="SUW177" s="567"/>
      <c r="SVB177" s="635"/>
      <c r="SVC177" s="636"/>
      <c r="SVD177" s="567"/>
      <c r="SVI177" s="635"/>
      <c r="SVJ177" s="636"/>
      <c r="SVK177" s="567"/>
      <c r="SVP177" s="635"/>
      <c r="SVQ177" s="636"/>
      <c r="SVR177" s="567"/>
      <c r="SVW177" s="635"/>
      <c r="SVX177" s="636"/>
      <c r="SVY177" s="567"/>
      <c r="SWD177" s="635"/>
      <c r="SWE177" s="636"/>
      <c r="SWF177" s="567"/>
      <c r="SWK177" s="635"/>
      <c r="SWL177" s="636"/>
      <c r="SWM177" s="567"/>
      <c r="SWR177" s="635"/>
      <c r="SWS177" s="636"/>
      <c r="SWT177" s="567"/>
      <c r="SWY177" s="635"/>
      <c r="SWZ177" s="636"/>
      <c r="SXA177" s="567"/>
      <c r="SXF177" s="635"/>
      <c r="SXG177" s="636"/>
      <c r="SXH177" s="567"/>
      <c r="SXM177" s="635"/>
      <c r="SXN177" s="636"/>
      <c r="SXO177" s="567"/>
      <c r="SXT177" s="635"/>
      <c r="SXU177" s="636"/>
      <c r="SXV177" s="567"/>
      <c r="SYA177" s="635"/>
      <c r="SYB177" s="636"/>
      <c r="SYC177" s="567"/>
      <c r="SYH177" s="635"/>
      <c r="SYI177" s="636"/>
      <c r="SYJ177" s="567"/>
      <c r="SYO177" s="635"/>
      <c r="SYP177" s="636"/>
      <c r="SYQ177" s="567"/>
      <c r="SYV177" s="635"/>
      <c r="SYW177" s="636"/>
      <c r="SYX177" s="567"/>
      <c r="SZC177" s="635"/>
      <c r="SZD177" s="636"/>
      <c r="SZE177" s="567"/>
      <c r="SZJ177" s="635"/>
      <c r="SZK177" s="636"/>
      <c r="SZL177" s="567"/>
      <c r="SZQ177" s="635"/>
      <c r="SZR177" s="636"/>
      <c r="SZS177" s="567"/>
      <c r="SZX177" s="635"/>
      <c r="SZY177" s="636"/>
      <c r="SZZ177" s="567"/>
      <c r="TAE177" s="635"/>
      <c r="TAF177" s="636"/>
      <c r="TAG177" s="567"/>
      <c r="TAL177" s="635"/>
      <c r="TAM177" s="636"/>
      <c r="TAN177" s="567"/>
      <c r="TAS177" s="635"/>
      <c r="TAT177" s="636"/>
      <c r="TAU177" s="567"/>
      <c r="TAZ177" s="635"/>
      <c r="TBA177" s="636"/>
      <c r="TBB177" s="567"/>
      <c r="TBG177" s="635"/>
      <c r="TBH177" s="636"/>
      <c r="TBI177" s="567"/>
      <c r="TBN177" s="635"/>
      <c r="TBO177" s="636"/>
      <c r="TBP177" s="567"/>
      <c r="TBU177" s="635"/>
      <c r="TBV177" s="636"/>
      <c r="TBW177" s="567"/>
      <c r="TCB177" s="635"/>
      <c r="TCC177" s="636"/>
      <c r="TCD177" s="567"/>
      <c r="TCI177" s="635"/>
      <c r="TCJ177" s="636"/>
      <c r="TCK177" s="567"/>
      <c r="TCP177" s="635"/>
      <c r="TCQ177" s="636"/>
      <c r="TCR177" s="567"/>
      <c r="TCW177" s="635"/>
      <c r="TCX177" s="636"/>
      <c r="TCY177" s="567"/>
      <c r="TDD177" s="635"/>
      <c r="TDE177" s="636"/>
      <c r="TDF177" s="567"/>
      <c r="TDK177" s="635"/>
      <c r="TDL177" s="636"/>
      <c r="TDM177" s="567"/>
      <c r="TDR177" s="635"/>
      <c r="TDS177" s="636"/>
      <c r="TDT177" s="567"/>
      <c r="TDY177" s="635"/>
      <c r="TDZ177" s="636"/>
      <c r="TEA177" s="567"/>
      <c r="TEF177" s="635"/>
      <c r="TEG177" s="636"/>
      <c r="TEH177" s="567"/>
      <c r="TEM177" s="635"/>
      <c r="TEN177" s="636"/>
      <c r="TEO177" s="567"/>
      <c r="TET177" s="635"/>
      <c r="TEU177" s="636"/>
      <c r="TEV177" s="567"/>
      <c r="TFA177" s="635"/>
      <c r="TFB177" s="636"/>
      <c r="TFC177" s="567"/>
      <c r="TFH177" s="635"/>
      <c r="TFI177" s="636"/>
      <c r="TFJ177" s="567"/>
      <c r="TFO177" s="635"/>
      <c r="TFP177" s="636"/>
      <c r="TFQ177" s="567"/>
      <c r="TFV177" s="635"/>
      <c r="TFW177" s="636"/>
      <c r="TFX177" s="567"/>
      <c r="TGC177" s="635"/>
      <c r="TGD177" s="636"/>
      <c r="TGE177" s="567"/>
      <c r="TGJ177" s="635"/>
      <c r="TGK177" s="636"/>
      <c r="TGL177" s="567"/>
      <c r="TGQ177" s="635"/>
      <c r="TGR177" s="636"/>
      <c r="TGS177" s="567"/>
      <c r="TGX177" s="635"/>
      <c r="TGY177" s="636"/>
      <c r="TGZ177" s="567"/>
      <c r="THE177" s="635"/>
      <c r="THF177" s="636"/>
      <c r="THG177" s="567"/>
      <c r="THL177" s="635"/>
      <c r="THM177" s="636"/>
      <c r="THN177" s="567"/>
      <c r="THS177" s="635"/>
      <c r="THT177" s="636"/>
      <c r="THU177" s="567"/>
      <c r="THZ177" s="635"/>
      <c r="TIA177" s="636"/>
      <c r="TIB177" s="567"/>
      <c r="TIG177" s="635"/>
      <c r="TIH177" s="636"/>
      <c r="TII177" s="567"/>
      <c r="TIN177" s="635"/>
      <c r="TIO177" s="636"/>
      <c r="TIP177" s="567"/>
      <c r="TIU177" s="635"/>
      <c r="TIV177" s="636"/>
      <c r="TIW177" s="567"/>
      <c r="TJB177" s="635"/>
      <c r="TJC177" s="636"/>
      <c r="TJD177" s="567"/>
      <c r="TJI177" s="635"/>
      <c r="TJJ177" s="636"/>
      <c r="TJK177" s="567"/>
      <c r="TJP177" s="635"/>
      <c r="TJQ177" s="636"/>
      <c r="TJR177" s="567"/>
      <c r="TJW177" s="635"/>
      <c r="TJX177" s="636"/>
      <c r="TJY177" s="567"/>
      <c r="TKD177" s="635"/>
      <c r="TKE177" s="636"/>
      <c r="TKF177" s="567"/>
      <c r="TKK177" s="635"/>
      <c r="TKL177" s="636"/>
      <c r="TKM177" s="567"/>
      <c r="TKR177" s="635"/>
      <c r="TKS177" s="636"/>
      <c r="TKT177" s="567"/>
      <c r="TKY177" s="635"/>
      <c r="TKZ177" s="636"/>
      <c r="TLA177" s="567"/>
      <c r="TLF177" s="635"/>
      <c r="TLG177" s="636"/>
      <c r="TLH177" s="567"/>
      <c r="TLM177" s="635"/>
      <c r="TLN177" s="636"/>
      <c r="TLO177" s="567"/>
      <c r="TLT177" s="635"/>
      <c r="TLU177" s="636"/>
      <c r="TLV177" s="567"/>
      <c r="TMA177" s="635"/>
      <c r="TMB177" s="636"/>
      <c r="TMC177" s="567"/>
      <c r="TMH177" s="635"/>
      <c r="TMI177" s="636"/>
      <c r="TMJ177" s="567"/>
      <c r="TMO177" s="635"/>
      <c r="TMP177" s="636"/>
      <c r="TMQ177" s="567"/>
      <c r="TMV177" s="635"/>
      <c r="TMW177" s="636"/>
      <c r="TMX177" s="567"/>
      <c r="TNC177" s="635"/>
      <c r="TND177" s="636"/>
      <c r="TNE177" s="567"/>
      <c r="TNJ177" s="635"/>
      <c r="TNK177" s="636"/>
      <c r="TNL177" s="567"/>
      <c r="TNQ177" s="635"/>
      <c r="TNR177" s="636"/>
      <c r="TNS177" s="567"/>
      <c r="TNX177" s="635"/>
      <c r="TNY177" s="636"/>
      <c r="TNZ177" s="567"/>
      <c r="TOE177" s="635"/>
      <c r="TOF177" s="636"/>
      <c r="TOG177" s="567"/>
      <c r="TOL177" s="635"/>
      <c r="TOM177" s="636"/>
      <c r="TON177" s="567"/>
      <c r="TOS177" s="635"/>
      <c r="TOT177" s="636"/>
      <c r="TOU177" s="567"/>
      <c r="TOZ177" s="635"/>
      <c r="TPA177" s="636"/>
      <c r="TPB177" s="567"/>
      <c r="TPG177" s="635"/>
      <c r="TPH177" s="636"/>
      <c r="TPI177" s="567"/>
      <c r="TPN177" s="635"/>
      <c r="TPO177" s="636"/>
      <c r="TPP177" s="567"/>
      <c r="TPU177" s="635"/>
      <c r="TPV177" s="636"/>
      <c r="TPW177" s="567"/>
      <c r="TQB177" s="635"/>
      <c r="TQC177" s="636"/>
      <c r="TQD177" s="567"/>
      <c r="TQI177" s="635"/>
      <c r="TQJ177" s="636"/>
      <c r="TQK177" s="567"/>
      <c r="TQP177" s="635"/>
      <c r="TQQ177" s="636"/>
      <c r="TQR177" s="567"/>
      <c r="TQW177" s="635"/>
      <c r="TQX177" s="636"/>
      <c r="TQY177" s="567"/>
      <c r="TRD177" s="635"/>
      <c r="TRE177" s="636"/>
      <c r="TRF177" s="567"/>
      <c r="TRK177" s="635"/>
      <c r="TRL177" s="636"/>
      <c r="TRM177" s="567"/>
      <c r="TRR177" s="635"/>
      <c r="TRS177" s="636"/>
      <c r="TRT177" s="567"/>
      <c r="TRY177" s="635"/>
      <c r="TRZ177" s="636"/>
      <c r="TSA177" s="567"/>
      <c r="TSF177" s="635"/>
      <c r="TSG177" s="636"/>
      <c r="TSH177" s="567"/>
      <c r="TSM177" s="635"/>
      <c r="TSN177" s="636"/>
      <c r="TSO177" s="567"/>
      <c r="TST177" s="635"/>
      <c r="TSU177" s="636"/>
      <c r="TSV177" s="567"/>
      <c r="TTA177" s="635"/>
      <c r="TTB177" s="636"/>
      <c r="TTC177" s="567"/>
      <c r="TTH177" s="635"/>
      <c r="TTI177" s="636"/>
      <c r="TTJ177" s="567"/>
      <c r="TTO177" s="635"/>
      <c r="TTP177" s="636"/>
      <c r="TTQ177" s="567"/>
      <c r="TTV177" s="635"/>
      <c r="TTW177" s="636"/>
      <c r="TTX177" s="567"/>
      <c r="TUC177" s="635"/>
      <c r="TUD177" s="636"/>
      <c r="TUE177" s="567"/>
      <c r="TUJ177" s="635"/>
      <c r="TUK177" s="636"/>
      <c r="TUL177" s="567"/>
      <c r="TUQ177" s="635"/>
      <c r="TUR177" s="636"/>
      <c r="TUS177" s="567"/>
      <c r="TUX177" s="635"/>
      <c r="TUY177" s="636"/>
      <c r="TUZ177" s="567"/>
      <c r="TVE177" s="635"/>
      <c r="TVF177" s="636"/>
      <c r="TVG177" s="567"/>
      <c r="TVL177" s="635"/>
      <c r="TVM177" s="636"/>
      <c r="TVN177" s="567"/>
      <c r="TVS177" s="635"/>
      <c r="TVT177" s="636"/>
      <c r="TVU177" s="567"/>
      <c r="TVZ177" s="635"/>
      <c r="TWA177" s="636"/>
      <c r="TWB177" s="567"/>
      <c r="TWG177" s="635"/>
      <c r="TWH177" s="636"/>
      <c r="TWI177" s="567"/>
      <c r="TWN177" s="635"/>
      <c r="TWO177" s="636"/>
      <c r="TWP177" s="567"/>
      <c r="TWU177" s="635"/>
      <c r="TWV177" s="636"/>
      <c r="TWW177" s="567"/>
      <c r="TXB177" s="635"/>
      <c r="TXC177" s="636"/>
      <c r="TXD177" s="567"/>
      <c r="TXI177" s="635"/>
      <c r="TXJ177" s="636"/>
      <c r="TXK177" s="567"/>
      <c r="TXP177" s="635"/>
      <c r="TXQ177" s="636"/>
      <c r="TXR177" s="567"/>
      <c r="TXW177" s="635"/>
      <c r="TXX177" s="636"/>
      <c r="TXY177" s="567"/>
      <c r="TYD177" s="635"/>
      <c r="TYE177" s="636"/>
      <c r="TYF177" s="567"/>
      <c r="TYK177" s="635"/>
      <c r="TYL177" s="636"/>
      <c r="TYM177" s="567"/>
      <c r="TYR177" s="635"/>
      <c r="TYS177" s="636"/>
      <c r="TYT177" s="567"/>
      <c r="TYY177" s="635"/>
      <c r="TYZ177" s="636"/>
      <c r="TZA177" s="567"/>
      <c r="TZF177" s="635"/>
      <c r="TZG177" s="636"/>
      <c r="TZH177" s="567"/>
      <c r="TZM177" s="635"/>
      <c r="TZN177" s="636"/>
      <c r="TZO177" s="567"/>
      <c r="TZT177" s="635"/>
      <c r="TZU177" s="636"/>
      <c r="TZV177" s="567"/>
      <c r="UAA177" s="635"/>
      <c r="UAB177" s="636"/>
      <c r="UAC177" s="567"/>
      <c r="UAH177" s="635"/>
      <c r="UAI177" s="636"/>
      <c r="UAJ177" s="567"/>
      <c r="UAO177" s="635"/>
      <c r="UAP177" s="636"/>
      <c r="UAQ177" s="567"/>
      <c r="UAV177" s="635"/>
      <c r="UAW177" s="636"/>
      <c r="UAX177" s="567"/>
      <c r="UBC177" s="635"/>
      <c r="UBD177" s="636"/>
      <c r="UBE177" s="567"/>
      <c r="UBJ177" s="635"/>
      <c r="UBK177" s="636"/>
      <c r="UBL177" s="567"/>
      <c r="UBQ177" s="635"/>
      <c r="UBR177" s="636"/>
      <c r="UBS177" s="567"/>
      <c r="UBX177" s="635"/>
      <c r="UBY177" s="636"/>
      <c r="UBZ177" s="567"/>
      <c r="UCE177" s="635"/>
      <c r="UCF177" s="636"/>
      <c r="UCG177" s="567"/>
      <c r="UCL177" s="635"/>
      <c r="UCM177" s="636"/>
      <c r="UCN177" s="567"/>
      <c r="UCS177" s="635"/>
      <c r="UCT177" s="636"/>
      <c r="UCU177" s="567"/>
      <c r="UCZ177" s="635"/>
      <c r="UDA177" s="636"/>
      <c r="UDB177" s="567"/>
      <c r="UDG177" s="635"/>
      <c r="UDH177" s="636"/>
      <c r="UDI177" s="567"/>
      <c r="UDN177" s="635"/>
      <c r="UDO177" s="636"/>
      <c r="UDP177" s="567"/>
      <c r="UDU177" s="635"/>
      <c r="UDV177" s="636"/>
      <c r="UDW177" s="567"/>
      <c r="UEB177" s="635"/>
      <c r="UEC177" s="636"/>
      <c r="UED177" s="567"/>
      <c r="UEI177" s="635"/>
      <c r="UEJ177" s="636"/>
      <c r="UEK177" s="567"/>
      <c r="UEP177" s="635"/>
      <c r="UEQ177" s="636"/>
      <c r="UER177" s="567"/>
      <c r="UEW177" s="635"/>
      <c r="UEX177" s="636"/>
      <c r="UEY177" s="567"/>
      <c r="UFD177" s="635"/>
      <c r="UFE177" s="636"/>
      <c r="UFF177" s="567"/>
      <c r="UFK177" s="635"/>
      <c r="UFL177" s="636"/>
      <c r="UFM177" s="567"/>
      <c r="UFR177" s="635"/>
      <c r="UFS177" s="636"/>
      <c r="UFT177" s="567"/>
      <c r="UFY177" s="635"/>
      <c r="UFZ177" s="636"/>
      <c r="UGA177" s="567"/>
      <c r="UGF177" s="635"/>
      <c r="UGG177" s="636"/>
      <c r="UGH177" s="567"/>
      <c r="UGM177" s="635"/>
      <c r="UGN177" s="636"/>
      <c r="UGO177" s="567"/>
      <c r="UGT177" s="635"/>
      <c r="UGU177" s="636"/>
      <c r="UGV177" s="567"/>
      <c r="UHA177" s="635"/>
      <c r="UHB177" s="636"/>
      <c r="UHC177" s="567"/>
      <c r="UHH177" s="635"/>
      <c r="UHI177" s="636"/>
      <c r="UHJ177" s="567"/>
      <c r="UHO177" s="635"/>
      <c r="UHP177" s="636"/>
      <c r="UHQ177" s="567"/>
      <c r="UHV177" s="635"/>
      <c r="UHW177" s="636"/>
      <c r="UHX177" s="567"/>
      <c r="UIC177" s="635"/>
      <c r="UID177" s="636"/>
      <c r="UIE177" s="567"/>
      <c r="UIJ177" s="635"/>
      <c r="UIK177" s="636"/>
      <c r="UIL177" s="567"/>
      <c r="UIQ177" s="635"/>
      <c r="UIR177" s="636"/>
      <c r="UIS177" s="567"/>
      <c r="UIX177" s="635"/>
      <c r="UIY177" s="636"/>
      <c r="UIZ177" s="567"/>
      <c r="UJE177" s="635"/>
      <c r="UJF177" s="636"/>
      <c r="UJG177" s="567"/>
      <c r="UJL177" s="635"/>
      <c r="UJM177" s="636"/>
      <c r="UJN177" s="567"/>
      <c r="UJS177" s="635"/>
      <c r="UJT177" s="636"/>
      <c r="UJU177" s="567"/>
      <c r="UJZ177" s="635"/>
      <c r="UKA177" s="636"/>
      <c r="UKB177" s="567"/>
      <c r="UKG177" s="635"/>
      <c r="UKH177" s="636"/>
      <c r="UKI177" s="567"/>
      <c r="UKN177" s="635"/>
      <c r="UKO177" s="636"/>
      <c r="UKP177" s="567"/>
      <c r="UKU177" s="635"/>
      <c r="UKV177" s="636"/>
      <c r="UKW177" s="567"/>
      <c r="ULB177" s="635"/>
      <c r="ULC177" s="636"/>
      <c r="ULD177" s="567"/>
      <c r="ULI177" s="635"/>
      <c r="ULJ177" s="636"/>
      <c r="ULK177" s="567"/>
      <c r="ULP177" s="635"/>
      <c r="ULQ177" s="636"/>
      <c r="ULR177" s="567"/>
      <c r="ULW177" s="635"/>
      <c r="ULX177" s="636"/>
      <c r="ULY177" s="567"/>
      <c r="UMD177" s="635"/>
      <c r="UME177" s="636"/>
      <c r="UMF177" s="567"/>
      <c r="UMK177" s="635"/>
      <c r="UML177" s="636"/>
      <c r="UMM177" s="567"/>
      <c r="UMR177" s="635"/>
      <c r="UMS177" s="636"/>
      <c r="UMT177" s="567"/>
      <c r="UMY177" s="635"/>
      <c r="UMZ177" s="636"/>
      <c r="UNA177" s="567"/>
      <c r="UNF177" s="635"/>
      <c r="UNG177" s="636"/>
      <c r="UNH177" s="567"/>
      <c r="UNM177" s="635"/>
      <c r="UNN177" s="636"/>
      <c r="UNO177" s="567"/>
      <c r="UNT177" s="635"/>
      <c r="UNU177" s="636"/>
      <c r="UNV177" s="567"/>
      <c r="UOA177" s="635"/>
      <c r="UOB177" s="636"/>
      <c r="UOC177" s="567"/>
      <c r="UOH177" s="635"/>
      <c r="UOI177" s="636"/>
      <c r="UOJ177" s="567"/>
      <c r="UOO177" s="635"/>
      <c r="UOP177" s="636"/>
      <c r="UOQ177" s="567"/>
      <c r="UOV177" s="635"/>
      <c r="UOW177" s="636"/>
      <c r="UOX177" s="567"/>
      <c r="UPC177" s="635"/>
      <c r="UPD177" s="636"/>
      <c r="UPE177" s="567"/>
      <c r="UPJ177" s="635"/>
      <c r="UPK177" s="636"/>
      <c r="UPL177" s="567"/>
      <c r="UPQ177" s="635"/>
      <c r="UPR177" s="636"/>
      <c r="UPS177" s="567"/>
      <c r="UPX177" s="635"/>
      <c r="UPY177" s="636"/>
      <c r="UPZ177" s="567"/>
      <c r="UQE177" s="635"/>
      <c r="UQF177" s="636"/>
      <c r="UQG177" s="567"/>
      <c r="UQL177" s="635"/>
      <c r="UQM177" s="636"/>
      <c r="UQN177" s="567"/>
      <c r="UQS177" s="635"/>
      <c r="UQT177" s="636"/>
      <c r="UQU177" s="567"/>
      <c r="UQZ177" s="635"/>
      <c r="URA177" s="636"/>
      <c r="URB177" s="567"/>
      <c r="URG177" s="635"/>
      <c r="URH177" s="636"/>
      <c r="URI177" s="567"/>
      <c r="URN177" s="635"/>
      <c r="URO177" s="636"/>
      <c r="URP177" s="567"/>
      <c r="URU177" s="635"/>
      <c r="URV177" s="636"/>
      <c r="URW177" s="567"/>
      <c r="USB177" s="635"/>
      <c r="USC177" s="636"/>
      <c r="USD177" s="567"/>
      <c r="USI177" s="635"/>
      <c r="USJ177" s="636"/>
      <c r="USK177" s="567"/>
      <c r="USP177" s="635"/>
      <c r="USQ177" s="636"/>
      <c r="USR177" s="567"/>
      <c r="USW177" s="635"/>
      <c r="USX177" s="636"/>
      <c r="USY177" s="567"/>
      <c r="UTD177" s="635"/>
      <c r="UTE177" s="636"/>
      <c r="UTF177" s="567"/>
      <c r="UTK177" s="635"/>
      <c r="UTL177" s="636"/>
      <c r="UTM177" s="567"/>
      <c r="UTR177" s="635"/>
      <c r="UTS177" s="636"/>
      <c r="UTT177" s="567"/>
      <c r="UTY177" s="635"/>
      <c r="UTZ177" s="636"/>
      <c r="UUA177" s="567"/>
      <c r="UUF177" s="635"/>
      <c r="UUG177" s="636"/>
      <c r="UUH177" s="567"/>
      <c r="UUM177" s="635"/>
      <c r="UUN177" s="636"/>
      <c r="UUO177" s="567"/>
      <c r="UUT177" s="635"/>
      <c r="UUU177" s="636"/>
      <c r="UUV177" s="567"/>
      <c r="UVA177" s="635"/>
      <c r="UVB177" s="636"/>
      <c r="UVC177" s="567"/>
      <c r="UVH177" s="635"/>
      <c r="UVI177" s="636"/>
      <c r="UVJ177" s="567"/>
      <c r="UVO177" s="635"/>
      <c r="UVP177" s="636"/>
      <c r="UVQ177" s="567"/>
      <c r="UVV177" s="635"/>
      <c r="UVW177" s="636"/>
      <c r="UVX177" s="567"/>
      <c r="UWC177" s="635"/>
      <c r="UWD177" s="636"/>
      <c r="UWE177" s="567"/>
      <c r="UWJ177" s="635"/>
      <c r="UWK177" s="636"/>
      <c r="UWL177" s="567"/>
      <c r="UWQ177" s="635"/>
      <c r="UWR177" s="636"/>
      <c r="UWS177" s="567"/>
      <c r="UWX177" s="635"/>
      <c r="UWY177" s="636"/>
      <c r="UWZ177" s="567"/>
      <c r="UXE177" s="635"/>
      <c r="UXF177" s="636"/>
      <c r="UXG177" s="567"/>
      <c r="UXL177" s="635"/>
      <c r="UXM177" s="636"/>
      <c r="UXN177" s="567"/>
      <c r="UXS177" s="635"/>
      <c r="UXT177" s="636"/>
      <c r="UXU177" s="567"/>
      <c r="UXZ177" s="635"/>
      <c r="UYA177" s="636"/>
      <c r="UYB177" s="567"/>
      <c r="UYG177" s="635"/>
      <c r="UYH177" s="636"/>
      <c r="UYI177" s="567"/>
      <c r="UYN177" s="635"/>
      <c r="UYO177" s="636"/>
      <c r="UYP177" s="567"/>
      <c r="UYU177" s="635"/>
      <c r="UYV177" s="636"/>
      <c r="UYW177" s="567"/>
      <c r="UZB177" s="635"/>
      <c r="UZC177" s="636"/>
      <c r="UZD177" s="567"/>
      <c r="UZI177" s="635"/>
      <c r="UZJ177" s="636"/>
      <c r="UZK177" s="567"/>
      <c r="UZP177" s="635"/>
      <c r="UZQ177" s="636"/>
      <c r="UZR177" s="567"/>
      <c r="UZW177" s="635"/>
      <c r="UZX177" s="636"/>
      <c r="UZY177" s="567"/>
      <c r="VAD177" s="635"/>
      <c r="VAE177" s="636"/>
      <c r="VAF177" s="567"/>
      <c r="VAK177" s="635"/>
      <c r="VAL177" s="636"/>
      <c r="VAM177" s="567"/>
      <c r="VAR177" s="635"/>
      <c r="VAS177" s="636"/>
      <c r="VAT177" s="567"/>
      <c r="VAY177" s="635"/>
      <c r="VAZ177" s="636"/>
      <c r="VBA177" s="567"/>
      <c r="VBF177" s="635"/>
      <c r="VBG177" s="636"/>
      <c r="VBH177" s="567"/>
      <c r="VBM177" s="635"/>
      <c r="VBN177" s="636"/>
      <c r="VBO177" s="567"/>
      <c r="VBT177" s="635"/>
      <c r="VBU177" s="636"/>
      <c r="VBV177" s="567"/>
      <c r="VCA177" s="635"/>
      <c r="VCB177" s="636"/>
      <c r="VCC177" s="567"/>
      <c r="VCH177" s="635"/>
      <c r="VCI177" s="636"/>
      <c r="VCJ177" s="567"/>
      <c r="VCO177" s="635"/>
      <c r="VCP177" s="636"/>
      <c r="VCQ177" s="567"/>
      <c r="VCV177" s="635"/>
      <c r="VCW177" s="636"/>
      <c r="VCX177" s="567"/>
      <c r="VDC177" s="635"/>
      <c r="VDD177" s="636"/>
      <c r="VDE177" s="567"/>
      <c r="VDJ177" s="635"/>
      <c r="VDK177" s="636"/>
      <c r="VDL177" s="567"/>
      <c r="VDQ177" s="635"/>
      <c r="VDR177" s="636"/>
      <c r="VDS177" s="567"/>
      <c r="VDX177" s="635"/>
      <c r="VDY177" s="636"/>
      <c r="VDZ177" s="567"/>
      <c r="VEE177" s="635"/>
      <c r="VEF177" s="636"/>
      <c r="VEG177" s="567"/>
      <c r="VEL177" s="635"/>
      <c r="VEM177" s="636"/>
      <c r="VEN177" s="567"/>
      <c r="VES177" s="635"/>
      <c r="VET177" s="636"/>
      <c r="VEU177" s="567"/>
      <c r="VEZ177" s="635"/>
      <c r="VFA177" s="636"/>
      <c r="VFB177" s="567"/>
      <c r="VFG177" s="635"/>
      <c r="VFH177" s="636"/>
      <c r="VFI177" s="567"/>
      <c r="VFN177" s="635"/>
      <c r="VFO177" s="636"/>
      <c r="VFP177" s="567"/>
      <c r="VFU177" s="635"/>
      <c r="VFV177" s="636"/>
      <c r="VFW177" s="567"/>
      <c r="VGB177" s="635"/>
      <c r="VGC177" s="636"/>
      <c r="VGD177" s="567"/>
      <c r="VGI177" s="635"/>
      <c r="VGJ177" s="636"/>
      <c r="VGK177" s="567"/>
      <c r="VGP177" s="635"/>
      <c r="VGQ177" s="636"/>
      <c r="VGR177" s="567"/>
      <c r="VGW177" s="635"/>
      <c r="VGX177" s="636"/>
      <c r="VGY177" s="567"/>
      <c r="VHD177" s="635"/>
      <c r="VHE177" s="636"/>
      <c r="VHF177" s="567"/>
      <c r="VHK177" s="635"/>
      <c r="VHL177" s="636"/>
      <c r="VHM177" s="567"/>
      <c r="VHR177" s="635"/>
      <c r="VHS177" s="636"/>
      <c r="VHT177" s="567"/>
      <c r="VHY177" s="635"/>
      <c r="VHZ177" s="636"/>
      <c r="VIA177" s="567"/>
      <c r="VIF177" s="635"/>
      <c r="VIG177" s="636"/>
      <c r="VIH177" s="567"/>
      <c r="VIM177" s="635"/>
      <c r="VIN177" s="636"/>
      <c r="VIO177" s="567"/>
      <c r="VIT177" s="635"/>
      <c r="VIU177" s="636"/>
      <c r="VIV177" s="567"/>
      <c r="VJA177" s="635"/>
      <c r="VJB177" s="636"/>
      <c r="VJC177" s="567"/>
      <c r="VJH177" s="635"/>
      <c r="VJI177" s="636"/>
      <c r="VJJ177" s="567"/>
      <c r="VJO177" s="635"/>
      <c r="VJP177" s="636"/>
      <c r="VJQ177" s="567"/>
      <c r="VJV177" s="635"/>
      <c r="VJW177" s="636"/>
      <c r="VJX177" s="567"/>
      <c r="VKC177" s="635"/>
      <c r="VKD177" s="636"/>
      <c r="VKE177" s="567"/>
      <c r="VKJ177" s="635"/>
      <c r="VKK177" s="636"/>
      <c r="VKL177" s="567"/>
      <c r="VKQ177" s="635"/>
      <c r="VKR177" s="636"/>
      <c r="VKS177" s="567"/>
      <c r="VKX177" s="635"/>
      <c r="VKY177" s="636"/>
      <c r="VKZ177" s="567"/>
      <c r="VLE177" s="635"/>
      <c r="VLF177" s="636"/>
      <c r="VLG177" s="567"/>
      <c r="VLL177" s="635"/>
      <c r="VLM177" s="636"/>
      <c r="VLN177" s="567"/>
      <c r="VLS177" s="635"/>
      <c r="VLT177" s="636"/>
      <c r="VLU177" s="567"/>
      <c r="VLZ177" s="635"/>
      <c r="VMA177" s="636"/>
      <c r="VMB177" s="567"/>
      <c r="VMG177" s="635"/>
      <c r="VMH177" s="636"/>
      <c r="VMI177" s="567"/>
      <c r="VMN177" s="635"/>
      <c r="VMO177" s="636"/>
      <c r="VMP177" s="567"/>
      <c r="VMU177" s="635"/>
      <c r="VMV177" s="636"/>
      <c r="VMW177" s="567"/>
      <c r="VNB177" s="635"/>
      <c r="VNC177" s="636"/>
      <c r="VND177" s="567"/>
      <c r="VNI177" s="635"/>
      <c r="VNJ177" s="636"/>
      <c r="VNK177" s="567"/>
      <c r="VNP177" s="635"/>
      <c r="VNQ177" s="636"/>
      <c r="VNR177" s="567"/>
      <c r="VNW177" s="635"/>
      <c r="VNX177" s="636"/>
      <c r="VNY177" s="567"/>
      <c r="VOD177" s="635"/>
      <c r="VOE177" s="636"/>
      <c r="VOF177" s="567"/>
      <c r="VOK177" s="635"/>
      <c r="VOL177" s="636"/>
      <c r="VOM177" s="567"/>
      <c r="VOR177" s="635"/>
      <c r="VOS177" s="636"/>
      <c r="VOT177" s="567"/>
      <c r="VOY177" s="635"/>
      <c r="VOZ177" s="636"/>
      <c r="VPA177" s="567"/>
      <c r="VPF177" s="635"/>
      <c r="VPG177" s="636"/>
      <c r="VPH177" s="567"/>
      <c r="VPM177" s="635"/>
      <c r="VPN177" s="636"/>
      <c r="VPO177" s="567"/>
      <c r="VPT177" s="635"/>
      <c r="VPU177" s="636"/>
      <c r="VPV177" s="567"/>
      <c r="VQA177" s="635"/>
      <c r="VQB177" s="636"/>
      <c r="VQC177" s="567"/>
      <c r="VQH177" s="635"/>
      <c r="VQI177" s="636"/>
      <c r="VQJ177" s="567"/>
      <c r="VQO177" s="635"/>
      <c r="VQP177" s="636"/>
      <c r="VQQ177" s="567"/>
      <c r="VQV177" s="635"/>
      <c r="VQW177" s="636"/>
      <c r="VQX177" s="567"/>
      <c r="VRC177" s="635"/>
      <c r="VRD177" s="636"/>
      <c r="VRE177" s="567"/>
      <c r="VRJ177" s="635"/>
      <c r="VRK177" s="636"/>
      <c r="VRL177" s="567"/>
      <c r="VRQ177" s="635"/>
      <c r="VRR177" s="636"/>
      <c r="VRS177" s="567"/>
      <c r="VRX177" s="635"/>
      <c r="VRY177" s="636"/>
      <c r="VRZ177" s="567"/>
      <c r="VSE177" s="635"/>
      <c r="VSF177" s="636"/>
      <c r="VSG177" s="567"/>
      <c r="VSL177" s="635"/>
      <c r="VSM177" s="636"/>
      <c r="VSN177" s="567"/>
      <c r="VSS177" s="635"/>
      <c r="VST177" s="636"/>
      <c r="VSU177" s="567"/>
      <c r="VSZ177" s="635"/>
      <c r="VTA177" s="636"/>
      <c r="VTB177" s="567"/>
      <c r="VTG177" s="635"/>
      <c r="VTH177" s="636"/>
      <c r="VTI177" s="567"/>
      <c r="VTN177" s="635"/>
      <c r="VTO177" s="636"/>
      <c r="VTP177" s="567"/>
      <c r="VTU177" s="635"/>
      <c r="VTV177" s="636"/>
      <c r="VTW177" s="567"/>
      <c r="VUB177" s="635"/>
      <c r="VUC177" s="636"/>
      <c r="VUD177" s="567"/>
      <c r="VUI177" s="635"/>
      <c r="VUJ177" s="636"/>
      <c r="VUK177" s="567"/>
      <c r="VUP177" s="635"/>
      <c r="VUQ177" s="636"/>
      <c r="VUR177" s="567"/>
      <c r="VUW177" s="635"/>
      <c r="VUX177" s="636"/>
      <c r="VUY177" s="567"/>
      <c r="VVD177" s="635"/>
      <c r="VVE177" s="636"/>
      <c r="VVF177" s="567"/>
      <c r="VVK177" s="635"/>
      <c r="VVL177" s="636"/>
      <c r="VVM177" s="567"/>
      <c r="VVR177" s="635"/>
      <c r="VVS177" s="636"/>
      <c r="VVT177" s="567"/>
      <c r="VVY177" s="635"/>
      <c r="VVZ177" s="636"/>
      <c r="VWA177" s="567"/>
      <c r="VWF177" s="635"/>
      <c r="VWG177" s="636"/>
      <c r="VWH177" s="567"/>
      <c r="VWM177" s="635"/>
      <c r="VWN177" s="636"/>
      <c r="VWO177" s="567"/>
      <c r="VWT177" s="635"/>
      <c r="VWU177" s="636"/>
      <c r="VWV177" s="567"/>
      <c r="VXA177" s="635"/>
      <c r="VXB177" s="636"/>
      <c r="VXC177" s="567"/>
      <c r="VXH177" s="635"/>
      <c r="VXI177" s="636"/>
      <c r="VXJ177" s="567"/>
      <c r="VXO177" s="635"/>
      <c r="VXP177" s="636"/>
      <c r="VXQ177" s="567"/>
      <c r="VXV177" s="635"/>
      <c r="VXW177" s="636"/>
      <c r="VXX177" s="567"/>
      <c r="VYC177" s="635"/>
      <c r="VYD177" s="636"/>
      <c r="VYE177" s="567"/>
      <c r="VYJ177" s="635"/>
      <c r="VYK177" s="636"/>
      <c r="VYL177" s="567"/>
      <c r="VYQ177" s="635"/>
      <c r="VYR177" s="636"/>
      <c r="VYS177" s="567"/>
      <c r="VYX177" s="635"/>
      <c r="VYY177" s="636"/>
      <c r="VYZ177" s="567"/>
      <c r="VZE177" s="635"/>
      <c r="VZF177" s="636"/>
      <c r="VZG177" s="567"/>
      <c r="VZL177" s="635"/>
      <c r="VZM177" s="636"/>
      <c r="VZN177" s="567"/>
      <c r="VZS177" s="635"/>
      <c r="VZT177" s="636"/>
      <c r="VZU177" s="567"/>
      <c r="VZZ177" s="635"/>
      <c r="WAA177" s="636"/>
      <c r="WAB177" s="567"/>
      <c r="WAG177" s="635"/>
      <c r="WAH177" s="636"/>
      <c r="WAI177" s="567"/>
      <c r="WAN177" s="635"/>
      <c r="WAO177" s="636"/>
      <c r="WAP177" s="567"/>
      <c r="WAU177" s="635"/>
      <c r="WAV177" s="636"/>
      <c r="WAW177" s="567"/>
      <c r="WBB177" s="635"/>
      <c r="WBC177" s="636"/>
      <c r="WBD177" s="567"/>
      <c r="WBI177" s="635"/>
      <c r="WBJ177" s="636"/>
      <c r="WBK177" s="567"/>
      <c r="WBP177" s="635"/>
      <c r="WBQ177" s="636"/>
      <c r="WBR177" s="567"/>
      <c r="WBW177" s="635"/>
      <c r="WBX177" s="636"/>
      <c r="WBY177" s="567"/>
      <c r="WCD177" s="635"/>
      <c r="WCE177" s="636"/>
      <c r="WCF177" s="567"/>
      <c r="WCK177" s="635"/>
      <c r="WCL177" s="636"/>
      <c r="WCM177" s="567"/>
      <c r="WCR177" s="635"/>
      <c r="WCS177" s="636"/>
      <c r="WCT177" s="567"/>
      <c r="WCY177" s="635"/>
      <c r="WCZ177" s="636"/>
      <c r="WDA177" s="567"/>
      <c r="WDF177" s="635"/>
      <c r="WDG177" s="636"/>
      <c r="WDH177" s="567"/>
      <c r="WDM177" s="635"/>
      <c r="WDN177" s="636"/>
      <c r="WDO177" s="567"/>
      <c r="WDT177" s="635"/>
      <c r="WDU177" s="636"/>
      <c r="WDV177" s="567"/>
      <c r="WEA177" s="635"/>
      <c r="WEB177" s="636"/>
      <c r="WEC177" s="567"/>
      <c r="WEH177" s="635"/>
      <c r="WEI177" s="636"/>
      <c r="WEJ177" s="567"/>
      <c r="WEO177" s="635"/>
      <c r="WEP177" s="636"/>
      <c r="WEQ177" s="567"/>
      <c r="WEV177" s="635"/>
      <c r="WEW177" s="636"/>
      <c r="WEX177" s="567"/>
      <c r="WFC177" s="635"/>
      <c r="WFD177" s="636"/>
      <c r="WFE177" s="567"/>
      <c r="WFJ177" s="635"/>
      <c r="WFK177" s="636"/>
      <c r="WFL177" s="567"/>
      <c r="WFQ177" s="635"/>
      <c r="WFR177" s="636"/>
      <c r="WFS177" s="567"/>
      <c r="WFX177" s="635"/>
      <c r="WFY177" s="636"/>
      <c r="WFZ177" s="567"/>
      <c r="WGE177" s="635"/>
      <c r="WGF177" s="636"/>
      <c r="WGG177" s="567"/>
      <c r="WGL177" s="635"/>
      <c r="WGM177" s="636"/>
      <c r="WGN177" s="567"/>
      <c r="WGS177" s="635"/>
      <c r="WGT177" s="636"/>
      <c r="WGU177" s="567"/>
      <c r="WGZ177" s="635"/>
      <c r="WHA177" s="636"/>
      <c r="WHB177" s="567"/>
      <c r="WHG177" s="635"/>
      <c r="WHH177" s="636"/>
      <c r="WHI177" s="567"/>
      <c r="WHN177" s="635"/>
      <c r="WHO177" s="636"/>
      <c r="WHP177" s="567"/>
      <c r="WHU177" s="635"/>
      <c r="WHV177" s="636"/>
      <c r="WHW177" s="567"/>
      <c r="WIB177" s="635"/>
      <c r="WIC177" s="636"/>
      <c r="WID177" s="567"/>
      <c r="WII177" s="635"/>
      <c r="WIJ177" s="636"/>
      <c r="WIK177" s="567"/>
      <c r="WIP177" s="635"/>
      <c r="WIQ177" s="636"/>
      <c r="WIR177" s="567"/>
      <c r="WIW177" s="635"/>
      <c r="WIX177" s="636"/>
      <c r="WIY177" s="567"/>
      <c r="WJD177" s="635"/>
      <c r="WJE177" s="636"/>
      <c r="WJF177" s="567"/>
      <c r="WJK177" s="635"/>
      <c r="WJL177" s="636"/>
      <c r="WJM177" s="567"/>
      <c r="WJR177" s="635"/>
      <c r="WJS177" s="636"/>
      <c r="WJT177" s="567"/>
      <c r="WJY177" s="635"/>
      <c r="WJZ177" s="636"/>
      <c r="WKA177" s="567"/>
      <c r="WKF177" s="635"/>
      <c r="WKG177" s="636"/>
      <c r="WKH177" s="567"/>
      <c r="WKM177" s="635"/>
      <c r="WKN177" s="636"/>
      <c r="WKO177" s="567"/>
      <c r="WKT177" s="635"/>
      <c r="WKU177" s="636"/>
      <c r="WKV177" s="567"/>
      <c r="WLA177" s="635"/>
      <c r="WLB177" s="636"/>
      <c r="WLC177" s="567"/>
      <c r="WLH177" s="635"/>
      <c r="WLI177" s="636"/>
      <c r="WLJ177" s="567"/>
      <c r="WLO177" s="635"/>
      <c r="WLP177" s="636"/>
      <c r="WLQ177" s="567"/>
      <c r="WLV177" s="635"/>
      <c r="WLW177" s="636"/>
      <c r="WLX177" s="567"/>
      <c r="WMC177" s="635"/>
      <c r="WMD177" s="636"/>
      <c r="WME177" s="567"/>
      <c r="WMJ177" s="635"/>
      <c r="WMK177" s="636"/>
      <c r="WML177" s="567"/>
      <c r="WMQ177" s="635"/>
      <c r="WMR177" s="636"/>
      <c r="WMS177" s="567"/>
      <c r="WMX177" s="635"/>
      <c r="WMY177" s="636"/>
      <c r="WMZ177" s="567"/>
      <c r="WNE177" s="635"/>
      <c r="WNF177" s="636"/>
      <c r="WNG177" s="567"/>
      <c r="WNL177" s="635"/>
      <c r="WNM177" s="636"/>
      <c r="WNN177" s="567"/>
      <c r="WNS177" s="635"/>
      <c r="WNT177" s="636"/>
      <c r="WNU177" s="567"/>
      <c r="WNZ177" s="635"/>
      <c r="WOA177" s="636"/>
      <c r="WOB177" s="567"/>
      <c r="WOG177" s="635"/>
      <c r="WOH177" s="636"/>
      <c r="WOI177" s="567"/>
      <c r="WON177" s="635"/>
      <c r="WOO177" s="636"/>
      <c r="WOP177" s="567"/>
      <c r="WOU177" s="635"/>
      <c r="WOV177" s="636"/>
      <c r="WOW177" s="567"/>
      <c r="WPB177" s="635"/>
      <c r="WPC177" s="636"/>
      <c r="WPD177" s="567"/>
      <c r="WPI177" s="635"/>
      <c r="WPJ177" s="636"/>
      <c r="WPK177" s="567"/>
      <c r="WPP177" s="635"/>
      <c r="WPQ177" s="636"/>
      <c r="WPR177" s="567"/>
      <c r="WPW177" s="635"/>
      <c r="WPX177" s="636"/>
      <c r="WPY177" s="567"/>
      <c r="WQD177" s="635"/>
      <c r="WQE177" s="636"/>
      <c r="WQF177" s="567"/>
      <c r="WQK177" s="635"/>
      <c r="WQL177" s="636"/>
      <c r="WQM177" s="567"/>
      <c r="WQR177" s="635"/>
      <c r="WQS177" s="636"/>
      <c r="WQT177" s="567"/>
      <c r="WQY177" s="635"/>
      <c r="WQZ177" s="636"/>
      <c r="WRA177" s="567"/>
      <c r="WRF177" s="635"/>
      <c r="WRG177" s="636"/>
      <c r="WRH177" s="567"/>
      <c r="WRM177" s="635"/>
      <c r="WRN177" s="636"/>
      <c r="WRO177" s="567"/>
      <c r="WRT177" s="635"/>
      <c r="WRU177" s="636"/>
      <c r="WRV177" s="567"/>
      <c r="WSA177" s="635"/>
      <c r="WSB177" s="636"/>
      <c r="WSC177" s="567"/>
      <c r="WSH177" s="635"/>
      <c r="WSI177" s="636"/>
      <c r="WSJ177" s="567"/>
      <c r="WSO177" s="635"/>
      <c r="WSP177" s="636"/>
      <c r="WSQ177" s="567"/>
      <c r="WSV177" s="635"/>
      <c r="WSW177" s="636"/>
      <c r="WSX177" s="567"/>
      <c r="WTC177" s="635"/>
      <c r="WTD177" s="636"/>
      <c r="WTE177" s="567"/>
      <c r="WTJ177" s="635"/>
      <c r="WTK177" s="636"/>
      <c r="WTL177" s="567"/>
      <c r="WTQ177" s="635"/>
      <c r="WTR177" s="636"/>
      <c r="WTS177" s="567"/>
      <c r="WTX177" s="635"/>
      <c r="WTY177" s="636"/>
      <c r="WTZ177" s="567"/>
      <c r="WUE177" s="635"/>
      <c r="WUF177" s="636"/>
      <c r="WUG177" s="567"/>
      <c r="WUL177" s="635"/>
      <c r="WUM177" s="636"/>
      <c r="WUN177" s="567"/>
      <c r="WUS177" s="635"/>
      <c r="WUT177" s="636"/>
      <c r="WUU177" s="567"/>
      <c r="WUZ177" s="635"/>
      <c r="WVA177" s="636"/>
      <c r="WVB177" s="567"/>
      <c r="WVG177" s="635"/>
      <c r="WVH177" s="636"/>
      <c r="WVI177" s="567"/>
      <c r="WVN177" s="635"/>
      <c r="WVO177" s="636"/>
      <c r="WVP177" s="567"/>
      <c r="WVU177" s="635"/>
      <c r="WVV177" s="636"/>
      <c r="WVW177" s="567"/>
      <c r="WWB177" s="635"/>
      <c r="WWC177" s="636"/>
      <c r="WWD177" s="567"/>
      <c r="WWI177" s="635"/>
      <c r="WWJ177" s="636"/>
      <c r="WWK177" s="567"/>
      <c r="WWP177" s="635"/>
      <c r="WWQ177" s="636"/>
      <c r="WWR177" s="567"/>
      <c r="WWW177" s="635"/>
      <c r="WWX177" s="636"/>
      <c r="WWY177" s="567"/>
      <c r="WXD177" s="635"/>
      <c r="WXE177" s="636"/>
      <c r="WXF177" s="567"/>
      <c r="WXK177" s="635"/>
      <c r="WXL177" s="636"/>
      <c r="WXM177" s="567"/>
      <c r="WXR177" s="635"/>
      <c r="WXS177" s="636"/>
      <c r="WXT177" s="567"/>
      <c r="WXY177" s="635"/>
      <c r="WXZ177" s="636"/>
      <c r="WYA177" s="567"/>
      <c r="WYF177" s="635"/>
      <c r="WYG177" s="636"/>
      <c r="WYH177" s="567"/>
      <c r="WYM177" s="635"/>
      <c r="WYN177" s="636"/>
      <c r="WYO177" s="567"/>
      <c r="WYT177" s="635"/>
      <c r="WYU177" s="636"/>
      <c r="WYV177" s="567"/>
      <c r="WZA177" s="635"/>
      <c r="WZB177" s="636"/>
      <c r="WZC177" s="567"/>
      <c r="WZH177" s="635"/>
      <c r="WZI177" s="636"/>
      <c r="WZJ177" s="567"/>
      <c r="WZO177" s="635"/>
      <c r="WZP177" s="636"/>
      <c r="WZQ177" s="567"/>
      <c r="WZV177" s="635"/>
      <c r="WZW177" s="636"/>
      <c r="WZX177" s="567"/>
      <c r="XAC177" s="635"/>
      <c r="XAD177" s="636"/>
      <c r="XAE177" s="567"/>
      <c r="XAJ177" s="635"/>
      <c r="XAK177" s="636"/>
      <c r="XAL177" s="567"/>
      <c r="XAQ177" s="635"/>
      <c r="XAR177" s="636"/>
      <c r="XAS177" s="567"/>
      <c r="XAX177" s="635"/>
      <c r="XAY177" s="636"/>
      <c r="XAZ177" s="567"/>
      <c r="XBE177" s="635"/>
      <c r="XBF177" s="636"/>
      <c r="XBG177" s="567"/>
      <c r="XBL177" s="635"/>
      <c r="XBM177" s="636"/>
      <c r="XBN177" s="567"/>
      <c r="XBS177" s="635"/>
      <c r="XBT177" s="636"/>
      <c r="XBU177" s="567"/>
      <c r="XBZ177" s="635"/>
      <c r="XCA177" s="636"/>
      <c r="XCB177" s="567"/>
      <c r="XCG177" s="635"/>
      <c r="XCH177" s="636"/>
      <c r="XCI177" s="567"/>
      <c r="XCN177" s="635"/>
      <c r="XCO177" s="636"/>
      <c r="XCP177" s="567"/>
      <c r="XCU177" s="635"/>
      <c r="XCV177" s="636"/>
      <c r="XCW177" s="567"/>
      <c r="XDB177" s="635"/>
      <c r="XDC177" s="636"/>
      <c r="XDD177" s="567"/>
      <c r="XDI177" s="635"/>
      <c r="XDJ177" s="636"/>
      <c r="XDK177" s="567"/>
      <c r="XDP177" s="635"/>
      <c r="XDQ177" s="636"/>
      <c r="XDR177" s="567"/>
      <c r="XDW177" s="635"/>
      <c r="XDX177" s="636"/>
      <c r="XDY177" s="567"/>
      <c r="XED177" s="635"/>
      <c r="XEE177" s="636"/>
      <c r="XEF177" s="567"/>
      <c r="XEK177" s="635"/>
      <c r="XEL177" s="636"/>
      <c r="XEM177" s="567"/>
      <c r="XER177" s="635"/>
      <c r="XES177" s="636"/>
      <c r="XET177" s="567"/>
      <c r="XEY177" s="635"/>
      <c r="XEZ177" s="636"/>
      <c r="XFA177" s="567"/>
    </row>
    <row r="178" spans="1:1023 1028:2045 2050:4096 4101:5118 5123:6140 6145:8191 8196:9213 9218:11264 11269:12286 12291:13308 13313:15359 15364:16381" s="355" customFormat="1" ht="16.5" customHeight="1" x14ac:dyDescent="0.2">
      <c r="A178" s="540"/>
      <c r="B178" s="540"/>
      <c r="C178" s="540"/>
      <c r="D178" s="540"/>
      <c r="E178" s="540"/>
      <c r="F178" s="540"/>
      <c r="G178" s="540"/>
      <c r="H178" s="344"/>
      <c r="I178" s="344"/>
    </row>
    <row r="179" spans="1:1023 1028:2045 2050:4096 4101:5118 5123:6140 6145:8191 8196:9213 9218:11264 11269:12286 12291:13308 13313:15359 15364:16381" s="455" customFormat="1" ht="16.5" thickBot="1" x14ac:dyDescent="0.3">
      <c r="A179" s="648" t="s">
        <v>500</v>
      </c>
      <c r="B179" s="648"/>
      <c r="C179" s="648"/>
      <c r="D179" s="648"/>
      <c r="E179" s="648"/>
      <c r="F179" s="649">
        <f>SUM(F180)</f>
        <v>181</v>
      </c>
      <c r="G179" s="649"/>
      <c r="H179" s="360"/>
      <c r="I179" s="360"/>
    </row>
    <row r="180" spans="1:1023 1028:2045 2050:4096 4101:5118 5123:6140 6145:8191 8196:9213 9218:11264 11269:12286 12291:13308 13313:15359 15364:16381" s="455" customFormat="1" ht="16.5" thickTop="1" x14ac:dyDescent="0.25">
      <c r="A180" s="567" t="s">
        <v>501</v>
      </c>
      <c r="B180" s="569"/>
      <c r="C180" s="569"/>
      <c r="D180" s="569"/>
      <c r="E180" s="569"/>
      <c r="F180" s="650">
        <v>181</v>
      </c>
      <c r="G180" s="651"/>
      <c r="H180" s="344"/>
      <c r="I180" s="344"/>
    </row>
    <row r="181" spans="1:1023 1028:2045 2050:4096 4101:5118 5123:6140 6145:8191 8196:9213 9218:11264 11269:12286 12291:13308 13313:15359 15364:16381" s="355" customFormat="1" ht="16.5" customHeight="1" x14ac:dyDescent="0.2">
      <c r="A181" s="540"/>
      <c r="B181" s="540"/>
      <c r="C181" s="540"/>
      <c r="D181" s="540"/>
      <c r="E181" s="540"/>
      <c r="F181" s="540"/>
      <c r="G181" s="540"/>
      <c r="H181" s="344"/>
      <c r="I181" s="344"/>
    </row>
    <row r="182" spans="1:1023 1028:2045 2050:4096 4101:5118 5123:6140 6145:8191 8196:9213 9218:11264 11269:12286 12291:13308 13313:15359 15364:16381" s="453" customFormat="1" ht="16.5" thickBot="1" x14ac:dyDescent="0.3">
      <c r="A182" s="634" t="s">
        <v>289</v>
      </c>
      <c r="B182" s="634"/>
      <c r="C182" s="634"/>
      <c r="D182" s="634"/>
      <c r="E182" s="634"/>
      <c r="F182" s="644">
        <f>SUM(F183,F186,F189,F196,F199,F203,F206,F209,F212)</f>
        <v>710.30000000000007</v>
      </c>
      <c r="G182" s="644"/>
      <c r="H182" s="361">
        <f>SUM(H183:H212)</f>
        <v>815.30000000000007</v>
      </c>
      <c r="I182" s="361">
        <f>SUM(I183:I212)</f>
        <v>816.2</v>
      </c>
    </row>
    <row r="183" spans="1:1023 1028:2045 2050:4096 4101:5118 5123:6140 6145:8191 8196:9213 9218:11264 11269:12286 12291:13308 13313:15359 15364:16381" s="569" customFormat="1" ht="17.25" thickTop="1" thickBot="1" x14ac:dyDescent="0.3">
      <c r="A183" s="624" t="s">
        <v>269</v>
      </c>
      <c r="B183" s="631"/>
      <c r="C183" s="631"/>
      <c r="D183" s="631"/>
      <c r="E183" s="631"/>
      <c r="F183" s="625">
        <v>100</v>
      </c>
      <c r="G183" s="625"/>
      <c r="H183" s="344">
        <v>100</v>
      </c>
      <c r="I183" s="344">
        <v>100</v>
      </c>
      <c r="M183" s="635"/>
      <c r="N183" s="636"/>
      <c r="O183" s="567"/>
      <c r="T183" s="635"/>
      <c r="U183" s="636"/>
      <c r="V183" s="567"/>
      <c r="AA183" s="635"/>
      <c r="AB183" s="636"/>
      <c r="AC183" s="567"/>
      <c r="AH183" s="635"/>
      <c r="AI183" s="636"/>
      <c r="AJ183" s="567"/>
      <c r="AO183" s="635"/>
      <c r="AP183" s="636"/>
      <c r="AQ183" s="567"/>
      <c r="AV183" s="635"/>
      <c r="AW183" s="636"/>
      <c r="AX183" s="567"/>
      <c r="BC183" s="635"/>
      <c r="BD183" s="636"/>
      <c r="BE183" s="567"/>
      <c r="BJ183" s="635"/>
      <c r="BK183" s="636"/>
      <c r="BL183" s="567"/>
      <c r="BQ183" s="635"/>
      <c r="BR183" s="636"/>
      <c r="BS183" s="567"/>
      <c r="BX183" s="635"/>
      <c r="BY183" s="636"/>
      <c r="BZ183" s="567"/>
      <c r="CE183" s="635"/>
      <c r="CF183" s="636"/>
      <c r="CG183" s="567"/>
      <c r="CL183" s="635"/>
      <c r="CM183" s="636"/>
      <c r="CN183" s="567"/>
      <c r="CS183" s="635"/>
      <c r="CT183" s="636"/>
      <c r="CU183" s="567"/>
      <c r="CZ183" s="635"/>
      <c r="DA183" s="636"/>
      <c r="DB183" s="567"/>
      <c r="DG183" s="635"/>
      <c r="DH183" s="636"/>
      <c r="DI183" s="567"/>
      <c r="DN183" s="635"/>
      <c r="DO183" s="636"/>
      <c r="DP183" s="567"/>
      <c r="DU183" s="635"/>
      <c r="DV183" s="636"/>
      <c r="DW183" s="567"/>
      <c r="EB183" s="635"/>
      <c r="EC183" s="636"/>
      <c r="ED183" s="567"/>
      <c r="EI183" s="635"/>
      <c r="EJ183" s="636"/>
      <c r="EK183" s="567"/>
      <c r="EP183" s="635"/>
      <c r="EQ183" s="636"/>
      <c r="ER183" s="567"/>
      <c r="EW183" s="635"/>
      <c r="EX183" s="636"/>
      <c r="EY183" s="567"/>
      <c r="FD183" s="635"/>
      <c r="FE183" s="636"/>
      <c r="FF183" s="567"/>
      <c r="FK183" s="635"/>
      <c r="FL183" s="636"/>
      <c r="FM183" s="567"/>
      <c r="FR183" s="635"/>
      <c r="FS183" s="636"/>
      <c r="FT183" s="567"/>
      <c r="FY183" s="635"/>
      <c r="FZ183" s="636"/>
      <c r="GA183" s="567"/>
      <c r="GF183" s="635"/>
      <c r="GG183" s="636"/>
      <c r="GH183" s="567"/>
      <c r="GM183" s="635"/>
      <c r="GN183" s="636"/>
      <c r="GO183" s="567"/>
      <c r="GT183" s="635"/>
      <c r="GU183" s="636"/>
      <c r="GV183" s="567"/>
      <c r="HA183" s="635"/>
      <c r="HB183" s="636"/>
      <c r="HC183" s="567"/>
      <c r="HH183" s="635"/>
      <c r="HI183" s="636"/>
      <c r="HJ183" s="567"/>
      <c r="HO183" s="635"/>
      <c r="HP183" s="636"/>
      <c r="HQ183" s="567"/>
      <c r="HV183" s="635"/>
      <c r="HW183" s="636"/>
      <c r="HX183" s="567"/>
      <c r="IC183" s="635"/>
      <c r="ID183" s="636"/>
      <c r="IE183" s="567"/>
      <c r="IJ183" s="635"/>
      <c r="IK183" s="636"/>
      <c r="IL183" s="567"/>
      <c r="IQ183" s="635"/>
      <c r="IR183" s="636"/>
      <c r="IS183" s="567"/>
      <c r="IX183" s="635"/>
      <c r="IY183" s="636"/>
      <c r="IZ183" s="567"/>
      <c r="JE183" s="635"/>
      <c r="JF183" s="636"/>
      <c r="JG183" s="567"/>
      <c r="JL183" s="635"/>
      <c r="JM183" s="636"/>
      <c r="JN183" s="567"/>
      <c r="JS183" s="635"/>
      <c r="JT183" s="636"/>
      <c r="JU183" s="567"/>
      <c r="JZ183" s="635"/>
      <c r="KA183" s="636"/>
      <c r="KB183" s="567"/>
      <c r="KG183" s="635"/>
      <c r="KH183" s="636"/>
      <c r="KI183" s="567"/>
      <c r="KN183" s="635"/>
      <c r="KO183" s="636"/>
      <c r="KP183" s="567"/>
      <c r="KU183" s="635"/>
      <c r="KV183" s="636"/>
      <c r="KW183" s="567"/>
      <c r="LB183" s="635"/>
      <c r="LC183" s="636"/>
      <c r="LD183" s="567"/>
      <c r="LI183" s="635"/>
      <c r="LJ183" s="636"/>
      <c r="LK183" s="567"/>
      <c r="LP183" s="635"/>
      <c r="LQ183" s="636"/>
      <c r="LR183" s="567"/>
      <c r="LW183" s="635"/>
      <c r="LX183" s="636"/>
      <c r="LY183" s="567"/>
      <c r="MD183" s="635"/>
      <c r="ME183" s="636"/>
      <c r="MF183" s="567"/>
      <c r="MK183" s="635"/>
      <c r="ML183" s="636"/>
      <c r="MM183" s="567"/>
      <c r="MR183" s="635"/>
      <c r="MS183" s="636"/>
      <c r="MT183" s="567"/>
      <c r="MY183" s="635"/>
      <c r="MZ183" s="636"/>
      <c r="NA183" s="567"/>
      <c r="NF183" s="635"/>
      <c r="NG183" s="636"/>
      <c r="NH183" s="567"/>
      <c r="NM183" s="635"/>
      <c r="NN183" s="636"/>
      <c r="NO183" s="567"/>
      <c r="NT183" s="635"/>
      <c r="NU183" s="636"/>
      <c r="NV183" s="567"/>
      <c r="OA183" s="635"/>
      <c r="OB183" s="636"/>
      <c r="OC183" s="567"/>
      <c r="OH183" s="635"/>
      <c r="OI183" s="636"/>
      <c r="OJ183" s="567"/>
      <c r="OO183" s="635"/>
      <c r="OP183" s="636"/>
      <c r="OQ183" s="567"/>
      <c r="OV183" s="635"/>
      <c r="OW183" s="636"/>
      <c r="OX183" s="567"/>
      <c r="PC183" s="635"/>
      <c r="PD183" s="636"/>
      <c r="PE183" s="567"/>
      <c r="PJ183" s="635"/>
      <c r="PK183" s="636"/>
      <c r="PL183" s="567"/>
      <c r="PQ183" s="635"/>
      <c r="PR183" s="636"/>
      <c r="PS183" s="567"/>
      <c r="PX183" s="635"/>
      <c r="PY183" s="636"/>
      <c r="PZ183" s="567"/>
      <c r="QE183" s="635"/>
      <c r="QF183" s="636"/>
      <c r="QG183" s="567"/>
      <c r="QL183" s="635"/>
      <c r="QM183" s="636"/>
      <c r="QN183" s="567"/>
      <c r="QS183" s="635"/>
      <c r="QT183" s="636"/>
      <c r="QU183" s="567"/>
      <c r="QZ183" s="635"/>
      <c r="RA183" s="636"/>
      <c r="RB183" s="567"/>
      <c r="RG183" s="635"/>
      <c r="RH183" s="636"/>
      <c r="RI183" s="567"/>
      <c r="RN183" s="635"/>
      <c r="RO183" s="636"/>
      <c r="RP183" s="567"/>
      <c r="RU183" s="635"/>
      <c r="RV183" s="636"/>
      <c r="RW183" s="567"/>
      <c r="SB183" s="635"/>
      <c r="SC183" s="636"/>
      <c r="SD183" s="567"/>
      <c r="SI183" s="635"/>
      <c r="SJ183" s="636"/>
      <c r="SK183" s="567"/>
      <c r="SP183" s="635"/>
      <c r="SQ183" s="636"/>
      <c r="SR183" s="567"/>
      <c r="SW183" s="635"/>
      <c r="SX183" s="636"/>
      <c r="SY183" s="567"/>
      <c r="TD183" s="635"/>
      <c r="TE183" s="636"/>
      <c r="TF183" s="567"/>
      <c r="TK183" s="635"/>
      <c r="TL183" s="636"/>
      <c r="TM183" s="567"/>
      <c r="TR183" s="635"/>
      <c r="TS183" s="636"/>
      <c r="TT183" s="567"/>
      <c r="TY183" s="635"/>
      <c r="TZ183" s="636"/>
      <c r="UA183" s="567"/>
      <c r="UF183" s="635"/>
      <c r="UG183" s="636"/>
      <c r="UH183" s="567"/>
      <c r="UM183" s="635"/>
      <c r="UN183" s="636"/>
      <c r="UO183" s="567"/>
      <c r="UT183" s="635"/>
      <c r="UU183" s="636"/>
      <c r="UV183" s="567"/>
      <c r="VA183" s="635"/>
      <c r="VB183" s="636"/>
      <c r="VC183" s="567"/>
      <c r="VH183" s="635"/>
      <c r="VI183" s="636"/>
      <c r="VJ183" s="567"/>
      <c r="VO183" s="635"/>
      <c r="VP183" s="636"/>
      <c r="VQ183" s="567"/>
      <c r="VV183" s="635"/>
      <c r="VW183" s="636"/>
      <c r="VX183" s="567"/>
      <c r="WC183" s="635"/>
      <c r="WD183" s="636"/>
      <c r="WE183" s="567"/>
      <c r="WJ183" s="635"/>
      <c r="WK183" s="636"/>
      <c r="WL183" s="567"/>
      <c r="WQ183" s="635"/>
      <c r="WR183" s="636"/>
      <c r="WS183" s="567"/>
      <c r="WX183" s="635"/>
      <c r="WY183" s="636"/>
      <c r="WZ183" s="567"/>
      <c r="XE183" s="635"/>
      <c r="XF183" s="636"/>
      <c r="XG183" s="567"/>
      <c r="XL183" s="635"/>
      <c r="XM183" s="636"/>
      <c r="XN183" s="567"/>
      <c r="XS183" s="635"/>
      <c r="XT183" s="636"/>
      <c r="XU183" s="567"/>
      <c r="XZ183" s="635"/>
      <c r="YA183" s="636"/>
      <c r="YB183" s="567"/>
      <c r="YG183" s="635"/>
      <c r="YH183" s="636"/>
      <c r="YI183" s="567"/>
      <c r="YN183" s="635"/>
      <c r="YO183" s="636"/>
      <c r="YP183" s="567"/>
      <c r="YU183" s="635"/>
      <c r="YV183" s="636"/>
      <c r="YW183" s="567"/>
      <c r="ZB183" s="635"/>
      <c r="ZC183" s="636"/>
      <c r="ZD183" s="567"/>
      <c r="ZI183" s="635"/>
      <c r="ZJ183" s="636"/>
      <c r="ZK183" s="567"/>
      <c r="ZP183" s="635"/>
      <c r="ZQ183" s="636"/>
      <c r="ZR183" s="567"/>
      <c r="ZW183" s="635"/>
      <c r="ZX183" s="636"/>
      <c r="ZY183" s="567"/>
      <c r="AAD183" s="635"/>
      <c r="AAE183" s="636"/>
      <c r="AAF183" s="567"/>
      <c r="AAK183" s="635"/>
      <c r="AAL183" s="636"/>
      <c r="AAM183" s="567"/>
      <c r="AAR183" s="635"/>
      <c r="AAS183" s="636"/>
      <c r="AAT183" s="567"/>
      <c r="AAY183" s="635"/>
      <c r="AAZ183" s="636"/>
      <c r="ABA183" s="567"/>
      <c r="ABF183" s="635"/>
      <c r="ABG183" s="636"/>
      <c r="ABH183" s="567"/>
      <c r="ABM183" s="635"/>
      <c r="ABN183" s="636"/>
      <c r="ABO183" s="567"/>
      <c r="ABT183" s="635"/>
      <c r="ABU183" s="636"/>
      <c r="ABV183" s="567"/>
      <c r="ACA183" s="635"/>
      <c r="ACB183" s="636"/>
      <c r="ACC183" s="567"/>
      <c r="ACH183" s="635"/>
      <c r="ACI183" s="636"/>
      <c r="ACJ183" s="567"/>
      <c r="ACO183" s="635"/>
      <c r="ACP183" s="636"/>
      <c r="ACQ183" s="567"/>
      <c r="ACV183" s="635"/>
      <c r="ACW183" s="636"/>
      <c r="ACX183" s="567"/>
      <c r="ADC183" s="635"/>
      <c r="ADD183" s="636"/>
      <c r="ADE183" s="567"/>
      <c r="ADJ183" s="635"/>
      <c r="ADK183" s="636"/>
      <c r="ADL183" s="567"/>
      <c r="ADQ183" s="635"/>
      <c r="ADR183" s="636"/>
      <c r="ADS183" s="567"/>
      <c r="ADX183" s="635"/>
      <c r="ADY183" s="636"/>
      <c r="ADZ183" s="567"/>
      <c r="AEE183" s="635"/>
      <c r="AEF183" s="636"/>
      <c r="AEG183" s="567"/>
      <c r="AEL183" s="635"/>
      <c r="AEM183" s="636"/>
      <c r="AEN183" s="567"/>
      <c r="AES183" s="635"/>
      <c r="AET183" s="636"/>
      <c r="AEU183" s="567"/>
      <c r="AEZ183" s="635"/>
      <c r="AFA183" s="636"/>
      <c r="AFB183" s="567"/>
      <c r="AFG183" s="635"/>
      <c r="AFH183" s="636"/>
      <c r="AFI183" s="567"/>
      <c r="AFN183" s="635"/>
      <c r="AFO183" s="636"/>
      <c r="AFP183" s="567"/>
      <c r="AFU183" s="635"/>
      <c r="AFV183" s="636"/>
      <c r="AFW183" s="567"/>
      <c r="AGB183" s="635"/>
      <c r="AGC183" s="636"/>
      <c r="AGD183" s="567"/>
      <c r="AGI183" s="635"/>
      <c r="AGJ183" s="636"/>
      <c r="AGK183" s="567"/>
      <c r="AGP183" s="635"/>
      <c r="AGQ183" s="636"/>
      <c r="AGR183" s="567"/>
      <c r="AGW183" s="635"/>
      <c r="AGX183" s="636"/>
      <c r="AGY183" s="567"/>
      <c r="AHD183" s="635"/>
      <c r="AHE183" s="636"/>
      <c r="AHF183" s="567"/>
      <c r="AHK183" s="635"/>
      <c r="AHL183" s="636"/>
      <c r="AHM183" s="567"/>
      <c r="AHR183" s="635"/>
      <c r="AHS183" s="636"/>
      <c r="AHT183" s="567"/>
      <c r="AHY183" s="635"/>
      <c r="AHZ183" s="636"/>
      <c r="AIA183" s="567"/>
      <c r="AIF183" s="635"/>
      <c r="AIG183" s="636"/>
      <c r="AIH183" s="567"/>
      <c r="AIM183" s="635"/>
      <c r="AIN183" s="636"/>
      <c r="AIO183" s="567"/>
      <c r="AIT183" s="635"/>
      <c r="AIU183" s="636"/>
      <c r="AIV183" s="567"/>
      <c r="AJA183" s="635"/>
      <c r="AJB183" s="636"/>
      <c r="AJC183" s="567"/>
      <c r="AJH183" s="635"/>
      <c r="AJI183" s="636"/>
      <c r="AJJ183" s="567"/>
      <c r="AJO183" s="635"/>
      <c r="AJP183" s="636"/>
      <c r="AJQ183" s="567"/>
      <c r="AJV183" s="635"/>
      <c r="AJW183" s="636"/>
      <c r="AJX183" s="567"/>
      <c r="AKC183" s="635"/>
      <c r="AKD183" s="636"/>
      <c r="AKE183" s="567"/>
      <c r="AKJ183" s="635"/>
      <c r="AKK183" s="636"/>
      <c r="AKL183" s="567"/>
      <c r="AKQ183" s="635"/>
      <c r="AKR183" s="636"/>
      <c r="AKS183" s="567"/>
      <c r="AKX183" s="635"/>
      <c r="AKY183" s="636"/>
      <c r="AKZ183" s="567"/>
      <c r="ALE183" s="635"/>
      <c r="ALF183" s="636"/>
      <c r="ALG183" s="567"/>
      <c r="ALL183" s="635"/>
      <c r="ALM183" s="636"/>
      <c r="ALN183" s="567"/>
      <c r="ALS183" s="635"/>
      <c r="ALT183" s="636"/>
      <c r="ALU183" s="567"/>
      <c r="ALZ183" s="635"/>
      <c r="AMA183" s="636"/>
      <c r="AMB183" s="567"/>
      <c r="AMG183" s="635"/>
      <c r="AMH183" s="636"/>
      <c r="AMI183" s="567"/>
      <c r="AMN183" s="635"/>
      <c r="AMO183" s="636"/>
      <c r="AMP183" s="567"/>
      <c r="AMU183" s="635"/>
      <c r="AMV183" s="636"/>
      <c r="AMW183" s="567"/>
      <c r="ANB183" s="635"/>
      <c r="ANC183" s="636"/>
      <c r="AND183" s="567"/>
      <c r="ANI183" s="635"/>
      <c r="ANJ183" s="636"/>
      <c r="ANK183" s="567"/>
      <c r="ANP183" s="635"/>
      <c r="ANQ183" s="636"/>
      <c r="ANR183" s="567"/>
      <c r="ANW183" s="635"/>
      <c r="ANX183" s="636"/>
      <c r="ANY183" s="567"/>
      <c r="AOD183" s="635"/>
      <c r="AOE183" s="636"/>
      <c r="AOF183" s="567"/>
      <c r="AOK183" s="635"/>
      <c r="AOL183" s="636"/>
      <c r="AOM183" s="567"/>
      <c r="AOR183" s="635"/>
      <c r="AOS183" s="636"/>
      <c r="AOT183" s="567"/>
      <c r="AOY183" s="635"/>
      <c r="AOZ183" s="636"/>
      <c r="APA183" s="567"/>
      <c r="APF183" s="635"/>
      <c r="APG183" s="636"/>
      <c r="APH183" s="567"/>
      <c r="APM183" s="635"/>
      <c r="APN183" s="636"/>
      <c r="APO183" s="567"/>
      <c r="APT183" s="635"/>
      <c r="APU183" s="636"/>
      <c r="APV183" s="567"/>
      <c r="AQA183" s="635"/>
      <c r="AQB183" s="636"/>
      <c r="AQC183" s="567"/>
      <c r="AQH183" s="635"/>
      <c r="AQI183" s="636"/>
      <c r="AQJ183" s="567"/>
      <c r="AQO183" s="635"/>
      <c r="AQP183" s="636"/>
      <c r="AQQ183" s="567"/>
      <c r="AQV183" s="635"/>
      <c r="AQW183" s="636"/>
      <c r="AQX183" s="567"/>
      <c r="ARC183" s="635"/>
      <c r="ARD183" s="636"/>
      <c r="ARE183" s="567"/>
      <c r="ARJ183" s="635"/>
      <c r="ARK183" s="636"/>
      <c r="ARL183" s="567"/>
      <c r="ARQ183" s="635"/>
      <c r="ARR183" s="636"/>
      <c r="ARS183" s="567"/>
      <c r="ARX183" s="635"/>
      <c r="ARY183" s="636"/>
      <c r="ARZ183" s="567"/>
      <c r="ASE183" s="635"/>
      <c r="ASF183" s="636"/>
      <c r="ASG183" s="567"/>
      <c r="ASL183" s="635"/>
      <c r="ASM183" s="636"/>
      <c r="ASN183" s="567"/>
      <c r="ASS183" s="635"/>
      <c r="AST183" s="636"/>
      <c r="ASU183" s="567"/>
      <c r="ASZ183" s="635"/>
      <c r="ATA183" s="636"/>
      <c r="ATB183" s="567"/>
      <c r="ATG183" s="635"/>
      <c r="ATH183" s="636"/>
      <c r="ATI183" s="567"/>
      <c r="ATN183" s="635"/>
      <c r="ATO183" s="636"/>
      <c r="ATP183" s="567"/>
      <c r="ATU183" s="635"/>
      <c r="ATV183" s="636"/>
      <c r="ATW183" s="567"/>
      <c r="AUB183" s="635"/>
      <c r="AUC183" s="636"/>
      <c r="AUD183" s="567"/>
      <c r="AUI183" s="635"/>
      <c r="AUJ183" s="636"/>
      <c r="AUK183" s="567"/>
      <c r="AUP183" s="635"/>
      <c r="AUQ183" s="636"/>
      <c r="AUR183" s="567"/>
      <c r="AUW183" s="635"/>
      <c r="AUX183" s="636"/>
      <c r="AUY183" s="567"/>
      <c r="AVD183" s="635"/>
      <c r="AVE183" s="636"/>
      <c r="AVF183" s="567"/>
      <c r="AVK183" s="635"/>
      <c r="AVL183" s="636"/>
      <c r="AVM183" s="567"/>
      <c r="AVR183" s="635"/>
      <c r="AVS183" s="636"/>
      <c r="AVT183" s="567"/>
      <c r="AVY183" s="635"/>
      <c r="AVZ183" s="636"/>
      <c r="AWA183" s="567"/>
      <c r="AWF183" s="635"/>
      <c r="AWG183" s="636"/>
      <c r="AWH183" s="567"/>
      <c r="AWM183" s="635"/>
      <c r="AWN183" s="636"/>
      <c r="AWO183" s="567"/>
      <c r="AWT183" s="635"/>
      <c r="AWU183" s="636"/>
      <c r="AWV183" s="567"/>
      <c r="AXA183" s="635"/>
      <c r="AXB183" s="636"/>
      <c r="AXC183" s="567"/>
      <c r="AXH183" s="635"/>
      <c r="AXI183" s="636"/>
      <c r="AXJ183" s="567"/>
      <c r="AXO183" s="635"/>
      <c r="AXP183" s="636"/>
      <c r="AXQ183" s="567"/>
      <c r="AXV183" s="635"/>
      <c r="AXW183" s="636"/>
      <c r="AXX183" s="567"/>
      <c r="AYC183" s="635"/>
      <c r="AYD183" s="636"/>
      <c r="AYE183" s="567"/>
      <c r="AYJ183" s="635"/>
      <c r="AYK183" s="636"/>
      <c r="AYL183" s="567"/>
      <c r="AYQ183" s="635"/>
      <c r="AYR183" s="636"/>
      <c r="AYS183" s="567"/>
      <c r="AYX183" s="635"/>
      <c r="AYY183" s="636"/>
      <c r="AYZ183" s="567"/>
      <c r="AZE183" s="635"/>
      <c r="AZF183" s="636"/>
      <c r="AZG183" s="567"/>
      <c r="AZL183" s="635"/>
      <c r="AZM183" s="636"/>
      <c r="AZN183" s="567"/>
      <c r="AZS183" s="635"/>
      <c r="AZT183" s="636"/>
      <c r="AZU183" s="567"/>
      <c r="AZZ183" s="635"/>
      <c r="BAA183" s="636"/>
      <c r="BAB183" s="567"/>
      <c r="BAG183" s="635"/>
      <c r="BAH183" s="636"/>
      <c r="BAI183" s="567"/>
      <c r="BAN183" s="635"/>
      <c r="BAO183" s="636"/>
      <c r="BAP183" s="567"/>
      <c r="BAU183" s="635"/>
      <c r="BAV183" s="636"/>
      <c r="BAW183" s="567"/>
      <c r="BBB183" s="635"/>
      <c r="BBC183" s="636"/>
      <c r="BBD183" s="567"/>
      <c r="BBI183" s="635"/>
      <c r="BBJ183" s="636"/>
      <c r="BBK183" s="567"/>
      <c r="BBP183" s="635"/>
      <c r="BBQ183" s="636"/>
      <c r="BBR183" s="567"/>
      <c r="BBW183" s="635"/>
      <c r="BBX183" s="636"/>
      <c r="BBY183" s="567"/>
      <c r="BCD183" s="635"/>
      <c r="BCE183" s="636"/>
      <c r="BCF183" s="567"/>
      <c r="BCK183" s="635"/>
      <c r="BCL183" s="636"/>
      <c r="BCM183" s="567"/>
      <c r="BCR183" s="635"/>
      <c r="BCS183" s="636"/>
      <c r="BCT183" s="567"/>
      <c r="BCY183" s="635"/>
      <c r="BCZ183" s="636"/>
      <c r="BDA183" s="567"/>
      <c r="BDF183" s="635"/>
      <c r="BDG183" s="636"/>
      <c r="BDH183" s="567"/>
      <c r="BDM183" s="635"/>
      <c r="BDN183" s="636"/>
      <c r="BDO183" s="567"/>
      <c r="BDT183" s="635"/>
      <c r="BDU183" s="636"/>
      <c r="BDV183" s="567"/>
      <c r="BEA183" s="635"/>
      <c r="BEB183" s="636"/>
      <c r="BEC183" s="567"/>
      <c r="BEH183" s="635"/>
      <c r="BEI183" s="636"/>
      <c r="BEJ183" s="567"/>
      <c r="BEO183" s="635"/>
      <c r="BEP183" s="636"/>
      <c r="BEQ183" s="567"/>
      <c r="BEV183" s="635"/>
      <c r="BEW183" s="636"/>
      <c r="BEX183" s="567"/>
      <c r="BFC183" s="635"/>
      <c r="BFD183" s="636"/>
      <c r="BFE183" s="567"/>
      <c r="BFJ183" s="635"/>
      <c r="BFK183" s="636"/>
      <c r="BFL183" s="567"/>
      <c r="BFQ183" s="635"/>
      <c r="BFR183" s="636"/>
      <c r="BFS183" s="567"/>
      <c r="BFX183" s="635"/>
      <c r="BFY183" s="636"/>
      <c r="BFZ183" s="567"/>
      <c r="BGE183" s="635"/>
      <c r="BGF183" s="636"/>
      <c r="BGG183" s="567"/>
      <c r="BGL183" s="635"/>
      <c r="BGM183" s="636"/>
      <c r="BGN183" s="567"/>
      <c r="BGS183" s="635"/>
      <c r="BGT183" s="636"/>
      <c r="BGU183" s="567"/>
      <c r="BGZ183" s="635"/>
      <c r="BHA183" s="636"/>
      <c r="BHB183" s="567"/>
      <c r="BHG183" s="635"/>
      <c r="BHH183" s="636"/>
      <c r="BHI183" s="567"/>
      <c r="BHN183" s="635"/>
      <c r="BHO183" s="636"/>
      <c r="BHP183" s="567"/>
      <c r="BHU183" s="635"/>
      <c r="BHV183" s="636"/>
      <c r="BHW183" s="567"/>
      <c r="BIB183" s="635"/>
      <c r="BIC183" s="636"/>
      <c r="BID183" s="567"/>
      <c r="BII183" s="635"/>
      <c r="BIJ183" s="636"/>
      <c r="BIK183" s="567"/>
      <c r="BIP183" s="635"/>
      <c r="BIQ183" s="636"/>
      <c r="BIR183" s="567"/>
      <c r="BIW183" s="635"/>
      <c r="BIX183" s="636"/>
      <c r="BIY183" s="567"/>
      <c r="BJD183" s="635"/>
      <c r="BJE183" s="636"/>
      <c r="BJF183" s="567"/>
      <c r="BJK183" s="635"/>
      <c r="BJL183" s="636"/>
      <c r="BJM183" s="567"/>
      <c r="BJR183" s="635"/>
      <c r="BJS183" s="636"/>
      <c r="BJT183" s="567"/>
      <c r="BJY183" s="635"/>
      <c r="BJZ183" s="636"/>
      <c r="BKA183" s="567"/>
      <c r="BKF183" s="635"/>
      <c r="BKG183" s="636"/>
      <c r="BKH183" s="567"/>
      <c r="BKM183" s="635"/>
      <c r="BKN183" s="636"/>
      <c r="BKO183" s="567"/>
      <c r="BKT183" s="635"/>
      <c r="BKU183" s="636"/>
      <c r="BKV183" s="567"/>
      <c r="BLA183" s="635"/>
      <c r="BLB183" s="636"/>
      <c r="BLC183" s="567"/>
      <c r="BLH183" s="635"/>
      <c r="BLI183" s="636"/>
      <c r="BLJ183" s="567"/>
      <c r="BLO183" s="635"/>
      <c r="BLP183" s="636"/>
      <c r="BLQ183" s="567"/>
      <c r="BLV183" s="635"/>
      <c r="BLW183" s="636"/>
      <c r="BLX183" s="567"/>
      <c r="BMC183" s="635"/>
      <c r="BMD183" s="636"/>
      <c r="BME183" s="567"/>
      <c r="BMJ183" s="635"/>
      <c r="BMK183" s="636"/>
      <c r="BML183" s="567"/>
      <c r="BMQ183" s="635"/>
      <c r="BMR183" s="636"/>
      <c r="BMS183" s="567"/>
      <c r="BMX183" s="635"/>
      <c r="BMY183" s="636"/>
      <c r="BMZ183" s="567"/>
      <c r="BNE183" s="635"/>
      <c r="BNF183" s="636"/>
      <c r="BNG183" s="567"/>
      <c r="BNL183" s="635"/>
      <c r="BNM183" s="636"/>
      <c r="BNN183" s="567"/>
      <c r="BNS183" s="635"/>
      <c r="BNT183" s="636"/>
      <c r="BNU183" s="567"/>
      <c r="BNZ183" s="635"/>
      <c r="BOA183" s="636"/>
      <c r="BOB183" s="567"/>
      <c r="BOG183" s="635"/>
      <c r="BOH183" s="636"/>
      <c r="BOI183" s="567"/>
      <c r="BON183" s="635"/>
      <c r="BOO183" s="636"/>
      <c r="BOP183" s="567"/>
      <c r="BOU183" s="635"/>
      <c r="BOV183" s="636"/>
      <c r="BOW183" s="567"/>
      <c r="BPB183" s="635"/>
      <c r="BPC183" s="636"/>
      <c r="BPD183" s="567"/>
      <c r="BPI183" s="635"/>
      <c r="BPJ183" s="636"/>
      <c r="BPK183" s="567"/>
      <c r="BPP183" s="635"/>
      <c r="BPQ183" s="636"/>
      <c r="BPR183" s="567"/>
      <c r="BPW183" s="635"/>
      <c r="BPX183" s="636"/>
      <c r="BPY183" s="567"/>
      <c r="BQD183" s="635"/>
      <c r="BQE183" s="636"/>
      <c r="BQF183" s="567"/>
      <c r="BQK183" s="635"/>
      <c r="BQL183" s="636"/>
      <c r="BQM183" s="567"/>
      <c r="BQR183" s="635"/>
      <c r="BQS183" s="636"/>
      <c r="BQT183" s="567"/>
      <c r="BQY183" s="635"/>
      <c r="BQZ183" s="636"/>
      <c r="BRA183" s="567"/>
      <c r="BRF183" s="635"/>
      <c r="BRG183" s="636"/>
      <c r="BRH183" s="567"/>
      <c r="BRM183" s="635"/>
      <c r="BRN183" s="636"/>
      <c r="BRO183" s="567"/>
      <c r="BRT183" s="635"/>
      <c r="BRU183" s="636"/>
      <c r="BRV183" s="567"/>
      <c r="BSA183" s="635"/>
      <c r="BSB183" s="636"/>
      <c r="BSC183" s="567"/>
      <c r="BSH183" s="635"/>
      <c r="BSI183" s="636"/>
      <c r="BSJ183" s="567"/>
      <c r="BSO183" s="635"/>
      <c r="BSP183" s="636"/>
      <c r="BSQ183" s="567"/>
      <c r="BSV183" s="635"/>
      <c r="BSW183" s="636"/>
      <c r="BSX183" s="567"/>
      <c r="BTC183" s="635"/>
      <c r="BTD183" s="636"/>
      <c r="BTE183" s="567"/>
      <c r="BTJ183" s="635"/>
      <c r="BTK183" s="636"/>
      <c r="BTL183" s="567"/>
      <c r="BTQ183" s="635"/>
      <c r="BTR183" s="636"/>
      <c r="BTS183" s="567"/>
      <c r="BTX183" s="635"/>
      <c r="BTY183" s="636"/>
      <c r="BTZ183" s="567"/>
      <c r="BUE183" s="635"/>
      <c r="BUF183" s="636"/>
      <c r="BUG183" s="567"/>
      <c r="BUL183" s="635"/>
      <c r="BUM183" s="636"/>
      <c r="BUN183" s="567"/>
      <c r="BUS183" s="635"/>
      <c r="BUT183" s="636"/>
      <c r="BUU183" s="567"/>
      <c r="BUZ183" s="635"/>
      <c r="BVA183" s="636"/>
      <c r="BVB183" s="567"/>
      <c r="BVG183" s="635"/>
      <c r="BVH183" s="636"/>
      <c r="BVI183" s="567"/>
      <c r="BVN183" s="635"/>
      <c r="BVO183" s="636"/>
      <c r="BVP183" s="567"/>
      <c r="BVU183" s="635"/>
      <c r="BVV183" s="636"/>
      <c r="BVW183" s="567"/>
      <c r="BWB183" s="635"/>
      <c r="BWC183" s="636"/>
      <c r="BWD183" s="567"/>
      <c r="BWI183" s="635"/>
      <c r="BWJ183" s="636"/>
      <c r="BWK183" s="567"/>
      <c r="BWP183" s="635"/>
      <c r="BWQ183" s="636"/>
      <c r="BWR183" s="567"/>
      <c r="BWW183" s="635"/>
      <c r="BWX183" s="636"/>
      <c r="BWY183" s="567"/>
      <c r="BXD183" s="635"/>
      <c r="BXE183" s="636"/>
      <c r="BXF183" s="567"/>
      <c r="BXK183" s="635"/>
      <c r="BXL183" s="636"/>
      <c r="BXM183" s="567"/>
      <c r="BXR183" s="635"/>
      <c r="BXS183" s="636"/>
      <c r="BXT183" s="567"/>
      <c r="BXY183" s="635"/>
      <c r="BXZ183" s="636"/>
      <c r="BYA183" s="567"/>
      <c r="BYF183" s="635"/>
      <c r="BYG183" s="636"/>
      <c r="BYH183" s="567"/>
      <c r="BYM183" s="635"/>
      <c r="BYN183" s="636"/>
      <c r="BYO183" s="567"/>
      <c r="BYT183" s="635"/>
      <c r="BYU183" s="636"/>
      <c r="BYV183" s="567"/>
      <c r="BZA183" s="635"/>
      <c r="BZB183" s="636"/>
      <c r="BZC183" s="567"/>
      <c r="BZH183" s="635"/>
      <c r="BZI183" s="636"/>
      <c r="BZJ183" s="567"/>
      <c r="BZO183" s="635"/>
      <c r="BZP183" s="636"/>
      <c r="BZQ183" s="567"/>
      <c r="BZV183" s="635"/>
      <c r="BZW183" s="636"/>
      <c r="BZX183" s="567"/>
      <c r="CAC183" s="635"/>
      <c r="CAD183" s="636"/>
      <c r="CAE183" s="567"/>
      <c r="CAJ183" s="635"/>
      <c r="CAK183" s="636"/>
      <c r="CAL183" s="567"/>
      <c r="CAQ183" s="635"/>
      <c r="CAR183" s="636"/>
      <c r="CAS183" s="567"/>
      <c r="CAX183" s="635"/>
      <c r="CAY183" s="636"/>
      <c r="CAZ183" s="567"/>
      <c r="CBE183" s="635"/>
      <c r="CBF183" s="636"/>
      <c r="CBG183" s="567"/>
      <c r="CBL183" s="635"/>
      <c r="CBM183" s="636"/>
      <c r="CBN183" s="567"/>
      <c r="CBS183" s="635"/>
      <c r="CBT183" s="636"/>
      <c r="CBU183" s="567"/>
      <c r="CBZ183" s="635"/>
      <c r="CCA183" s="636"/>
      <c r="CCB183" s="567"/>
      <c r="CCG183" s="635"/>
      <c r="CCH183" s="636"/>
      <c r="CCI183" s="567"/>
      <c r="CCN183" s="635"/>
      <c r="CCO183" s="636"/>
      <c r="CCP183" s="567"/>
      <c r="CCU183" s="635"/>
      <c r="CCV183" s="636"/>
      <c r="CCW183" s="567"/>
      <c r="CDB183" s="635"/>
      <c r="CDC183" s="636"/>
      <c r="CDD183" s="567"/>
      <c r="CDI183" s="635"/>
      <c r="CDJ183" s="636"/>
      <c r="CDK183" s="567"/>
      <c r="CDP183" s="635"/>
      <c r="CDQ183" s="636"/>
      <c r="CDR183" s="567"/>
      <c r="CDW183" s="635"/>
      <c r="CDX183" s="636"/>
      <c r="CDY183" s="567"/>
      <c r="CED183" s="635"/>
      <c r="CEE183" s="636"/>
      <c r="CEF183" s="567"/>
      <c r="CEK183" s="635"/>
      <c r="CEL183" s="636"/>
      <c r="CEM183" s="567"/>
      <c r="CER183" s="635"/>
      <c r="CES183" s="636"/>
      <c r="CET183" s="567"/>
      <c r="CEY183" s="635"/>
      <c r="CEZ183" s="636"/>
      <c r="CFA183" s="567"/>
      <c r="CFF183" s="635"/>
      <c r="CFG183" s="636"/>
      <c r="CFH183" s="567"/>
      <c r="CFM183" s="635"/>
      <c r="CFN183" s="636"/>
      <c r="CFO183" s="567"/>
      <c r="CFT183" s="635"/>
      <c r="CFU183" s="636"/>
      <c r="CFV183" s="567"/>
      <c r="CGA183" s="635"/>
      <c r="CGB183" s="636"/>
      <c r="CGC183" s="567"/>
      <c r="CGH183" s="635"/>
      <c r="CGI183" s="636"/>
      <c r="CGJ183" s="567"/>
      <c r="CGO183" s="635"/>
      <c r="CGP183" s="636"/>
      <c r="CGQ183" s="567"/>
      <c r="CGV183" s="635"/>
      <c r="CGW183" s="636"/>
      <c r="CGX183" s="567"/>
      <c r="CHC183" s="635"/>
      <c r="CHD183" s="636"/>
      <c r="CHE183" s="567"/>
      <c r="CHJ183" s="635"/>
      <c r="CHK183" s="636"/>
      <c r="CHL183" s="567"/>
      <c r="CHQ183" s="635"/>
      <c r="CHR183" s="636"/>
      <c r="CHS183" s="567"/>
      <c r="CHX183" s="635"/>
      <c r="CHY183" s="636"/>
      <c r="CHZ183" s="567"/>
      <c r="CIE183" s="635"/>
      <c r="CIF183" s="636"/>
      <c r="CIG183" s="567"/>
      <c r="CIL183" s="635"/>
      <c r="CIM183" s="636"/>
      <c r="CIN183" s="567"/>
      <c r="CIS183" s="635"/>
      <c r="CIT183" s="636"/>
      <c r="CIU183" s="567"/>
      <c r="CIZ183" s="635"/>
      <c r="CJA183" s="636"/>
      <c r="CJB183" s="567"/>
      <c r="CJG183" s="635"/>
      <c r="CJH183" s="636"/>
      <c r="CJI183" s="567"/>
      <c r="CJN183" s="635"/>
      <c r="CJO183" s="636"/>
      <c r="CJP183" s="567"/>
      <c r="CJU183" s="635"/>
      <c r="CJV183" s="636"/>
      <c r="CJW183" s="567"/>
      <c r="CKB183" s="635"/>
      <c r="CKC183" s="636"/>
      <c r="CKD183" s="567"/>
      <c r="CKI183" s="635"/>
      <c r="CKJ183" s="636"/>
      <c r="CKK183" s="567"/>
      <c r="CKP183" s="635"/>
      <c r="CKQ183" s="636"/>
      <c r="CKR183" s="567"/>
      <c r="CKW183" s="635"/>
      <c r="CKX183" s="636"/>
      <c r="CKY183" s="567"/>
      <c r="CLD183" s="635"/>
      <c r="CLE183" s="636"/>
      <c r="CLF183" s="567"/>
      <c r="CLK183" s="635"/>
      <c r="CLL183" s="636"/>
      <c r="CLM183" s="567"/>
      <c r="CLR183" s="635"/>
      <c r="CLS183" s="636"/>
      <c r="CLT183" s="567"/>
      <c r="CLY183" s="635"/>
      <c r="CLZ183" s="636"/>
      <c r="CMA183" s="567"/>
      <c r="CMF183" s="635"/>
      <c r="CMG183" s="636"/>
      <c r="CMH183" s="567"/>
      <c r="CMM183" s="635"/>
      <c r="CMN183" s="636"/>
      <c r="CMO183" s="567"/>
      <c r="CMT183" s="635"/>
      <c r="CMU183" s="636"/>
      <c r="CMV183" s="567"/>
      <c r="CNA183" s="635"/>
      <c r="CNB183" s="636"/>
      <c r="CNC183" s="567"/>
      <c r="CNH183" s="635"/>
      <c r="CNI183" s="636"/>
      <c r="CNJ183" s="567"/>
      <c r="CNO183" s="635"/>
      <c r="CNP183" s="636"/>
      <c r="CNQ183" s="567"/>
      <c r="CNV183" s="635"/>
      <c r="CNW183" s="636"/>
      <c r="CNX183" s="567"/>
      <c r="COC183" s="635"/>
      <c r="COD183" s="636"/>
      <c r="COE183" s="567"/>
      <c r="COJ183" s="635"/>
      <c r="COK183" s="636"/>
      <c r="COL183" s="567"/>
      <c r="COQ183" s="635"/>
      <c r="COR183" s="636"/>
      <c r="COS183" s="567"/>
      <c r="COX183" s="635"/>
      <c r="COY183" s="636"/>
      <c r="COZ183" s="567"/>
      <c r="CPE183" s="635"/>
      <c r="CPF183" s="636"/>
      <c r="CPG183" s="567"/>
      <c r="CPL183" s="635"/>
      <c r="CPM183" s="636"/>
      <c r="CPN183" s="567"/>
      <c r="CPS183" s="635"/>
      <c r="CPT183" s="636"/>
      <c r="CPU183" s="567"/>
      <c r="CPZ183" s="635"/>
      <c r="CQA183" s="636"/>
      <c r="CQB183" s="567"/>
      <c r="CQG183" s="635"/>
      <c r="CQH183" s="636"/>
      <c r="CQI183" s="567"/>
      <c r="CQN183" s="635"/>
      <c r="CQO183" s="636"/>
      <c r="CQP183" s="567"/>
      <c r="CQU183" s="635"/>
      <c r="CQV183" s="636"/>
      <c r="CQW183" s="567"/>
      <c r="CRB183" s="635"/>
      <c r="CRC183" s="636"/>
      <c r="CRD183" s="567"/>
      <c r="CRI183" s="635"/>
      <c r="CRJ183" s="636"/>
      <c r="CRK183" s="567"/>
      <c r="CRP183" s="635"/>
      <c r="CRQ183" s="636"/>
      <c r="CRR183" s="567"/>
      <c r="CRW183" s="635"/>
      <c r="CRX183" s="636"/>
      <c r="CRY183" s="567"/>
      <c r="CSD183" s="635"/>
      <c r="CSE183" s="636"/>
      <c r="CSF183" s="567"/>
      <c r="CSK183" s="635"/>
      <c r="CSL183" s="636"/>
      <c r="CSM183" s="567"/>
      <c r="CSR183" s="635"/>
      <c r="CSS183" s="636"/>
      <c r="CST183" s="567"/>
      <c r="CSY183" s="635"/>
      <c r="CSZ183" s="636"/>
      <c r="CTA183" s="567"/>
      <c r="CTF183" s="635"/>
      <c r="CTG183" s="636"/>
      <c r="CTH183" s="567"/>
      <c r="CTM183" s="635"/>
      <c r="CTN183" s="636"/>
      <c r="CTO183" s="567"/>
      <c r="CTT183" s="635"/>
      <c r="CTU183" s="636"/>
      <c r="CTV183" s="567"/>
      <c r="CUA183" s="635"/>
      <c r="CUB183" s="636"/>
      <c r="CUC183" s="567"/>
      <c r="CUH183" s="635"/>
      <c r="CUI183" s="636"/>
      <c r="CUJ183" s="567"/>
      <c r="CUO183" s="635"/>
      <c r="CUP183" s="636"/>
      <c r="CUQ183" s="567"/>
      <c r="CUV183" s="635"/>
      <c r="CUW183" s="636"/>
      <c r="CUX183" s="567"/>
      <c r="CVC183" s="635"/>
      <c r="CVD183" s="636"/>
      <c r="CVE183" s="567"/>
      <c r="CVJ183" s="635"/>
      <c r="CVK183" s="636"/>
      <c r="CVL183" s="567"/>
      <c r="CVQ183" s="635"/>
      <c r="CVR183" s="636"/>
      <c r="CVS183" s="567"/>
      <c r="CVX183" s="635"/>
      <c r="CVY183" s="636"/>
      <c r="CVZ183" s="567"/>
      <c r="CWE183" s="635"/>
      <c r="CWF183" s="636"/>
      <c r="CWG183" s="567"/>
      <c r="CWL183" s="635"/>
      <c r="CWM183" s="636"/>
      <c r="CWN183" s="567"/>
      <c r="CWS183" s="635"/>
      <c r="CWT183" s="636"/>
      <c r="CWU183" s="567"/>
      <c r="CWZ183" s="635"/>
      <c r="CXA183" s="636"/>
      <c r="CXB183" s="567"/>
      <c r="CXG183" s="635"/>
      <c r="CXH183" s="636"/>
      <c r="CXI183" s="567"/>
      <c r="CXN183" s="635"/>
      <c r="CXO183" s="636"/>
      <c r="CXP183" s="567"/>
      <c r="CXU183" s="635"/>
      <c r="CXV183" s="636"/>
      <c r="CXW183" s="567"/>
      <c r="CYB183" s="635"/>
      <c r="CYC183" s="636"/>
      <c r="CYD183" s="567"/>
      <c r="CYI183" s="635"/>
      <c r="CYJ183" s="636"/>
      <c r="CYK183" s="567"/>
      <c r="CYP183" s="635"/>
      <c r="CYQ183" s="636"/>
      <c r="CYR183" s="567"/>
      <c r="CYW183" s="635"/>
      <c r="CYX183" s="636"/>
      <c r="CYY183" s="567"/>
      <c r="CZD183" s="635"/>
      <c r="CZE183" s="636"/>
      <c r="CZF183" s="567"/>
      <c r="CZK183" s="635"/>
      <c r="CZL183" s="636"/>
      <c r="CZM183" s="567"/>
      <c r="CZR183" s="635"/>
      <c r="CZS183" s="636"/>
      <c r="CZT183" s="567"/>
      <c r="CZY183" s="635"/>
      <c r="CZZ183" s="636"/>
      <c r="DAA183" s="567"/>
      <c r="DAF183" s="635"/>
      <c r="DAG183" s="636"/>
      <c r="DAH183" s="567"/>
      <c r="DAM183" s="635"/>
      <c r="DAN183" s="636"/>
      <c r="DAO183" s="567"/>
      <c r="DAT183" s="635"/>
      <c r="DAU183" s="636"/>
      <c r="DAV183" s="567"/>
      <c r="DBA183" s="635"/>
      <c r="DBB183" s="636"/>
      <c r="DBC183" s="567"/>
      <c r="DBH183" s="635"/>
      <c r="DBI183" s="636"/>
      <c r="DBJ183" s="567"/>
      <c r="DBO183" s="635"/>
      <c r="DBP183" s="636"/>
      <c r="DBQ183" s="567"/>
      <c r="DBV183" s="635"/>
      <c r="DBW183" s="636"/>
      <c r="DBX183" s="567"/>
      <c r="DCC183" s="635"/>
      <c r="DCD183" s="636"/>
      <c r="DCE183" s="567"/>
      <c r="DCJ183" s="635"/>
      <c r="DCK183" s="636"/>
      <c r="DCL183" s="567"/>
      <c r="DCQ183" s="635"/>
      <c r="DCR183" s="636"/>
      <c r="DCS183" s="567"/>
      <c r="DCX183" s="635"/>
      <c r="DCY183" s="636"/>
      <c r="DCZ183" s="567"/>
      <c r="DDE183" s="635"/>
      <c r="DDF183" s="636"/>
      <c r="DDG183" s="567"/>
      <c r="DDL183" s="635"/>
      <c r="DDM183" s="636"/>
      <c r="DDN183" s="567"/>
      <c r="DDS183" s="635"/>
      <c r="DDT183" s="636"/>
      <c r="DDU183" s="567"/>
      <c r="DDZ183" s="635"/>
      <c r="DEA183" s="636"/>
      <c r="DEB183" s="567"/>
      <c r="DEG183" s="635"/>
      <c r="DEH183" s="636"/>
      <c r="DEI183" s="567"/>
      <c r="DEN183" s="635"/>
      <c r="DEO183" s="636"/>
      <c r="DEP183" s="567"/>
      <c r="DEU183" s="635"/>
      <c r="DEV183" s="636"/>
      <c r="DEW183" s="567"/>
      <c r="DFB183" s="635"/>
      <c r="DFC183" s="636"/>
      <c r="DFD183" s="567"/>
      <c r="DFI183" s="635"/>
      <c r="DFJ183" s="636"/>
      <c r="DFK183" s="567"/>
      <c r="DFP183" s="635"/>
      <c r="DFQ183" s="636"/>
      <c r="DFR183" s="567"/>
      <c r="DFW183" s="635"/>
      <c r="DFX183" s="636"/>
      <c r="DFY183" s="567"/>
      <c r="DGD183" s="635"/>
      <c r="DGE183" s="636"/>
      <c r="DGF183" s="567"/>
      <c r="DGK183" s="635"/>
      <c r="DGL183" s="636"/>
      <c r="DGM183" s="567"/>
      <c r="DGR183" s="635"/>
      <c r="DGS183" s="636"/>
      <c r="DGT183" s="567"/>
      <c r="DGY183" s="635"/>
      <c r="DGZ183" s="636"/>
      <c r="DHA183" s="567"/>
      <c r="DHF183" s="635"/>
      <c r="DHG183" s="636"/>
      <c r="DHH183" s="567"/>
      <c r="DHM183" s="635"/>
      <c r="DHN183" s="636"/>
      <c r="DHO183" s="567"/>
      <c r="DHT183" s="635"/>
      <c r="DHU183" s="636"/>
      <c r="DHV183" s="567"/>
      <c r="DIA183" s="635"/>
      <c r="DIB183" s="636"/>
      <c r="DIC183" s="567"/>
      <c r="DIH183" s="635"/>
      <c r="DII183" s="636"/>
      <c r="DIJ183" s="567"/>
      <c r="DIO183" s="635"/>
      <c r="DIP183" s="636"/>
      <c r="DIQ183" s="567"/>
      <c r="DIV183" s="635"/>
      <c r="DIW183" s="636"/>
      <c r="DIX183" s="567"/>
      <c r="DJC183" s="635"/>
      <c r="DJD183" s="636"/>
      <c r="DJE183" s="567"/>
      <c r="DJJ183" s="635"/>
      <c r="DJK183" s="636"/>
      <c r="DJL183" s="567"/>
      <c r="DJQ183" s="635"/>
      <c r="DJR183" s="636"/>
      <c r="DJS183" s="567"/>
      <c r="DJX183" s="635"/>
      <c r="DJY183" s="636"/>
      <c r="DJZ183" s="567"/>
      <c r="DKE183" s="635"/>
      <c r="DKF183" s="636"/>
      <c r="DKG183" s="567"/>
      <c r="DKL183" s="635"/>
      <c r="DKM183" s="636"/>
      <c r="DKN183" s="567"/>
      <c r="DKS183" s="635"/>
      <c r="DKT183" s="636"/>
      <c r="DKU183" s="567"/>
      <c r="DKZ183" s="635"/>
      <c r="DLA183" s="636"/>
      <c r="DLB183" s="567"/>
      <c r="DLG183" s="635"/>
      <c r="DLH183" s="636"/>
      <c r="DLI183" s="567"/>
      <c r="DLN183" s="635"/>
      <c r="DLO183" s="636"/>
      <c r="DLP183" s="567"/>
      <c r="DLU183" s="635"/>
      <c r="DLV183" s="636"/>
      <c r="DLW183" s="567"/>
      <c r="DMB183" s="635"/>
      <c r="DMC183" s="636"/>
      <c r="DMD183" s="567"/>
      <c r="DMI183" s="635"/>
      <c r="DMJ183" s="636"/>
      <c r="DMK183" s="567"/>
      <c r="DMP183" s="635"/>
      <c r="DMQ183" s="636"/>
      <c r="DMR183" s="567"/>
      <c r="DMW183" s="635"/>
      <c r="DMX183" s="636"/>
      <c r="DMY183" s="567"/>
      <c r="DND183" s="635"/>
      <c r="DNE183" s="636"/>
      <c r="DNF183" s="567"/>
      <c r="DNK183" s="635"/>
      <c r="DNL183" s="636"/>
      <c r="DNM183" s="567"/>
      <c r="DNR183" s="635"/>
      <c r="DNS183" s="636"/>
      <c r="DNT183" s="567"/>
      <c r="DNY183" s="635"/>
      <c r="DNZ183" s="636"/>
      <c r="DOA183" s="567"/>
      <c r="DOF183" s="635"/>
      <c r="DOG183" s="636"/>
      <c r="DOH183" s="567"/>
      <c r="DOM183" s="635"/>
      <c r="DON183" s="636"/>
      <c r="DOO183" s="567"/>
      <c r="DOT183" s="635"/>
      <c r="DOU183" s="636"/>
      <c r="DOV183" s="567"/>
      <c r="DPA183" s="635"/>
      <c r="DPB183" s="636"/>
      <c r="DPC183" s="567"/>
      <c r="DPH183" s="635"/>
      <c r="DPI183" s="636"/>
      <c r="DPJ183" s="567"/>
      <c r="DPO183" s="635"/>
      <c r="DPP183" s="636"/>
      <c r="DPQ183" s="567"/>
      <c r="DPV183" s="635"/>
      <c r="DPW183" s="636"/>
      <c r="DPX183" s="567"/>
      <c r="DQC183" s="635"/>
      <c r="DQD183" s="636"/>
      <c r="DQE183" s="567"/>
      <c r="DQJ183" s="635"/>
      <c r="DQK183" s="636"/>
      <c r="DQL183" s="567"/>
      <c r="DQQ183" s="635"/>
      <c r="DQR183" s="636"/>
      <c r="DQS183" s="567"/>
      <c r="DQX183" s="635"/>
      <c r="DQY183" s="636"/>
      <c r="DQZ183" s="567"/>
      <c r="DRE183" s="635"/>
      <c r="DRF183" s="636"/>
      <c r="DRG183" s="567"/>
      <c r="DRL183" s="635"/>
      <c r="DRM183" s="636"/>
      <c r="DRN183" s="567"/>
      <c r="DRS183" s="635"/>
      <c r="DRT183" s="636"/>
      <c r="DRU183" s="567"/>
      <c r="DRZ183" s="635"/>
      <c r="DSA183" s="636"/>
      <c r="DSB183" s="567"/>
      <c r="DSG183" s="635"/>
      <c r="DSH183" s="636"/>
      <c r="DSI183" s="567"/>
      <c r="DSN183" s="635"/>
      <c r="DSO183" s="636"/>
      <c r="DSP183" s="567"/>
      <c r="DSU183" s="635"/>
      <c r="DSV183" s="636"/>
      <c r="DSW183" s="567"/>
      <c r="DTB183" s="635"/>
      <c r="DTC183" s="636"/>
      <c r="DTD183" s="567"/>
      <c r="DTI183" s="635"/>
      <c r="DTJ183" s="636"/>
      <c r="DTK183" s="567"/>
      <c r="DTP183" s="635"/>
      <c r="DTQ183" s="636"/>
      <c r="DTR183" s="567"/>
      <c r="DTW183" s="635"/>
      <c r="DTX183" s="636"/>
      <c r="DTY183" s="567"/>
      <c r="DUD183" s="635"/>
      <c r="DUE183" s="636"/>
      <c r="DUF183" s="567"/>
      <c r="DUK183" s="635"/>
      <c r="DUL183" s="636"/>
      <c r="DUM183" s="567"/>
      <c r="DUR183" s="635"/>
      <c r="DUS183" s="636"/>
      <c r="DUT183" s="567"/>
      <c r="DUY183" s="635"/>
      <c r="DUZ183" s="636"/>
      <c r="DVA183" s="567"/>
      <c r="DVF183" s="635"/>
      <c r="DVG183" s="636"/>
      <c r="DVH183" s="567"/>
      <c r="DVM183" s="635"/>
      <c r="DVN183" s="636"/>
      <c r="DVO183" s="567"/>
      <c r="DVT183" s="635"/>
      <c r="DVU183" s="636"/>
      <c r="DVV183" s="567"/>
      <c r="DWA183" s="635"/>
      <c r="DWB183" s="636"/>
      <c r="DWC183" s="567"/>
      <c r="DWH183" s="635"/>
      <c r="DWI183" s="636"/>
      <c r="DWJ183" s="567"/>
      <c r="DWO183" s="635"/>
      <c r="DWP183" s="636"/>
      <c r="DWQ183" s="567"/>
      <c r="DWV183" s="635"/>
      <c r="DWW183" s="636"/>
      <c r="DWX183" s="567"/>
      <c r="DXC183" s="635"/>
      <c r="DXD183" s="636"/>
      <c r="DXE183" s="567"/>
      <c r="DXJ183" s="635"/>
      <c r="DXK183" s="636"/>
      <c r="DXL183" s="567"/>
      <c r="DXQ183" s="635"/>
      <c r="DXR183" s="636"/>
      <c r="DXS183" s="567"/>
      <c r="DXX183" s="635"/>
      <c r="DXY183" s="636"/>
      <c r="DXZ183" s="567"/>
      <c r="DYE183" s="635"/>
      <c r="DYF183" s="636"/>
      <c r="DYG183" s="567"/>
      <c r="DYL183" s="635"/>
      <c r="DYM183" s="636"/>
      <c r="DYN183" s="567"/>
      <c r="DYS183" s="635"/>
      <c r="DYT183" s="636"/>
      <c r="DYU183" s="567"/>
      <c r="DYZ183" s="635"/>
      <c r="DZA183" s="636"/>
      <c r="DZB183" s="567"/>
      <c r="DZG183" s="635"/>
      <c r="DZH183" s="636"/>
      <c r="DZI183" s="567"/>
      <c r="DZN183" s="635"/>
      <c r="DZO183" s="636"/>
      <c r="DZP183" s="567"/>
      <c r="DZU183" s="635"/>
      <c r="DZV183" s="636"/>
      <c r="DZW183" s="567"/>
      <c r="EAB183" s="635"/>
      <c r="EAC183" s="636"/>
      <c r="EAD183" s="567"/>
      <c r="EAI183" s="635"/>
      <c r="EAJ183" s="636"/>
      <c r="EAK183" s="567"/>
      <c r="EAP183" s="635"/>
      <c r="EAQ183" s="636"/>
      <c r="EAR183" s="567"/>
      <c r="EAW183" s="635"/>
      <c r="EAX183" s="636"/>
      <c r="EAY183" s="567"/>
      <c r="EBD183" s="635"/>
      <c r="EBE183" s="636"/>
      <c r="EBF183" s="567"/>
      <c r="EBK183" s="635"/>
      <c r="EBL183" s="636"/>
      <c r="EBM183" s="567"/>
      <c r="EBR183" s="635"/>
      <c r="EBS183" s="636"/>
      <c r="EBT183" s="567"/>
      <c r="EBY183" s="635"/>
      <c r="EBZ183" s="636"/>
      <c r="ECA183" s="567"/>
      <c r="ECF183" s="635"/>
      <c r="ECG183" s="636"/>
      <c r="ECH183" s="567"/>
      <c r="ECM183" s="635"/>
      <c r="ECN183" s="636"/>
      <c r="ECO183" s="567"/>
      <c r="ECT183" s="635"/>
      <c r="ECU183" s="636"/>
      <c r="ECV183" s="567"/>
      <c r="EDA183" s="635"/>
      <c r="EDB183" s="636"/>
      <c r="EDC183" s="567"/>
      <c r="EDH183" s="635"/>
      <c r="EDI183" s="636"/>
      <c r="EDJ183" s="567"/>
      <c r="EDO183" s="635"/>
      <c r="EDP183" s="636"/>
      <c r="EDQ183" s="567"/>
      <c r="EDV183" s="635"/>
      <c r="EDW183" s="636"/>
      <c r="EDX183" s="567"/>
      <c r="EEC183" s="635"/>
      <c r="EED183" s="636"/>
      <c r="EEE183" s="567"/>
      <c r="EEJ183" s="635"/>
      <c r="EEK183" s="636"/>
      <c r="EEL183" s="567"/>
      <c r="EEQ183" s="635"/>
      <c r="EER183" s="636"/>
      <c r="EES183" s="567"/>
      <c r="EEX183" s="635"/>
      <c r="EEY183" s="636"/>
      <c r="EEZ183" s="567"/>
      <c r="EFE183" s="635"/>
      <c r="EFF183" s="636"/>
      <c r="EFG183" s="567"/>
      <c r="EFL183" s="635"/>
      <c r="EFM183" s="636"/>
      <c r="EFN183" s="567"/>
      <c r="EFS183" s="635"/>
      <c r="EFT183" s="636"/>
      <c r="EFU183" s="567"/>
      <c r="EFZ183" s="635"/>
      <c r="EGA183" s="636"/>
      <c r="EGB183" s="567"/>
      <c r="EGG183" s="635"/>
      <c r="EGH183" s="636"/>
      <c r="EGI183" s="567"/>
      <c r="EGN183" s="635"/>
      <c r="EGO183" s="636"/>
      <c r="EGP183" s="567"/>
      <c r="EGU183" s="635"/>
      <c r="EGV183" s="636"/>
      <c r="EGW183" s="567"/>
      <c r="EHB183" s="635"/>
      <c r="EHC183" s="636"/>
      <c r="EHD183" s="567"/>
      <c r="EHI183" s="635"/>
      <c r="EHJ183" s="636"/>
      <c r="EHK183" s="567"/>
      <c r="EHP183" s="635"/>
      <c r="EHQ183" s="636"/>
      <c r="EHR183" s="567"/>
      <c r="EHW183" s="635"/>
      <c r="EHX183" s="636"/>
      <c r="EHY183" s="567"/>
      <c r="EID183" s="635"/>
      <c r="EIE183" s="636"/>
      <c r="EIF183" s="567"/>
      <c r="EIK183" s="635"/>
      <c r="EIL183" s="636"/>
      <c r="EIM183" s="567"/>
      <c r="EIR183" s="635"/>
      <c r="EIS183" s="636"/>
      <c r="EIT183" s="567"/>
      <c r="EIY183" s="635"/>
      <c r="EIZ183" s="636"/>
      <c r="EJA183" s="567"/>
      <c r="EJF183" s="635"/>
      <c r="EJG183" s="636"/>
      <c r="EJH183" s="567"/>
      <c r="EJM183" s="635"/>
      <c r="EJN183" s="636"/>
      <c r="EJO183" s="567"/>
      <c r="EJT183" s="635"/>
      <c r="EJU183" s="636"/>
      <c r="EJV183" s="567"/>
      <c r="EKA183" s="635"/>
      <c r="EKB183" s="636"/>
      <c r="EKC183" s="567"/>
      <c r="EKH183" s="635"/>
      <c r="EKI183" s="636"/>
      <c r="EKJ183" s="567"/>
      <c r="EKO183" s="635"/>
      <c r="EKP183" s="636"/>
      <c r="EKQ183" s="567"/>
      <c r="EKV183" s="635"/>
      <c r="EKW183" s="636"/>
      <c r="EKX183" s="567"/>
      <c r="ELC183" s="635"/>
      <c r="ELD183" s="636"/>
      <c r="ELE183" s="567"/>
      <c r="ELJ183" s="635"/>
      <c r="ELK183" s="636"/>
      <c r="ELL183" s="567"/>
      <c r="ELQ183" s="635"/>
      <c r="ELR183" s="636"/>
      <c r="ELS183" s="567"/>
      <c r="ELX183" s="635"/>
      <c r="ELY183" s="636"/>
      <c r="ELZ183" s="567"/>
      <c r="EME183" s="635"/>
      <c r="EMF183" s="636"/>
      <c r="EMG183" s="567"/>
      <c r="EML183" s="635"/>
      <c r="EMM183" s="636"/>
      <c r="EMN183" s="567"/>
      <c r="EMS183" s="635"/>
      <c r="EMT183" s="636"/>
      <c r="EMU183" s="567"/>
      <c r="EMZ183" s="635"/>
      <c r="ENA183" s="636"/>
      <c r="ENB183" s="567"/>
      <c r="ENG183" s="635"/>
      <c r="ENH183" s="636"/>
      <c r="ENI183" s="567"/>
      <c r="ENN183" s="635"/>
      <c r="ENO183" s="636"/>
      <c r="ENP183" s="567"/>
      <c r="ENU183" s="635"/>
      <c r="ENV183" s="636"/>
      <c r="ENW183" s="567"/>
      <c r="EOB183" s="635"/>
      <c r="EOC183" s="636"/>
      <c r="EOD183" s="567"/>
      <c r="EOI183" s="635"/>
      <c r="EOJ183" s="636"/>
      <c r="EOK183" s="567"/>
      <c r="EOP183" s="635"/>
      <c r="EOQ183" s="636"/>
      <c r="EOR183" s="567"/>
      <c r="EOW183" s="635"/>
      <c r="EOX183" s="636"/>
      <c r="EOY183" s="567"/>
      <c r="EPD183" s="635"/>
      <c r="EPE183" s="636"/>
      <c r="EPF183" s="567"/>
      <c r="EPK183" s="635"/>
      <c r="EPL183" s="636"/>
      <c r="EPM183" s="567"/>
      <c r="EPR183" s="635"/>
      <c r="EPS183" s="636"/>
      <c r="EPT183" s="567"/>
      <c r="EPY183" s="635"/>
      <c r="EPZ183" s="636"/>
      <c r="EQA183" s="567"/>
      <c r="EQF183" s="635"/>
      <c r="EQG183" s="636"/>
      <c r="EQH183" s="567"/>
      <c r="EQM183" s="635"/>
      <c r="EQN183" s="636"/>
      <c r="EQO183" s="567"/>
      <c r="EQT183" s="635"/>
      <c r="EQU183" s="636"/>
      <c r="EQV183" s="567"/>
      <c r="ERA183" s="635"/>
      <c r="ERB183" s="636"/>
      <c r="ERC183" s="567"/>
      <c r="ERH183" s="635"/>
      <c r="ERI183" s="636"/>
      <c r="ERJ183" s="567"/>
      <c r="ERO183" s="635"/>
      <c r="ERP183" s="636"/>
      <c r="ERQ183" s="567"/>
      <c r="ERV183" s="635"/>
      <c r="ERW183" s="636"/>
      <c r="ERX183" s="567"/>
      <c r="ESC183" s="635"/>
      <c r="ESD183" s="636"/>
      <c r="ESE183" s="567"/>
      <c r="ESJ183" s="635"/>
      <c r="ESK183" s="636"/>
      <c r="ESL183" s="567"/>
      <c r="ESQ183" s="635"/>
      <c r="ESR183" s="636"/>
      <c r="ESS183" s="567"/>
      <c r="ESX183" s="635"/>
      <c r="ESY183" s="636"/>
      <c r="ESZ183" s="567"/>
      <c r="ETE183" s="635"/>
      <c r="ETF183" s="636"/>
      <c r="ETG183" s="567"/>
      <c r="ETL183" s="635"/>
      <c r="ETM183" s="636"/>
      <c r="ETN183" s="567"/>
      <c r="ETS183" s="635"/>
      <c r="ETT183" s="636"/>
      <c r="ETU183" s="567"/>
      <c r="ETZ183" s="635"/>
      <c r="EUA183" s="636"/>
      <c r="EUB183" s="567"/>
      <c r="EUG183" s="635"/>
      <c r="EUH183" s="636"/>
      <c r="EUI183" s="567"/>
      <c r="EUN183" s="635"/>
      <c r="EUO183" s="636"/>
      <c r="EUP183" s="567"/>
      <c r="EUU183" s="635"/>
      <c r="EUV183" s="636"/>
      <c r="EUW183" s="567"/>
      <c r="EVB183" s="635"/>
      <c r="EVC183" s="636"/>
      <c r="EVD183" s="567"/>
      <c r="EVI183" s="635"/>
      <c r="EVJ183" s="636"/>
      <c r="EVK183" s="567"/>
      <c r="EVP183" s="635"/>
      <c r="EVQ183" s="636"/>
      <c r="EVR183" s="567"/>
      <c r="EVW183" s="635"/>
      <c r="EVX183" s="636"/>
      <c r="EVY183" s="567"/>
      <c r="EWD183" s="635"/>
      <c r="EWE183" s="636"/>
      <c r="EWF183" s="567"/>
      <c r="EWK183" s="635"/>
      <c r="EWL183" s="636"/>
      <c r="EWM183" s="567"/>
      <c r="EWR183" s="635"/>
      <c r="EWS183" s="636"/>
      <c r="EWT183" s="567"/>
      <c r="EWY183" s="635"/>
      <c r="EWZ183" s="636"/>
      <c r="EXA183" s="567"/>
      <c r="EXF183" s="635"/>
      <c r="EXG183" s="636"/>
      <c r="EXH183" s="567"/>
      <c r="EXM183" s="635"/>
      <c r="EXN183" s="636"/>
      <c r="EXO183" s="567"/>
      <c r="EXT183" s="635"/>
      <c r="EXU183" s="636"/>
      <c r="EXV183" s="567"/>
      <c r="EYA183" s="635"/>
      <c r="EYB183" s="636"/>
      <c r="EYC183" s="567"/>
      <c r="EYH183" s="635"/>
      <c r="EYI183" s="636"/>
      <c r="EYJ183" s="567"/>
      <c r="EYO183" s="635"/>
      <c r="EYP183" s="636"/>
      <c r="EYQ183" s="567"/>
      <c r="EYV183" s="635"/>
      <c r="EYW183" s="636"/>
      <c r="EYX183" s="567"/>
      <c r="EZC183" s="635"/>
      <c r="EZD183" s="636"/>
      <c r="EZE183" s="567"/>
      <c r="EZJ183" s="635"/>
      <c r="EZK183" s="636"/>
      <c r="EZL183" s="567"/>
      <c r="EZQ183" s="635"/>
      <c r="EZR183" s="636"/>
      <c r="EZS183" s="567"/>
      <c r="EZX183" s="635"/>
      <c r="EZY183" s="636"/>
      <c r="EZZ183" s="567"/>
      <c r="FAE183" s="635"/>
      <c r="FAF183" s="636"/>
      <c r="FAG183" s="567"/>
      <c r="FAL183" s="635"/>
      <c r="FAM183" s="636"/>
      <c r="FAN183" s="567"/>
      <c r="FAS183" s="635"/>
      <c r="FAT183" s="636"/>
      <c r="FAU183" s="567"/>
      <c r="FAZ183" s="635"/>
      <c r="FBA183" s="636"/>
      <c r="FBB183" s="567"/>
      <c r="FBG183" s="635"/>
      <c r="FBH183" s="636"/>
      <c r="FBI183" s="567"/>
      <c r="FBN183" s="635"/>
      <c r="FBO183" s="636"/>
      <c r="FBP183" s="567"/>
      <c r="FBU183" s="635"/>
      <c r="FBV183" s="636"/>
      <c r="FBW183" s="567"/>
      <c r="FCB183" s="635"/>
      <c r="FCC183" s="636"/>
      <c r="FCD183" s="567"/>
      <c r="FCI183" s="635"/>
      <c r="FCJ183" s="636"/>
      <c r="FCK183" s="567"/>
      <c r="FCP183" s="635"/>
      <c r="FCQ183" s="636"/>
      <c r="FCR183" s="567"/>
      <c r="FCW183" s="635"/>
      <c r="FCX183" s="636"/>
      <c r="FCY183" s="567"/>
      <c r="FDD183" s="635"/>
      <c r="FDE183" s="636"/>
      <c r="FDF183" s="567"/>
      <c r="FDK183" s="635"/>
      <c r="FDL183" s="636"/>
      <c r="FDM183" s="567"/>
      <c r="FDR183" s="635"/>
      <c r="FDS183" s="636"/>
      <c r="FDT183" s="567"/>
      <c r="FDY183" s="635"/>
      <c r="FDZ183" s="636"/>
      <c r="FEA183" s="567"/>
      <c r="FEF183" s="635"/>
      <c r="FEG183" s="636"/>
      <c r="FEH183" s="567"/>
      <c r="FEM183" s="635"/>
      <c r="FEN183" s="636"/>
      <c r="FEO183" s="567"/>
      <c r="FET183" s="635"/>
      <c r="FEU183" s="636"/>
      <c r="FEV183" s="567"/>
      <c r="FFA183" s="635"/>
      <c r="FFB183" s="636"/>
      <c r="FFC183" s="567"/>
      <c r="FFH183" s="635"/>
      <c r="FFI183" s="636"/>
      <c r="FFJ183" s="567"/>
      <c r="FFO183" s="635"/>
      <c r="FFP183" s="636"/>
      <c r="FFQ183" s="567"/>
      <c r="FFV183" s="635"/>
      <c r="FFW183" s="636"/>
      <c r="FFX183" s="567"/>
      <c r="FGC183" s="635"/>
      <c r="FGD183" s="636"/>
      <c r="FGE183" s="567"/>
      <c r="FGJ183" s="635"/>
      <c r="FGK183" s="636"/>
      <c r="FGL183" s="567"/>
      <c r="FGQ183" s="635"/>
      <c r="FGR183" s="636"/>
      <c r="FGS183" s="567"/>
      <c r="FGX183" s="635"/>
      <c r="FGY183" s="636"/>
      <c r="FGZ183" s="567"/>
      <c r="FHE183" s="635"/>
      <c r="FHF183" s="636"/>
      <c r="FHG183" s="567"/>
      <c r="FHL183" s="635"/>
      <c r="FHM183" s="636"/>
      <c r="FHN183" s="567"/>
      <c r="FHS183" s="635"/>
      <c r="FHT183" s="636"/>
      <c r="FHU183" s="567"/>
      <c r="FHZ183" s="635"/>
      <c r="FIA183" s="636"/>
      <c r="FIB183" s="567"/>
      <c r="FIG183" s="635"/>
      <c r="FIH183" s="636"/>
      <c r="FII183" s="567"/>
      <c r="FIN183" s="635"/>
      <c r="FIO183" s="636"/>
      <c r="FIP183" s="567"/>
      <c r="FIU183" s="635"/>
      <c r="FIV183" s="636"/>
      <c r="FIW183" s="567"/>
      <c r="FJB183" s="635"/>
      <c r="FJC183" s="636"/>
      <c r="FJD183" s="567"/>
      <c r="FJI183" s="635"/>
      <c r="FJJ183" s="636"/>
      <c r="FJK183" s="567"/>
      <c r="FJP183" s="635"/>
      <c r="FJQ183" s="636"/>
      <c r="FJR183" s="567"/>
      <c r="FJW183" s="635"/>
      <c r="FJX183" s="636"/>
      <c r="FJY183" s="567"/>
      <c r="FKD183" s="635"/>
      <c r="FKE183" s="636"/>
      <c r="FKF183" s="567"/>
      <c r="FKK183" s="635"/>
      <c r="FKL183" s="636"/>
      <c r="FKM183" s="567"/>
      <c r="FKR183" s="635"/>
      <c r="FKS183" s="636"/>
      <c r="FKT183" s="567"/>
      <c r="FKY183" s="635"/>
      <c r="FKZ183" s="636"/>
      <c r="FLA183" s="567"/>
      <c r="FLF183" s="635"/>
      <c r="FLG183" s="636"/>
      <c r="FLH183" s="567"/>
      <c r="FLM183" s="635"/>
      <c r="FLN183" s="636"/>
      <c r="FLO183" s="567"/>
      <c r="FLT183" s="635"/>
      <c r="FLU183" s="636"/>
      <c r="FLV183" s="567"/>
      <c r="FMA183" s="635"/>
      <c r="FMB183" s="636"/>
      <c r="FMC183" s="567"/>
      <c r="FMH183" s="635"/>
      <c r="FMI183" s="636"/>
      <c r="FMJ183" s="567"/>
      <c r="FMO183" s="635"/>
      <c r="FMP183" s="636"/>
      <c r="FMQ183" s="567"/>
      <c r="FMV183" s="635"/>
      <c r="FMW183" s="636"/>
      <c r="FMX183" s="567"/>
      <c r="FNC183" s="635"/>
      <c r="FND183" s="636"/>
      <c r="FNE183" s="567"/>
      <c r="FNJ183" s="635"/>
      <c r="FNK183" s="636"/>
      <c r="FNL183" s="567"/>
      <c r="FNQ183" s="635"/>
      <c r="FNR183" s="636"/>
      <c r="FNS183" s="567"/>
      <c r="FNX183" s="635"/>
      <c r="FNY183" s="636"/>
      <c r="FNZ183" s="567"/>
      <c r="FOE183" s="635"/>
      <c r="FOF183" s="636"/>
      <c r="FOG183" s="567"/>
      <c r="FOL183" s="635"/>
      <c r="FOM183" s="636"/>
      <c r="FON183" s="567"/>
      <c r="FOS183" s="635"/>
      <c r="FOT183" s="636"/>
      <c r="FOU183" s="567"/>
      <c r="FOZ183" s="635"/>
      <c r="FPA183" s="636"/>
      <c r="FPB183" s="567"/>
      <c r="FPG183" s="635"/>
      <c r="FPH183" s="636"/>
      <c r="FPI183" s="567"/>
      <c r="FPN183" s="635"/>
      <c r="FPO183" s="636"/>
      <c r="FPP183" s="567"/>
      <c r="FPU183" s="635"/>
      <c r="FPV183" s="636"/>
      <c r="FPW183" s="567"/>
      <c r="FQB183" s="635"/>
      <c r="FQC183" s="636"/>
      <c r="FQD183" s="567"/>
      <c r="FQI183" s="635"/>
      <c r="FQJ183" s="636"/>
      <c r="FQK183" s="567"/>
      <c r="FQP183" s="635"/>
      <c r="FQQ183" s="636"/>
      <c r="FQR183" s="567"/>
      <c r="FQW183" s="635"/>
      <c r="FQX183" s="636"/>
      <c r="FQY183" s="567"/>
      <c r="FRD183" s="635"/>
      <c r="FRE183" s="636"/>
      <c r="FRF183" s="567"/>
      <c r="FRK183" s="635"/>
      <c r="FRL183" s="636"/>
      <c r="FRM183" s="567"/>
      <c r="FRR183" s="635"/>
      <c r="FRS183" s="636"/>
      <c r="FRT183" s="567"/>
      <c r="FRY183" s="635"/>
      <c r="FRZ183" s="636"/>
      <c r="FSA183" s="567"/>
      <c r="FSF183" s="635"/>
      <c r="FSG183" s="636"/>
      <c r="FSH183" s="567"/>
      <c r="FSM183" s="635"/>
      <c r="FSN183" s="636"/>
      <c r="FSO183" s="567"/>
      <c r="FST183" s="635"/>
      <c r="FSU183" s="636"/>
      <c r="FSV183" s="567"/>
      <c r="FTA183" s="635"/>
      <c r="FTB183" s="636"/>
      <c r="FTC183" s="567"/>
      <c r="FTH183" s="635"/>
      <c r="FTI183" s="636"/>
      <c r="FTJ183" s="567"/>
      <c r="FTO183" s="635"/>
      <c r="FTP183" s="636"/>
      <c r="FTQ183" s="567"/>
      <c r="FTV183" s="635"/>
      <c r="FTW183" s="636"/>
      <c r="FTX183" s="567"/>
      <c r="FUC183" s="635"/>
      <c r="FUD183" s="636"/>
      <c r="FUE183" s="567"/>
      <c r="FUJ183" s="635"/>
      <c r="FUK183" s="636"/>
      <c r="FUL183" s="567"/>
      <c r="FUQ183" s="635"/>
      <c r="FUR183" s="636"/>
      <c r="FUS183" s="567"/>
      <c r="FUX183" s="635"/>
      <c r="FUY183" s="636"/>
      <c r="FUZ183" s="567"/>
      <c r="FVE183" s="635"/>
      <c r="FVF183" s="636"/>
      <c r="FVG183" s="567"/>
      <c r="FVL183" s="635"/>
      <c r="FVM183" s="636"/>
      <c r="FVN183" s="567"/>
      <c r="FVS183" s="635"/>
      <c r="FVT183" s="636"/>
      <c r="FVU183" s="567"/>
      <c r="FVZ183" s="635"/>
      <c r="FWA183" s="636"/>
      <c r="FWB183" s="567"/>
      <c r="FWG183" s="635"/>
      <c r="FWH183" s="636"/>
      <c r="FWI183" s="567"/>
      <c r="FWN183" s="635"/>
      <c r="FWO183" s="636"/>
      <c r="FWP183" s="567"/>
      <c r="FWU183" s="635"/>
      <c r="FWV183" s="636"/>
      <c r="FWW183" s="567"/>
      <c r="FXB183" s="635"/>
      <c r="FXC183" s="636"/>
      <c r="FXD183" s="567"/>
      <c r="FXI183" s="635"/>
      <c r="FXJ183" s="636"/>
      <c r="FXK183" s="567"/>
      <c r="FXP183" s="635"/>
      <c r="FXQ183" s="636"/>
      <c r="FXR183" s="567"/>
      <c r="FXW183" s="635"/>
      <c r="FXX183" s="636"/>
      <c r="FXY183" s="567"/>
      <c r="FYD183" s="635"/>
      <c r="FYE183" s="636"/>
      <c r="FYF183" s="567"/>
      <c r="FYK183" s="635"/>
      <c r="FYL183" s="636"/>
      <c r="FYM183" s="567"/>
      <c r="FYR183" s="635"/>
      <c r="FYS183" s="636"/>
      <c r="FYT183" s="567"/>
      <c r="FYY183" s="635"/>
      <c r="FYZ183" s="636"/>
      <c r="FZA183" s="567"/>
      <c r="FZF183" s="635"/>
      <c r="FZG183" s="636"/>
      <c r="FZH183" s="567"/>
      <c r="FZM183" s="635"/>
      <c r="FZN183" s="636"/>
      <c r="FZO183" s="567"/>
      <c r="FZT183" s="635"/>
      <c r="FZU183" s="636"/>
      <c r="FZV183" s="567"/>
      <c r="GAA183" s="635"/>
      <c r="GAB183" s="636"/>
      <c r="GAC183" s="567"/>
      <c r="GAH183" s="635"/>
      <c r="GAI183" s="636"/>
      <c r="GAJ183" s="567"/>
      <c r="GAO183" s="635"/>
      <c r="GAP183" s="636"/>
      <c r="GAQ183" s="567"/>
      <c r="GAV183" s="635"/>
      <c r="GAW183" s="636"/>
      <c r="GAX183" s="567"/>
      <c r="GBC183" s="635"/>
      <c r="GBD183" s="636"/>
      <c r="GBE183" s="567"/>
      <c r="GBJ183" s="635"/>
      <c r="GBK183" s="636"/>
      <c r="GBL183" s="567"/>
      <c r="GBQ183" s="635"/>
      <c r="GBR183" s="636"/>
      <c r="GBS183" s="567"/>
      <c r="GBX183" s="635"/>
      <c r="GBY183" s="636"/>
      <c r="GBZ183" s="567"/>
      <c r="GCE183" s="635"/>
      <c r="GCF183" s="636"/>
      <c r="GCG183" s="567"/>
      <c r="GCL183" s="635"/>
      <c r="GCM183" s="636"/>
      <c r="GCN183" s="567"/>
      <c r="GCS183" s="635"/>
      <c r="GCT183" s="636"/>
      <c r="GCU183" s="567"/>
      <c r="GCZ183" s="635"/>
      <c r="GDA183" s="636"/>
      <c r="GDB183" s="567"/>
      <c r="GDG183" s="635"/>
      <c r="GDH183" s="636"/>
      <c r="GDI183" s="567"/>
      <c r="GDN183" s="635"/>
      <c r="GDO183" s="636"/>
      <c r="GDP183" s="567"/>
      <c r="GDU183" s="635"/>
      <c r="GDV183" s="636"/>
      <c r="GDW183" s="567"/>
      <c r="GEB183" s="635"/>
      <c r="GEC183" s="636"/>
      <c r="GED183" s="567"/>
      <c r="GEI183" s="635"/>
      <c r="GEJ183" s="636"/>
      <c r="GEK183" s="567"/>
      <c r="GEP183" s="635"/>
      <c r="GEQ183" s="636"/>
      <c r="GER183" s="567"/>
      <c r="GEW183" s="635"/>
      <c r="GEX183" s="636"/>
      <c r="GEY183" s="567"/>
      <c r="GFD183" s="635"/>
      <c r="GFE183" s="636"/>
      <c r="GFF183" s="567"/>
      <c r="GFK183" s="635"/>
      <c r="GFL183" s="636"/>
      <c r="GFM183" s="567"/>
      <c r="GFR183" s="635"/>
      <c r="GFS183" s="636"/>
      <c r="GFT183" s="567"/>
      <c r="GFY183" s="635"/>
      <c r="GFZ183" s="636"/>
      <c r="GGA183" s="567"/>
      <c r="GGF183" s="635"/>
      <c r="GGG183" s="636"/>
      <c r="GGH183" s="567"/>
      <c r="GGM183" s="635"/>
      <c r="GGN183" s="636"/>
      <c r="GGO183" s="567"/>
      <c r="GGT183" s="635"/>
      <c r="GGU183" s="636"/>
      <c r="GGV183" s="567"/>
      <c r="GHA183" s="635"/>
      <c r="GHB183" s="636"/>
      <c r="GHC183" s="567"/>
      <c r="GHH183" s="635"/>
      <c r="GHI183" s="636"/>
      <c r="GHJ183" s="567"/>
      <c r="GHO183" s="635"/>
      <c r="GHP183" s="636"/>
      <c r="GHQ183" s="567"/>
      <c r="GHV183" s="635"/>
      <c r="GHW183" s="636"/>
      <c r="GHX183" s="567"/>
      <c r="GIC183" s="635"/>
      <c r="GID183" s="636"/>
      <c r="GIE183" s="567"/>
      <c r="GIJ183" s="635"/>
      <c r="GIK183" s="636"/>
      <c r="GIL183" s="567"/>
      <c r="GIQ183" s="635"/>
      <c r="GIR183" s="636"/>
      <c r="GIS183" s="567"/>
      <c r="GIX183" s="635"/>
      <c r="GIY183" s="636"/>
      <c r="GIZ183" s="567"/>
      <c r="GJE183" s="635"/>
      <c r="GJF183" s="636"/>
      <c r="GJG183" s="567"/>
      <c r="GJL183" s="635"/>
      <c r="GJM183" s="636"/>
      <c r="GJN183" s="567"/>
      <c r="GJS183" s="635"/>
      <c r="GJT183" s="636"/>
      <c r="GJU183" s="567"/>
      <c r="GJZ183" s="635"/>
      <c r="GKA183" s="636"/>
      <c r="GKB183" s="567"/>
      <c r="GKG183" s="635"/>
      <c r="GKH183" s="636"/>
      <c r="GKI183" s="567"/>
      <c r="GKN183" s="635"/>
      <c r="GKO183" s="636"/>
      <c r="GKP183" s="567"/>
      <c r="GKU183" s="635"/>
      <c r="GKV183" s="636"/>
      <c r="GKW183" s="567"/>
      <c r="GLB183" s="635"/>
      <c r="GLC183" s="636"/>
      <c r="GLD183" s="567"/>
      <c r="GLI183" s="635"/>
      <c r="GLJ183" s="636"/>
      <c r="GLK183" s="567"/>
      <c r="GLP183" s="635"/>
      <c r="GLQ183" s="636"/>
      <c r="GLR183" s="567"/>
      <c r="GLW183" s="635"/>
      <c r="GLX183" s="636"/>
      <c r="GLY183" s="567"/>
      <c r="GMD183" s="635"/>
      <c r="GME183" s="636"/>
      <c r="GMF183" s="567"/>
      <c r="GMK183" s="635"/>
      <c r="GML183" s="636"/>
      <c r="GMM183" s="567"/>
      <c r="GMR183" s="635"/>
      <c r="GMS183" s="636"/>
      <c r="GMT183" s="567"/>
      <c r="GMY183" s="635"/>
      <c r="GMZ183" s="636"/>
      <c r="GNA183" s="567"/>
      <c r="GNF183" s="635"/>
      <c r="GNG183" s="636"/>
      <c r="GNH183" s="567"/>
      <c r="GNM183" s="635"/>
      <c r="GNN183" s="636"/>
      <c r="GNO183" s="567"/>
      <c r="GNT183" s="635"/>
      <c r="GNU183" s="636"/>
      <c r="GNV183" s="567"/>
      <c r="GOA183" s="635"/>
      <c r="GOB183" s="636"/>
      <c r="GOC183" s="567"/>
      <c r="GOH183" s="635"/>
      <c r="GOI183" s="636"/>
      <c r="GOJ183" s="567"/>
      <c r="GOO183" s="635"/>
      <c r="GOP183" s="636"/>
      <c r="GOQ183" s="567"/>
      <c r="GOV183" s="635"/>
      <c r="GOW183" s="636"/>
      <c r="GOX183" s="567"/>
      <c r="GPC183" s="635"/>
      <c r="GPD183" s="636"/>
      <c r="GPE183" s="567"/>
      <c r="GPJ183" s="635"/>
      <c r="GPK183" s="636"/>
      <c r="GPL183" s="567"/>
      <c r="GPQ183" s="635"/>
      <c r="GPR183" s="636"/>
      <c r="GPS183" s="567"/>
      <c r="GPX183" s="635"/>
      <c r="GPY183" s="636"/>
      <c r="GPZ183" s="567"/>
      <c r="GQE183" s="635"/>
      <c r="GQF183" s="636"/>
      <c r="GQG183" s="567"/>
      <c r="GQL183" s="635"/>
      <c r="GQM183" s="636"/>
      <c r="GQN183" s="567"/>
      <c r="GQS183" s="635"/>
      <c r="GQT183" s="636"/>
      <c r="GQU183" s="567"/>
      <c r="GQZ183" s="635"/>
      <c r="GRA183" s="636"/>
      <c r="GRB183" s="567"/>
      <c r="GRG183" s="635"/>
      <c r="GRH183" s="636"/>
      <c r="GRI183" s="567"/>
      <c r="GRN183" s="635"/>
      <c r="GRO183" s="636"/>
      <c r="GRP183" s="567"/>
      <c r="GRU183" s="635"/>
      <c r="GRV183" s="636"/>
      <c r="GRW183" s="567"/>
      <c r="GSB183" s="635"/>
      <c r="GSC183" s="636"/>
      <c r="GSD183" s="567"/>
      <c r="GSI183" s="635"/>
      <c r="GSJ183" s="636"/>
      <c r="GSK183" s="567"/>
      <c r="GSP183" s="635"/>
      <c r="GSQ183" s="636"/>
      <c r="GSR183" s="567"/>
      <c r="GSW183" s="635"/>
      <c r="GSX183" s="636"/>
      <c r="GSY183" s="567"/>
      <c r="GTD183" s="635"/>
      <c r="GTE183" s="636"/>
      <c r="GTF183" s="567"/>
      <c r="GTK183" s="635"/>
      <c r="GTL183" s="636"/>
      <c r="GTM183" s="567"/>
      <c r="GTR183" s="635"/>
      <c r="GTS183" s="636"/>
      <c r="GTT183" s="567"/>
      <c r="GTY183" s="635"/>
      <c r="GTZ183" s="636"/>
      <c r="GUA183" s="567"/>
      <c r="GUF183" s="635"/>
      <c r="GUG183" s="636"/>
      <c r="GUH183" s="567"/>
      <c r="GUM183" s="635"/>
      <c r="GUN183" s="636"/>
      <c r="GUO183" s="567"/>
      <c r="GUT183" s="635"/>
      <c r="GUU183" s="636"/>
      <c r="GUV183" s="567"/>
      <c r="GVA183" s="635"/>
      <c r="GVB183" s="636"/>
      <c r="GVC183" s="567"/>
      <c r="GVH183" s="635"/>
      <c r="GVI183" s="636"/>
      <c r="GVJ183" s="567"/>
      <c r="GVO183" s="635"/>
      <c r="GVP183" s="636"/>
      <c r="GVQ183" s="567"/>
      <c r="GVV183" s="635"/>
      <c r="GVW183" s="636"/>
      <c r="GVX183" s="567"/>
      <c r="GWC183" s="635"/>
      <c r="GWD183" s="636"/>
      <c r="GWE183" s="567"/>
      <c r="GWJ183" s="635"/>
      <c r="GWK183" s="636"/>
      <c r="GWL183" s="567"/>
      <c r="GWQ183" s="635"/>
      <c r="GWR183" s="636"/>
      <c r="GWS183" s="567"/>
      <c r="GWX183" s="635"/>
      <c r="GWY183" s="636"/>
      <c r="GWZ183" s="567"/>
      <c r="GXE183" s="635"/>
      <c r="GXF183" s="636"/>
      <c r="GXG183" s="567"/>
      <c r="GXL183" s="635"/>
      <c r="GXM183" s="636"/>
      <c r="GXN183" s="567"/>
      <c r="GXS183" s="635"/>
      <c r="GXT183" s="636"/>
      <c r="GXU183" s="567"/>
      <c r="GXZ183" s="635"/>
      <c r="GYA183" s="636"/>
      <c r="GYB183" s="567"/>
      <c r="GYG183" s="635"/>
      <c r="GYH183" s="636"/>
      <c r="GYI183" s="567"/>
      <c r="GYN183" s="635"/>
      <c r="GYO183" s="636"/>
      <c r="GYP183" s="567"/>
      <c r="GYU183" s="635"/>
      <c r="GYV183" s="636"/>
      <c r="GYW183" s="567"/>
      <c r="GZB183" s="635"/>
      <c r="GZC183" s="636"/>
      <c r="GZD183" s="567"/>
      <c r="GZI183" s="635"/>
      <c r="GZJ183" s="636"/>
      <c r="GZK183" s="567"/>
      <c r="GZP183" s="635"/>
      <c r="GZQ183" s="636"/>
      <c r="GZR183" s="567"/>
      <c r="GZW183" s="635"/>
      <c r="GZX183" s="636"/>
      <c r="GZY183" s="567"/>
      <c r="HAD183" s="635"/>
      <c r="HAE183" s="636"/>
      <c r="HAF183" s="567"/>
      <c r="HAK183" s="635"/>
      <c r="HAL183" s="636"/>
      <c r="HAM183" s="567"/>
      <c r="HAR183" s="635"/>
      <c r="HAS183" s="636"/>
      <c r="HAT183" s="567"/>
      <c r="HAY183" s="635"/>
      <c r="HAZ183" s="636"/>
      <c r="HBA183" s="567"/>
      <c r="HBF183" s="635"/>
      <c r="HBG183" s="636"/>
      <c r="HBH183" s="567"/>
      <c r="HBM183" s="635"/>
      <c r="HBN183" s="636"/>
      <c r="HBO183" s="567"/>
      <c r="HBT183" s="635"/>
      <c r="HBU183" s="636"/>
      <c r="HBV183" s="567"/>
      <c r="HCA183" s="635"/>
      <c r="HCB183" s="636"/>
      <c r="HCC183" s="567"/>
      <c r="HCH183" s="635"/>
      <c r="HCI183" s="636"/>
      <c r="HCJ183" s="567"/>
      <c r="HCO183" s="635"/>
      <c r="HCP183" s="636"/>
      <c r="HCQ183" s="567"/>
      <c r="HCV183" s="635"/>
      <c r="HCW183" s="636"/>
      <c r="HCX183" s="567"/>
      <c r="HDC183" s="635"/>
      <c r="HDD183" s="636"/>
      <c r="HDE183" s="567"/>
      <c r="HDJ183" s="635"/>
      <c r="HDK183" s="636"/>
      <c r="HDL183" s="567"/>
      <c r="HDQ183" s="635"/>
      <c r="HDR183" s="636"/>
      <c r="HDS183" s="567"/>
      <c r="HDX183" s="635"/>
      <c r="HDY183" s="636"/>
      <c r="HDZ183" s="567"/>
      <c r="HEE183" s="635"/>
      <c r="HEF183" s="636"/>
      <c r="HEG183" s="567"/>
      <c r="HEL183" s="635"/>
      <c r="HEM183" s="636"/>
      <c r="HEN183" s="567"/>
      <c r="HES183" s="635"/>
      <c r="HET183" s="636"/>
      <c r="HEU183" s="567"/>
      <c r="HEZ183" s="635"/>
      <c r="HFA183" s="636"/>
      <c r="HFB183" s="567"/>
      <c r="HFG183" s="635"/>
      <c r="HFH183" s="636"/>
      <c r="HFI183" s="567"/>
      <c r="HFN183" s="635"/>
      <c r="HFO183" s="636"/>
      <c r="HFP183" s="567"/>
      <c r="HFU183" s="635"/>
      <c r="HFV183" s="636"/>
      <c r="HFW183" s="567"/>
      <c r="HGB183" s="635"/>
      <c r="HGC183" s="636"/>
      <c r="HGD183" s="567"/>
      <c r="HGI183" s="635"/>
      <c r="HGJ183" s="636"/>
      <c r="HGK183" s="567"/>
      <c r="HGP183" s="635"/>
      <c r="HGQ183" s="636"/>
      <c r="HGR183" s="567"/>
      <c r="HGW183" s="635"/>
      <c r="HGX183" s="636"/>
      <c r="HGY183" s="567"/>
      <c r="HHD183" s="635"/>
      <c r="HHE183" s="636"/>
      <c r="HHF183" s="567"/>
      <c r="HHK183" s="635"/>
      <c r="HHL183" s="636"/>
      <c r="HHM183" s="567"/>
      <c r="HHR183" s="635"/>
      <c r="HHS183" s="636"/>
      <c r="HHT183" s="567"/>
      <c r="HHY183" s="635"/>
      <c r="HHZ183" s="636"/>
      <c r="HIA183" s="567"/>
      <c r="HIF183" s="635"/>
      <c r="HIG183" s="636"/>
      <c r="HIH183" s="567"/>
      <c r="HIM183" s="635"/>
      <c r="HIN183" s="636"/>
      <c r="HIO183" s="567"/>
      <c r="HIT183" s="635"/>
      <c r="HIU183" s="636"/>
      <c r="HIV183" s="567"/>
      <c r="HJA183" s="635"/>
      <c r="HJB183" s="636"/>
      <c r="HJC183" s="567"/>
      <c r="HJH183" s="635"/>
      <c r="HJI183" s="636"/>
      <c r="HJJ183" s="567"/>
      <c r="HJO183" s="635"/>
      <c r="HJP183" s="636"/>
      <c r="HJQ183" s="567"/>
      <c r="HJV183" s="635"/>
      <c r="HJW183" s="636"/>
      <c r="HJX183" s="567"/>
      <c r="HKC183" s="635"/>
      <c r="HKD183" s="636"/>
      <c r="HKE183" s="567"/>
      <c r="HKJ183" s="635"/>
      <c r="HKK183" s="636"/>
      <c r="HKL183" s="567"/>
      <c r="HKQ183" s="635"/>
      <c r="HKR183" s="636"/>
      <c r="HKS183" s="567"/>
      <c r="HKX183" s="635"/>
      <c r="HKY183" s="636"/>
      <c r="HKZ183" s="567"/>
      <c r="HLE183" s="635"/>
      <c r="HLF183" s="636"/>
      <c r="HLG183" s="567"/>
      <c r="HLL183" s="635"/>
      <c r="HLM183" s="636"/>
      <c r="HLN183" s="567"/>
      <c r="HLS183" s="635"/>
      <c r="HLT183" s="636"/>
      <c r="HLU183" s="567"/>
      <c r="HLZ183" s="635"/>
      <c r="HMA183" s="636"/>
      <c r="HMB183" s="567"/>
      <c r="HMG183" s="635"/>
      <c r="HMH183" s="636"/>
      <c r="HMI183" s="567"/>
      <c r="HMN183" s="635"/>
      <c r="HMO183" s="636"/>
      <c r="HMP183" s="567"/>
      <c r="HMU183" s="635"/>
      <c r="HMV183" s="636"/>
      <c r="HMW183" s="567"/>
      <c r="HNB183" s="635"/>
      <c r="HNC183" s="636"/>
      <c r="HND183" s="567"/>
      <c r="HNI183" s="635"/>
      <c r="HNJ183" s="636"/>
      <c r="HNK183" s="567"/>
      <c r="HNP183" s="635"/>
      <c r="HNQ183" s="636"/>
      <c r="HNR183" s="567"/>
      <c r="HNW183" s="635"/>
      <c r="HNX183" s="636"/>
      <c r="HNY183" s="567"/>
      <c r="HOD183" s="635"/>
      <c r="HOE183" s="636"/>
      <c r="HOF183" s="567"/>
      <c r="HOK183" s="635"/>
      <c r="HOL183" s="636"/>
      <c r="HOM183" s="567"/>
      <c r="HOR183" s="635"/>
      <c r="HOS183" s="636"/>
      <c r="HOT183" s="567"/>
      <c r="HOY183" s="635"/>
      <c r="HOZ183" s="636"/>
      <c r="HPA183" s="567"/>
      <c r="HPF183" s="635"/>
      <c r="HPG183" s="636"/>
      <c r="HPH183" s="567"/>
      <c r="HPM183" s="635"/>
      <c r="HPN183" s="636"/>
      <c r="HPO183" s="567"/>
      <c r="HPT183" s="635"/>
      <c r="HPU183" s="636"/>
      <c r="HPV183" s="567"/>
      <c r="HQA183" s="635"/>
      <c r="HQB183" s="636"/>
      <c r="HQC183" s="567"/>
      <c r="HQH183" s="635"/>
      <c r="HQI183" s="636"/>
      <c r="HQJ183" s="567"/>
      <c r="HQO183" s="635"/>
      <c r="HQP183" s="636"/>
      <c r="HQQ183" s="567"/>
      <c r="HQV183" s="635"/>
      <c r="HQW183" s="636"/>
      <c r="HQX183" s="567"/>
      <c r="HRC183" s="635"/>
      <c r="HRD183" s="636"/>
      <c r="HRE183" s="567"/>
      <c r="HRJ183" s="635"/>
      <c r="HRK183" s="636"/>
      <c r="HRL183" s="567"/>
      <c r="HRQ183" s="635"/>
      <c r="HRR183" s="636"/>
      <c r="HRS183" s="567"/>
      <c r="HRX183" s="635"/>
      <c r="HRY183" s="636"/>
      <c r="HRZ183" s="567"/>
      <c r="HSE183" s="635"/>
      <c r="HSF183" s="636"/>
      <c r="HSG183" s="567"/>
      <c r="HSL183" s="635"/>
      <c r="HSM183" s="636"/>
      <c r="HSN183" s="567"/>
      <c r="HSS183" s="635"/>
      <c r="HST183" s="636"/>
      <c r="HSU183" s="567"/>
      <c r="HSZ183" s="635"/>
      <c r="HTA183" s="636"/>
      <c r="HTB183" s="567"/>
      <c r="HTG183" s="635"/>
      <c r="HTH183" s="636"/>
      <c r="HTI183" s="567"/>
      <c r="HTN183" s="635"/>
      <c r="HTO183" s="636"/>
      <c r="HTP183" s="567"/>
      <c r="HTU183" s="635"/>
      <c r="HTV183" s="636"/>
      <c r="HTW183" s="567"/>
      <c r="HUB183" s="635"/>
      <c r="HUC183" s="636"/>
      <c r="HUD183" s="567"/>
      <c r="HUI183" s="635"/>
      <c r="HUJ183" s="636"/>
      <c r="HUK183" s="567"/>
      <c r="HUP183" s="635"/>
      <c r="HUQ183" s="636"/>
      <c r="HUR183" s="567"/>
      <c r="HUW183" s="635"/>
      <c r="HUX183" s="636"/>
      <c r="HUY183" s="567"/>
      <c r="HVD183" s="635"/>
      <c r="HVE183" s="636"/>
      <c r="HVF183" s="567"/>
      <c r="HVK183" s="635"/>
      <c r="HVL183" s="636"/>
      <c r="HVM183" s="567"/>
      <c r="HVR183" s="635"/>
      <c r="HVS183" s="636"/>
      <c r="HVT183" s="567"/>
      <c r="HVY183" s="635"/>
      <c r="HVZ183" s="636"/>
      <c r="HWA183" s="567"/>
      <c r="HWF183" s="635"/>
      <c r="HWG183" s="636"/>
      <c r="HWH183" s="567"/>
      <c r="HWM183" s="635"/>
      <c r="HWN183" s="636"/>
      <c r="HWO183" s="567"/>
      <c r="HWT183" s="635"/>
      <c r="HWU183" s="636"/>
      <c r="HWV183" s="567"/>
      <c r="HXA183" s="635"/>
      <c r="HXB183" s="636"/>
      <c r="HXC183" s="567"/>
      <c r="HXH183" s="635"/>
      <c r="HXI183" s="636"/>
      <c r="HXJ183" s="567"/>
      <c r="HXO183" s="635"/>
      <c r="HXP183" s="636"/>
      <c r="HXQ183" s="567"/>
      <c r="HXV183" s="635"/>
      <c r="HXW183" s="636"/>
      <c r="HXX183" s="567"/>
      <c r="HYC183" s="635"/>
      <c r="HYD183" s="636"/>
      <c r="HYE183" s="567"/>
      <c r="HYJ183" s="635"/>
      <c r="HYK183" s="636"/>
      <c r="HYL183" s="567"/>
      <c r="HYQ183" s="635"/>
      <c r="HYR183" s="636"/>
      <c r="HYS183" s="567"/>
      <c r="HYX183" s="635"/>
      <c r="HYY183" s="636"/>
      <c r="HYZ183" s="567"/>
      <c r="HZE183" s="635"/>
      <c r="HZF183" s="636"/>
      <c r="HZG183" s="567"/>
      <c r="HZL183" s="635"/>
      <c r="HZM183" s="636"/>
      <c r="HZN183" s="567"/>
      <c r="HZS183" s="635"/>
      <c r="HZT183" s="636"/>
      <c r="HZU183" s="567"/>
      <c r="HZZ183" s="635"/>
      <c r="IAA183" s="636"/>
      <c r="IAB183" s="567"/>
      <c r="IAG183" s="635"/>
      <c r="IAH183" s="636"/>
      <c r="IAI183" s="567"/>
      <c r="IAN183" s="635"/>
      <c r="IAO183" s="636"/>
      <c r="IAP183" s="567"/>
      <c r="IAU183" s="635"/>
      <c r="IAV183" s="636"/>
      <c r="IAW183" s="567"/>
      <c r="IBB183" s="635"/>
      <c r="IBC183" s="636"/>
      <c r="IBD183" s="567"/>
      <c r="IBI183" s="635"/>
      <c r="IBJ183" s="636"/>
      <c r="IBK183" s="567"/>
      <c r="IBP183" s="635"/>
      <c r="IBQ183" s="636"/>
      <c r="IBR183" s="567"/>
      <c r="IBW183" s="635"/>
      <c r="IBX183" s="636"/>
      <c r="IBY183" s="567"/>
      <c r="ICD183" s="635"/>
      <c r="ICE183" s="636"/>
      <c r="ICF183" s="567"/>
      <c r="ICK183" s="635"/>
      <c r="ICL183" s="636"/>
      <c r="ICM183" s="567"/>
      <c r="ICR183" s="635"/>
      <c r="ICS183" s="636"/>
      <c r="ICT183" s="567"/>
      <c r="ICY183" s="635"/>
      <c r="ICZ183" s="636"/>
      <c r="IDA183" s="567"/>
      <c r="IDF183" s="635"/>
      <c r="IDG183" s="636"/>
      <c r="IDH183" s="567"/>
      <c r="IDM183" s="635"/>
      <c r="IDN183" s="636"/>
      <c r="IDO183" s="567"/>
      <c r="IDT183" s="635"/>
      <c r="IDU183" s="636"/>
      <c r="IDV183" s="567"/>
      <c r="IEA183" s="635"/>
      <c r="IEB183" s="636"/>
      <c r="IEC183" s="567"/>
      <c r="IEH183" s="635"/>
      <c r="IEI183" s="636"/>
      <c r="IEJ183" s="567"/>
      <c r="IEO183" s="635"/>
      <c r="IEP183" s="636"/>
      <c r="IEQ183" s="567"/>
      <c r="IEV183" s="635"/>
      <c r="IEW183" s="636"/>
      <c r="IEX183" s="567"/>
      <c r="IFC183" s="635"/>
      <c r="IFD183" s="636"/>
      <c r="IFE183" s="567"/>
      <c r="IFJ183" s="635"/>
      <c r="IFK183" s="636"/>
      <c r="IFL183" s="567"/>
      <c r="IFQ183" s="635"/>
      <c r="IFR183" s="636"/>
      <c r="IFS183" s="567"/>
      <c r="IFX183" s="635"/>
      <c r="IFY183" s="636"/>
      <c r="IFZ183" s="567"/>
      <c r="IGE183" s="635"/>
      <c r="IGF183" s="636"/>
      <c r="IGG183" s="567"/>
      <c r="IGL183" s="635"/>
      <c r="IGM183" s="636"/>
      <c r="IGN183" s="567"/>
      <c r="IGS183" s="635"/>
      <c r="IGT183" s="636"/>
      <c r="IGU183" s="567"/>
      <c r="IGZ183" s="635"/>
      <c r="IHA183" s="636"/>
      <c r="IHB183" s="567"/>
      <c r="IHG183" s="635"/>
      <c r="IHH183" s="636"/>
      <c r="IHI183" s="567"/>
      <c r="IHN183" s="635"/>
      <c r="IHO183" s="636"/>
      <c r="IHP183" s="567"/>
      <c r="IHU183" s="635"/>
      <c r="IHV183" s="636"/>
      <c r="IHW183" s="567"/>
      <c r="IIB183" s="635"/>
      <c r="IIC183" s="636"/>
      <c r="IID183" s="567"/>
      <c r="III183" s="635"/>
      <c r="IIJ183" s="636"/>
      <c r="IIK183" s="567"/>
      <c r="IIP183" s="635"/>
      <c r="IIQ183" s="636"/>
      <c r="IIR183" s="567"/>
      <c r="IIW183" s="635"/>
      <c r="IIX183" s="636"/>
      <c r="IIY183" s="567"/>
      <c r="IJD183" s="635"/>
      <c r="IJE183" s="636"/>
      <c r="IJF183" s="567"/>
      <c r="IJK183" s="635"/>
      <c r="IJL183" s="636"/>
      <c r="IJM183" s="567"/>
      <c r="IJR183" s="635"/>
      <c r="IJS183" s="636"/>
      <c r="IJT183" s="567"/>
      <c r="IJY183" s="635"/>
      <c r="IJZ183" s="636"/>
      <c r="IKA183" s="567"/>
      <c r="IKF183" s="635"/>
      <c r="IKG183" s="636"/>
      <c r="IKH183" s="567"/>
      <c r="IKM183" s="635"/>
      <c r="IKN183" s="636"/>
      <c r="IKO183" s="567"/>
      <c r="IKT183" s="635"/>
      <c r="IKU183" s="636"/>
      <c r="IKV183" s="567"/>
      <c r="ILA183" s="635"/>
      <c r="ILB183" s="636"/>
      <c r="ILC183" s="567"/>
      <c r="ILH183" s="635"/>
      <c r="ILI183" s="636"/>
      <c r="ILJ183" s="567"/>
      <c r="ILO183" s="635"/>
      <c r="ILP183" s="636"/>
      <c r="ILQ183" s="567"/>
      <c r="ILV183" s="635"/>
      <c r="ILW183" s="636"/>
      <c r="ILX183" s="567"/>
      <c r="IMC183" s="635"/>
      <c r="IMD183" s="636"/>
      <c r="IME183" s="567"/>
      <c r="IMJ183" s="635"/>
      <c r="IMK183" s="636"/>
      <c r="IML183" s="567"/>
      <c r="IMQ183" s="635"/>
      <c r="IMR183" s="636"/>
      <c r="IMS183" s="567"/>
      <c r="IMX183" s="635"/>
      <c r="IMY183" s="636"/>
      <c r="IMZ183" s="567"/>
      <c r="INE183" s="635"/>
      <c r="INF183" s="636"/>
      <c r="ING183" s="567"/>
      <c r="INL183" s="635"/>
      <c r="INM183" s="636"/>
      <c r="INN183" s="567"/>
      <c r="INS183" s="635"/>
      <c r="INT183" s="636"/>
      <c r="INU183" s="567"/>
      <c r="INZ183" s="635"/>
      <c r="IOA183" s="636"/>
      <c r="IOB183" s="567"/>
      <c r="IOG183" s="635"/>
      <c r="IOH183" s="636"/>
      <c r="IOI183" s="567"/>
      <c r="ION183" s="635"/>
      <c r="IOO183" s="636"/>
      <c r="IOP183" s="567"/>
      <c r="IOU183" s="635"/>
      <c r="IOV183" s="636"/>
      <c r="IOW183" s="567"/>
      <c r="IPB183" s="635"/>
      <c r="IPC183" s="636"/>
      <c r="IPD183" s="567"/>
      <c r="IPI183" s="635"/>
      <c r="IPJ183" s="636"/>
      <c r="IPK183" s="567"/>
      <c r="IPP183" s="635"/>
      <c r="IPQ183" s="636"/>
      <c r="IPR183" s="567"/>
      <c r="IPW183" s="635"/>
      <c r="IPX183" s="636"/>
      <c r="IPY183" s="567"/>
      <c r="IQD183" s="635"/>
      <c r="IQE183" s="636"/>
      <c r="IQF183" s="567"/>
      <c r="IQK183" s="635"/>
      <c r="IQL183" s="636"/>
      <c r="IQM183" s="567"/>
      <c r="IQR183" s="635"/>
      <c r="IQS183" s="636"/>
      <c r="IQT183" s="567"/>
      <c r="IQY183" s="635"/>
      <c r="IQZ183" s="636"/>
      <c r="IRA183" s="567"/>
      <c r="IRF183" s="635"/>
      <c r="IRG183" s="636"/>
      <c r="IRH183" s="567"/>
      <c r="IRM183" s="635"/>
      <c r="IRN183" s="636"/>
      <c r="IRO183" s="567"/>
      <c r="IRT183" s="635"/>
      <c r="IRU183" s="636"/>
      <c r="IRV183" s="567"/>
      <c r="ISA183" s="635"/>
      <c r="ISB183" s="636"/>
      <c r="ISC183" s="567"/>
      <c r="ISH183" s="635"/>
      <c r="ISI183" s="636"/>
      <c r="ISJ183" s="567"/>
      <c r="ISO183" s="635"/>
      <c r="ISP183" s="636"/>
      <c r="ISQ183" s="567"/>
      <c r="ISV183" s="635"/>
      <c r="ISW183" s="636"/>
      <c r="ISX183" s="567"/>
      <c r="ITC183" s="635"/>
      <c r="ITD183" s="636"/>
      <c r="ITE183" s="567"/>
      <c r="ITJ183" s="635"/>
      <c r="ITK183" s="636"/>
      <c r="ITL183" s="567"/>
      <c r="ITQ183" s="635"/>
      <c r="ITR183" s="636"/>
      <c r="ITS183" s="567"/>
      <c r="ITX183" s="635"/>
      <c r="ITY183" s="636"/>
      <c r="ITZ183" s="567"/>
      <c r="IUE183" s="635"/>
      <c r="IUF183" s="636"/>
      <c r="IUG183" s="567"/>
      <c r="IUL183" s="635"/>
      <c r="IUM183" s="636"/>
      <c r="IUN183" s="567"/>
      <c r="IUS183" s="635"/>
      <c r="IUT183" s="636"/>
      <c r="IUU183" s="567"/>
      <c r="IUZ183" s="635"/>
      <c r="IVA183" s="636"/>
      <c r="IVB183" s="567"/>
      <c r="IVG183" s="635"/>
      <c r="IVH183" s="636"/>
      <c r="IVI183" s="567"/>
      <c r="IVN183" s="635"/>
      <c r="IVO183" s="636"/>
      <c r="IVP183" s="567"/>
      <c r="IVU183" s="635"/>
      <c r="IVV183" s="636"/>
      <c r="IVW183" s="567"/>
      <c r="IWB183" s="635"/>
      <c r="IWC183" s="636"/>
      <c r="IWD183" s="567"/>
      <c r="IWI183" s="635"/>
      <c r="IWJ183" s="636"/>
      <c r="IWK183" s="567"/>
      <c r="IWP183" s="635"/>
      <c r="IWQ183" s="636"/>
      <c r="IWR183" s="567"/>
      <c r="IWW183" s="635"/>
      <c r="IWX183" s="636"/>
      <c r="IWY183" s="567"/>
      <c r="IXD183" s="635"/>
      <c r="IXE183" s="636"/>
      <c r="IXF183" s="567"/>
      <c r="IXK183" s="635"/>
      <c r="IXL183" s="636"/>
      <c r="IXM183" s="567"/>
      <c r="IXR183" s="635"/>
      <c r="IXS183" s="636"/>
      <c r="IXT183" s="567"/>
      <c r="IXY183" s="635"/>
      <c r="IXZ183" s="636"/>
      <c r="IYA183" s="567"/>
      <c r="IYF183" s="635"/>
      <c r="IYG183" s="636"/>
      <c r="IYH183" s="567"/>
      <c r="IYM183" s="635"/>
      <c r="IYN183" s="636"/>
      <c r="IYO183" s="567"/>
      <c r="IYT183" s="635"/>
      <c r="IYU183" s="636"/>
      <c r="IYV183" s="567"/>
      <c r="IZA183" s="635"/>
      <c r="IZB183" s="636"/>
      <c r="IZC183" s="567"/>
      <c r="IZH183" s="635"/>
      <c r="IZI183" s="636"/>
      <c r="IZJ183" s="567"/>
      <c r="IZO183" s="635"/>
      <c r="IZP183" s="636"/>
      <c r="IZQ183" s="567"/>
      <c r="IZV183" s="635"/>
      <c r="IZW183" s="636"/>
      <c r="IZX183" s="567"/>
      <c r="JAC183" s="635"/>
      <c r="JAD183" s="636"/>
      <c r="JAE183" s="567"/>
      <c r="JAJ183" s="635"/>
      <c r="JAK183" s="636"/>
      <c r="JAL183" s="567"/>
      <c r="JAQ183" s="635"/>
      <c r="JAR183" s="636"/>
      <c r="JAS183" s="567"/>
      <c r="JAX183" s="635"/>
      <c r="JAY183" s="636"/>
      <c r="JAZ183" s="567"/>
      <c r="JBE183" s="635"/>
      <c r="JBF183" s="636"/>
      <c r="JBG183" s="567"/>
      <c r="JBL183" s="635"/>
      <c r="JBM183" s="636"/>
      <c r="JBN183" s="567"/>
      <c r="JBS183" s="635"/>
      <c r="JBT183" s="636"/>
      <c r="JBU183" s="567"/>
      <c r="JBZ183" s="635"/>
      <c r="JCA183" s="636"/>
      <c r="JCB183" s="567"/>
      <c r="JCG183" s="635"/>
      <c r="JCH183" s="636"/>
      <c r="JCI183" s="567"/>
      <c r="JCN183" s="635"/>
      <c r="JCO183" s="636"/>
      <c r="JCP183" s="567"/>
      <c r="JCU183" s="635"/>
      <c r="JCV183" s="636"/>
      <c r="JCW183" s="567"/>
      <c r="JDB183" s="635"/>
      <c r="JDC183" s="636"/>
      <c r="JDD183" s="567"/>
      <c r="JDI183" s="635"/>
      <c r="JDJ183" s="636"/>
      <c r="JDK183" s="567"/>
      <c r="JDP183" s="635"/>
      <c r="JDQ183" s="636"/>
      <c r="JDR183" s="567"/>
      <c r="JDW183" s="635"/>
      <c r="JDX183" s="636"/>
      <c r="JDY183" s="567"/>
      <c r="JED183" s="635"/>
      <c r="JEE183" s="636"/>
      <c r="JEF183" s="567"/>
      <c r="JEK183" s="635"/>
      <c r="JEL183" s="636"/>
      <c r="JEM183" s="567"/>
      <c r="JER183" s="635"/>
      <c r="JES183" s="636"/>
      <c r="JET183" s="567"/>
      <c r="JEY183" s="635"/>
      <c r="JEZ183" s="636"/>
      <c r="JFA183" s="567"/>
      <c r="JFF183" s="635"/>
      <c r="JFG183" s="636"/>
      <c r="JFH183" s="567"/>
      <c r="JFM183" s="635"/>
      <c r="JFN183" s="636"/>
      <c r="JFO183" s="567"/>
      <c r="JFT183" s="635"/>
      <c r="JFU183" s="636"/>
      <c r="JFV183" s="567"/>
      <c r="JGA183" s="635"/>
      <c r="JGB183" s="636"/>
      <c r="JGC183" s="567"/>
      <c r="JGH183" s="635"/>
      <c r="JGI183" s="636"/>
      <c r="JGJ183" s="567"/>
      <c r="JGO183" s="635"/>
      <c r="JGP183" s="636"/>
      <c r="JGQ183" s="567"/>
      <c r="JGV183" s="635"/>
      <c r="JGW183" s="636"/>
      <c r="JGX183" s="567"/>
      <c r="JHC183" s="635"/>
      <c r="JHD183" s="636"/>
      <c r="JHE183" s="567"/>
      <c r="JHJ183" s="635"/>
      <c r="JHK183" s="636"/>
      <c r="JHL183" s="567"/>
      <c r="JHQ183" s="635"/>
      <c r="JHR183" s="636"/>
      <c r="JHS183" s="567"/>
      <c r="JHX183" s="635"/>
      <c r="JHY183" s="636"/>
      <c r="JHZ183" s="567"/>
      <c r="JIE183" s="635"/>
      <c r="JIF183" s="636"/>
      <c r="JIG183" s="567"/>
      <c r="JIL183" s="635"/>
      <c r="JIM183" s="636"/>
      <c r="JIN183" s="567"/>
      <c r="JIS183" s="635"/>
      <c r="JIT183" s="636"/>
      <c r="JIU183" s="567"/>
      <c r="JIZ183" s="635"/>
      <c r="JJA183" s="636"/>
      <c r="JJB183" s="567"/>
      <c r="JJG183" s="635"/>
      <c r="JJH183" s="636"/>
      <c r="JJI183" s="567"/>
      <c r="JJN183" s="635"/>
      <c r="JJO183" s="636"/>
      <c r="JJP183" s="567"/>
      <c r="JJU183" s="635"/>
      <c r="JJV183" s="636"/>
      <c r="JJW183" s="567"/>
      <c r="JKB183" s="635"/>
      <c r="JKC183" s="636"/>
      <c r="JKD183" s="567"/>
      <c r="JKI183" s="635"/>
      <c r="JKJ183" s="636"/>
      <c r="JKK183" s="567"/>
      <c r="JKP183" s="635"/>
      <c r="JKQ183" s="636"/>
      <c r="JKR183" s="567"/>
      <c r="JKW183" s="635"/>
      <c r="JKX183" s="636"/>
      <c r="JKY183" s="567"/>
      <c r="JLD183" s="635"/>
      <c r="JLE183" s="636"/>
      <c r="JLF183" s="567"/>
      <c r="JLK183" s="635"/>
      <c r="JLL183" s="636"/>
      <c r="JLM183" s="567"/>
      <c r="JLR183" s="635"/>
      <c r="JLS183" s="636"/>
      <c r="JLT183" s="567"/>
      <c r="JLY183" s="635"/>
      <c r="JLZ183" s="636"/>
      <c r="JMA183" s="567"/>
      <c r="JMF183" s="635"/>
      <c r="JMG183" s="636"/>
      <c r="JMH183" s="567"/>
      <c r="JMM183" s="635"/>
      <c r="JMN183" s="636"/>
      <c r="JMO183" s="567"/>
      <c r="JMT183" s="635"/>
      <c r="JMU183" s="636"/>
      <c r="JMV183" s="567"/>
      <c r="JNA183" s="635"/>
      <c r="JNB183" s="636"/>
      <c r="JNC183" s="567"/>
      <c r="JNH183" s="635"/>
      <c r="JNI183" s="636"/>
      <c r="JNJ183" s="567"/>
      <c r="JNO183" s="635"/>
      <c r="JNP183" s="636"/>
      <c r="JNQ183" s="567"/>
      <c r="JNV183" s="635"/>
      <c r="JNW183" s="636"/>
      <c r="JNX183" s="567"/>
      <c r="JOC183" s="635"/>
      <c r="JOD183" s="636"/>
      <c r="JOE183" s="567"/>
      <c r="JOJ183" s="635"/>
      <c r="JOK183" s="636"/>
      <c r="JOL183" s="567"/>
      <c r="JOQ183" s="635"/>
      <c r="JOR183" s="636"/>
      <c r="JOS183" s="567"/>
      <c r="JOX183" s="635"/>
      <c r="JOY183" s="636"/>
      <c r="JOZ183" s="567"/>
      <c r="JPE183" s="635"/>
      <c r="JPF183" s="636"/>
      <c r="JPG183" s="567"/>
      <c r="JPL183" s="635"/>
      <c r="JPM183" s="636"/>
      <c r="JPN183" s="567"/>
      <c r="JPS183" s="635"/>
      <c r="JPT183" s="636"/>
      <c r="JPU183" s="567"/>
      <c r="JPZ183" s="635"/>
      <c r="JQA183" s="636"/>
      <c r="JQB183" s="567"/>
      <c r="JQG183" s="635"/>
      <c r="JQH183" s="636"/>
      <c r="JQI183" s="567"/>
      <c r="JQN183" s="635"/>
      <c r="JQO183" s="636"/>
      <c r="JQP183" s="567"/>
      <c r="JQU183" s="635"/>
      <c r="JQV183" s="636"/>
      <c r="JQW183" s="567"/>
      <c r="JRB183" s="635"/>
      <c r="JRC183" s="636"/>
      <c r="JRD183" s="567"/>
      <c r="JRI183" s="635"/>
      <c r="JRJ183" s="636"/>
      <c r="JRK183" s="567"/>
      <c r="JRP183" s="635"/>
      <c r="JRQ183" s="636"/>
      <c r="JRR183" s="567"/>
      <c r="JRW183" s="635"/>
      <c r="JRX183" s="636"/>
      <c r="JRY183" s="567"/>
      <c r="JSD183" s="635"/>
      <c r="JSE183" s="636"/>
      <c r="JSF183" s="567"/>
      <c r="JSK183" s="635"/>
      <c r="JSL183" s="636"/>
      <c r="JSM183" s="567"/>
      <c r="JSR183" s="635"/>
      <c r="JSS183" s="636"/>
      <c r="JST183" s="567"/>
      <c r="JSY183" s="635"/>
      <c r="JSZ183" s="636"/>
      <c r="JTA183" s="567"/>
      <c r="JTF183" s="635"/>
      <c r="JTG183" s="636"/>
      <c r="JTH183" s="567"/>
      <c r="JTM183" s="635"/>
      <c r="JTN183" s="636"/>
      <c r="JTO183" s="567"/>
      <c r="JTT183" s="635"/>
      <c r="JTU183" s="636"/>
      <c r="JTV183" s="567"/>
      <c r="JUA183" s="635"/>
      <c r="JUB183" s="636"/>
      <c r="JUC183" s="567"/>
      <c r="JUH183" s="635"/>
      <c r="JUI183" s="636"/>
      <c r="JUJ183" s="567"/>
      <c r="JUO183" s="635"/>
      <c r="JUP183" s="636"/>
      <c r="JUQ183" s="567"/>
      <c r="JUV183" s="635"/>
      <c r="JUW183" s="636"/>
      <c r="JUX183" s="567"/>
      <c r="JVC183" s="635"/>
      <c r="JVD183" s="636"/>
      <c r="JVE183" s="567"/>
      <c r="JVJ183" s="635"/>
      <c r="JVK183" s="636"/>
      <c r="JVL183" s="567"/>
      <c r="JVQ183" s="635"/>
      <c r="JVR183" s="636"/>
      <c r="JVS183" s="567"/>
      <c r="JVX183" s="635"/>
      <c r="JVY183" s="636"/>
      <c r="JVZ183" s="567"/>
      <c r="JWE183" s="635"/>
      <c r="JWF183" s="636"/>
      <c r="JWG183" s="567"/>
      <c r="JWL183" s="635"/>
      <c r="JWM183" s="636"/>
      <c r="JWN183" s="567"/>
      <c r="JWS183" s="635"/>
      <c r="JWT183" s="636"/>
      <c r="JWU183" s="567"/>
      <c r="JWZ183" s="635"/>
      <c r="JXA183" s="636"/>
      <c r="JXB183" s="567"/>
      <c r="JXG183" s="635"/>
      <c r="JXH183" s="636"/>
      <c r="JXI183" s="567"/>
      <c r="JXN183" s="635"/>
      <c r="JXO183" s="636"/>
      <c r="JXP183" s="567"/>
      <c r="JXU183" s="635"/>
      <c r="JXV183" s="636"/>
      <c r="JXW183" s="567"/>
      <c r="JYB183" s="635"/>
      <c r="JYC183" s="636"/>
      <c r="JYD183" s="567"/>
      <c r="JYI183" s="635"/>
      <c r="JYJ183" s="636"/>
      <c r="JYK183" s="567"/>
      <c r="JYP183" s="635"/>
      <c r="JYQ183" s="636"/>
      <c r="JYR183" s="567"/>
      <c r="JYW183" s="635"/>
      <c r="JYX183" s="636"/>
      <c r="JYY183" s="567"/>
      <c r="JZD183" s="635"/>
      <c r="JZE183" s="636"/>
      <c r="JZF183" s="567"/>
      <c r="JZK183" s="635"/>
      <c r="JZL183" s="636"/>
      <c r="JZM183" s="567"/>
      <c r="JZR183" s="635"/>
      <c r="JZS183" s="636"/>
      <c r="JZT183" s="567"/>
      <c r="JZY183" s="635"/>
      <c r="JZZ183" s="636"/>
      <c r="KAA183" s="567"/>
      <c r="KAF183" s="635"/>
      <c r="KAG183" s="636"/>
      <c r="KAH183" s="567"/>
      <c r="KAM183" s="635"/>
      <c r="KAN183" s="636"/>
      <c r="KAO183" s="567"/>
      <c r="KAT183" s="635"/>
      <c r="KAU183" s="636"/>
      <c r="KAV183" s="567"/>
      <c r="KBA183" s="635"/>
      <c r="KBB183" s="636"/>
      <c r="KBC183" s="567"/>
      <c r="KBH183" s="635"/>
      <c r="KBI183" s="636"/>
      <c r="KBJ183" s="567"/>
      <c r="KBO183" s="635"/>
      <c r="KBP183" s="636"/>
      <c r="KBQ183" s="567"/>
      <c r="KBV183" s="635"/>
      <c r="KBW183" s="636"/>
      <c r="KBX183" s="567"/>
      <c r="KCC183" s="635"/>
      <c r="KCD183" s="636"/>
      <c r="KCE183" s="567"/>
      <c r="KCJ183" s="635"/>
      <c r="KCK183" s="636"/>
      <c r="KCL183" s="567"/>
      <c r="KCQ183" s="635"/>
      <c r="KCR183" s="636"/>
      <c r="KCS183" s="567"/>
      <c r="KCX183" s="635"/>
      <c r="KCY183" s="636"/>
      <c r="KCZ183" s="567"/>
      <c r="KDE183" s="635"/>
      <c r="KDF183" s="636"/>
      <c r="KDG183" s="567"/>
      <c r="KDL183" s="635"/>
      <c r="KDM183" s="636"/>
      <c r="KDN183" s="567"/>
      <c r="KDS183" s="635"/>
      <c r="KDT183" s="636"/>
      <c r="KDU183" s="567"/>
      <c r="KDZ183" s="635"/>
      <c r="KEA183" s="636"/>
      <c r="KEB183" s="567"/>
      <c r="KEG183" s="635"/>
      <c r="KEH183" s="636"/>
      <c r="KEI183" s="567"/>
      <c r="KEN183" s="635"/>
      <c r="KEO183" s="636"/>
      <c r="KEP183" s="567"/>
      <c r="KEU183" s="635"/>
      <c r="KEV183" s="636"/>
      <c r="KEW183" s="567"/>
      <c r="KFB183" s="635"/>
      <c r="KFC183" s="636"/>
      <c r="KFD183" s="567"/>
      <c r="KFI183" s="635"/>
      <c r="KFJ183" s="636"/>
      <c r="KFK183" s="567"/>
      <c r="KFP183" s="635"/>
      <c r="KFQ183" s="636"/>
      <c r="KFR183" s="567"/>
      <c r="KFW183" s="635"/>
      <c r="KFX183" s="636"/>
      <c r="KFY183" s="567"/>
      <c r="KGD183" s="635"/>
      <c r="KGE183" s="636"/>
      <c r="KGF183" s="567"/>
      <c r="KGK183" s="635"/>
      <c r="KGL183" s="636"/>
      <c r="KGM183" s="567"/>
      <c r="KGR183" s="635"/>
      <c r="KGS183" s="636"/>
      <c r="KGT183" s="567"/>
      <c r="KGY183" s="635"/>
      <c r="KGZ183" s="636"/>
      <c r="KHA183" s="567"/>
      <c r="KHF183" s="635"/>
      <c r="KHG183" s="636"/>
      <c r="KHH183" s="567"/>
      <c r="KHM183" s="635"/>
      <c r="KHN183" s="636"/>
      <c r="KHO183" s="567"/>
      <c r="KHT183" s="635"/>
      <c r="KHU183" s="636"/>
      <c r="KHV183" s="567"/>
      <c r="KIA183" s="635"/>
      <c r="KIB183" s="636"/>
      <c r="KIC183" s="567"/>
      <c r="KIH183" s="635"/>
      <c r="KII183" s="636"/>
      <c r="KIJ183" s="567"/>
      <c r="KIO183" s="635"/>
      <c r="KIP183" s="636"/>
      <c r="KIQ183" s="567"/>
      <c r="KIV183" s="635"/>
      <c r="KIW183" s="636"/>
      <c r="KIX183" s="567"/>
      <c r="KJC183" s="635"/>
      <c r="KJD183" s="636"/>
      <c r="KJE183" s="567"/>
      <c r="KJJ183" s="635"/>
      <c r="KJK183" s="636"/>
      <c r="KJL183" s="567"/>
      <c r="KJQ183" s="635"/>
      <c r="KJR183" s="636"/>
      <c r="KJS183" s="567"/>
      <c r="KJX183" s="635"/>
      <c r="KJY183" s="636"/>
      <c r="KJZ183" s="567"/>
      <c r="KKE183" s="635"/>
      <c r="KKF183" s="636"/>
      <c r="KKG183" s="567"/>
      <c r="KKL183" s="635"/>
      <c r="KKM183" s="636"/>
      <c r="KKN183" s="567"/>
      <c r="KKS183" s="635"/>
      <c r="KKT183" s="636"/>
      <c r="KKU183" s="567"/>
      <c r="KKZ183" s="635"/>
      <c r="KLA183" s="636"/>
      <c r="KLB183" s="567"/>
      <c r="KLG183" s="635"/>
      <c r="KLH183" s="636"/>
      <c r="KLI183" s="567"/>
      <c r="KLN183" s="635"/>
      <c r="KLO183" s="636"/>
      <c r="KLP183" s="567"/>
      <c r="KLU183" s="635"/>
      <c r="KLV183" s="636"/>
      <c r="KLW183" s="567"/>
      <c r="KMB183" s="635"/>
      <c r="KMC183" s="636"/>
      <c r="KMD183" s="567"/>
      <c r="KMI183" s="635"/>
      <c r="KMJ183" s="636"/>
      <c r="KMK183" s="567"/>
      <c r="KMP183" s="635"/>
      <c r="KMQ183" s="636"/>
      <c r="KMR183" s="567"/>
      <c r="KMW183" s="635"/>
      <c r="KMX183" s="636"/>
      <c r="KMY183" s="567"/>
      <c r="KND183" s="635"/>
      <c r="KNE183" s="636"/>
      <c r="KNF183" s="567"/>
      <c r="KNK183" s="635"/>
      <c r="KNL183" s="636"/>
      <c r="KNM183" s="567"/>
      <c r="KNR183" s="635"/>
      <c r="KNS183" s="636"/>
      <c r="KNT183" s="567"/>
      <c r="KNY183" s="635"/>
      <c r="KNZ183" s="636"/>
      <c r="KOA183" s="567"/>
      <c r="KOF183" s="635"/>
      <c r="KOG183" s="636"/>
      <c r="KOH183" s="567"/>
      <c r="KOM183" s="635"/>
      <c r="KON183" s="636"/>
      <c r="KOO183" s="567"/>
      <c r="KOT183" s="635"/>
      <c r="KOU183" s="636"/>
      <c r="KOV183" s="567"/>
      <c r="KPA183" s="635"/>
      <c r="KPB183" s="636"/>
      <c r="KPC183" s="567"/>
      <c r="KPH183" s="635"/>
      <c r="KPI183" s="636"/>
      <c r="KPJ183" s="567"/>
      <c r="KPO183" s="635"/>
      <c r="KPP183" s="636"/>
      <c r="KPQ183" s="567"/>
      <c r="KPV183" s="635"/>
      <c r="KPW183" s="636"/>
      <c r="KPX183" s="567"/>
      <c r="KQC183" s="635"/>
      <c r="KQD183" s="636"/>
      <c r="KQE183" s="567"/>
      <c r="KQJ183" s="635"/>
      <c r="KQK183" s="636"/>
      <c r="KQL183" s="567"/>
      <c r="KQQ183" s="635"/>
      <c r="KQR183" s="636"/>
      <c r="KQS183" s="567"/>
      <c r="KQX183" s="635"/>
      <c r="KQY183" s="636"/>
      <c r="KQZ183" s="567"/>
      <c r="KRE183" s="635"/>
      <c r="KRF183" s="636"/>
      <c r="KRG183" s="567"/>
      <c r="KRL183" s="635"/>
      <c r="KRM183" s="636"/>
      <c r="KRN183" s="567"/>
      <c r="KRS183" s="635"/>
      <c r="KRT183" s="636"/>
      <c r="KRU183" s="567"/>
      <c r="KRZ183" s="635"/>
      <c r="KSA183" s="636"/>
      <c r="KSB183" s="567"/>
      <c r="KSG183" s="635"/>
      <c r="KSH183" s="636"/>
      <c r="KSI183" s="567"/>
      <c r="KSN183" s="635"/>
      <c r="KSO183" s="636"/>
      <c r="KSP183" s="567"/>
      <c r="KSU183" s="635"/>
      <c r="KSV183" s="636"/>
      <c r="KSW183" s="567"/>
      <c r="KTB183" s="635"/>
      <c r="KTC183" s="636"/>
      <c r="KTD183" s="567"/>
      <c r="KTI183" s="635"/>
      <c r="KTJ183" s="636"/>
      <c r="KTK183" s="567"/>
      <c r="KTP183" s="635"/>
      <c r="KTQ183" s="636"/>
      <c r="KTR183" s="567"/>
      <c r="KTW183" s="635"/>
      <c r="KTX183" s="636"/>
      <c r="KTY183" s="567"/>
      <c r="KUD183" s="635"/>
      <c r="KUE183" s="636"/>
      <c r="KUF183" s="567"/>
      <c r="KUK183" s="635"/>
      <c r="KUL183" s="636"/>
      <c r="KUM183" s="567"/>
      <c r="KUR183" s="635"/>
      <c r="KUS183" s="636"/>
      <c r="KUT183" s="567"/>
      <c r="KUY183" s="635"/>
      <c r="KUZ183" s="636"/>
      <c r="KVA183" s="567"/>
      <c r="KVF183" s="635"/>
      <c r="KVG183" s="636"/>
      <c r="KVH183" s="567"/>
      <c r="KVM183" s="635"/>
      <c r="KVN183" s="636"/>
      <c r="KVO183" s="567"/>
      <c r="KVT183" s="635"/>
      <c r="KVU183" s="636"/>
      <c r="KVV183" s="567"/>
      <c r="KWA183" s="635"/>
      <c r="KWB183" s="636"/>
      <c r="KWC183" s="567"/>
      <c r="KWH183" s="635"/>
      <c r="KWI183" s="636"/>
      <c r="KWJ183" s="567"/>
      <c r="KWO183" s="635"/>
      <c r="KWP183" s="636"/>
      <c r="KWQ183" s="567"/>
      <c r="KWV183" s="635"/>
      <c r="KWW183" s="636"/>
      <c r="KWX183" s="567"/>
      <c r="KXC183" s="635"/>
      <c r="KXD183" s="636"/>
      <c r="KXE183" s="567"/>
      <c r="KXJ183" s="635"/>
      <c r="KXK183" s="636"/>
      <c r="KXL183" s="567"/>
      <c r="KXQ183" s="635"/>
      <c r="KXR183" s="636"/>
      <c r="KXS183" s="567"/>
      <c r="KXX183" s="635"/>
      <c r="KXY183" s="636"/>
      <c r="KXZ183" s="567"/>
      <c r="KYE183" s="635"/>
      <c r="KYF183" s="636"/>
      <c r="KYG183" s="567"/>
      <c r="KYL183" s="635"/>
      <c r="KYM183" s="636"/>
      <c r="KYN183" s="567"/>
      <c r="KYS183" s="635"/>
      <c r="KYT183" s="636"/>
      <c r="KYU183" s="567"/>
      <c r="KYZ183" s="635"/>
      <c r="KZA183" s="636"/>
      <c r="KZB183" s="567"/>
      <c r="KZG183" s="635"/>
      <c r="KZH183" s="636"/>
      <c r="KZI183" s="567"/>
      <c r="KZN183" s="635"/>
      <c r="KZO183" s="636"/>
      <c r="KZP183" s="567"/>
      <c r="KZU183" s="635"/>
      <c r="KZV183" s="636"/>
      <c r="KZW183" s="567"/>
      <c r="LAB183" s="635"/>
      <c r="LAC183" s="636"/>
      <c r="LAD183" s="567"/>
      <c r="LAI183" s="635"/>
      <c r="LAJ183" s="636"/>
      <c r="LAK183" s="567"/>
      <c r="LAP183" s="635"/>
      <c r="LAQ183" s="636"/>
      <c r="LAR183" s="567"/>
      <c r="LAW183" s="635"/>
      <c r="LAX183" s="636"/>
      <c r="LAY183" s="567"/>
      <c r="LBD183" s="635"/>
      <c r="LBE183" s="636"/>
      <c r="LBF183" s="567"/>
      <c r="LBK183" s="635"/>
      <c r="LBL183" s="636"/>
      <c r="LBM183" s="567"/>
      <c r="LBR183" s="635"/>
      <c r="LBS183" s="636"/>
      <c r="LBT183" s="567"/>
      <c r="LBY183" s="635"/>
      <c r="LBZ183" s="636"/>
      <c r="LCA183" s="567"/>
      <c r="LCF183" s="635"/>
      <c r="LCG183" s="636"/>
      <c r="LCH183" s="567"/>
      <c r="LCM183" s="635"/>
      <c r="LCN183" s="636"/>
      <c r="LCO183" s="567"/>
      <c r="LCT183" s="635"/>
      <c r="LCU183" s="636"/>
      <c r="LCV183" s="567"/>
      <c r="LDA183" s="635"/>
      <c r="LDB183" s="636"/>
      <c r="LDC183" s="567"/>
      <c r="LDH183" s="635"/>
      <c r="LDI183" s="636"/>
      <c r="LDJ183" s="567"/>
      <c r="LDO183" s="635"/>
      <c r="LDP183" s="636"/>
      <c r="LDQ183" s="567"/>
      <c r="LDV183" s="635"/>
      <c r="LDW183" s="636"/>
      <c r="LDX183" s="567"/>
      <c r="LEC183" s="635"/>
      <c r="LED183" s="636"/>
      <c r="LEE183" s="567"/>
      <c r="LEJ183" s="635"/>
      <c r="LEK183" s="636"/>
      <c r="LEL183" s="567"/>
      <c r="LEQ183" s="635"/>
      <c r="LER183" s="636"/>
      <c r="LES183" s="567"/>
      <c r="LEX183" s="635"/>
      <c r="LEY183" s="636"/>
      <c r="LEZ183" s="567"/>
      <c r="LFE183" s="635"/>
      <c r="LFF183" s="636"/>
      <c r="LFG183" s="567"/>
      <c r="LFL183" s="635"/>
      <c r="LFM183" s="636"/>
      <c r="LFN183" s="567"/>
      <c r="LFS183" s="635"/>
      <c r="LFT183" s="636"/>
      <c r="LFU183" s="567"/>
      <c r="LFZ183" s="635"/>
      <c r="LGA183" s="636"/>
      <c r="LGB183" s="567"/>
      <c r="LGG183" s="635"/>
      <c r="LGH183" s="636"/>
      <c r="LGI183" s="567"/>
      <c r="LGN183" s="635"/>
      <c r="LGO183" s="636"/>
      <c r="LGP183" s="567"/>
      <c r="LGU183" s="635"/>
      <c r="LGV183" s="636"/>
      <c r="LGW183" s="567"/>
      <c r="LHB183" s="635"/>
      <c r="LHC183" s="636"/>
      <c r="LHD183" s="567"/>
      <c r="LHI183" s="635"/>
      <c r="LHJ183" s="636"/>
      <c r="LHK183" s="567"/>
      <c r="LHP183" s="635"/>
      <c r="LHQ183" s="636"/>
      <c r="LHR183" s="567"/>
      <c r="LHW183" s="635"/>
      <c r="LHX183" s="636"/>
      <c r="LHY183" s="567"/>
      <c r="LID183" s="635"/>
      <c r="LIE183" s="636"/>
      <c r="LIF183" s="567"/>
      <c r="LIK183" s="635"/>
      <c r="LIL183" s="636"/>
      <c r="LIM183" s="567"/>
      <c r="LIR183" s="635"/>
      <c r="LIS183" s="636"/>
      <c r="LIT183" s="567"/>
      <c r="LIY183" s="635"/>
      <c r="LIZ183" s="636"/>
      <c r="LJA183" s="567"/>
      <c r="LJF183" s="635"/>
      <c r="LJG183" s="636"/>
      <c r="LJH183" s="567"/>
      <c r="LJM183" s="635"/>
      <c r="LJN183" s="636"/>
      <c r="LJO183" s="567"/>
      <c r="LJT183" s="635"/>
      <c r="LJU183" s="636"/>
      <c r="LJV183" s="567"/>
      <c r="LKA183" s="635"/>
      <c r="LKB183" s="636"/>
      <c r="LKC183" s="567"/>
      <c r="LKH183" s="635"/>
      <c r="LKI183" s="636"/>
      <c r="LKJ183" s="567"/>
      <c r="LKO183" s="635"/>
      <c r="LKP183" s="636"/>
      <c r="LKQ183" s="567"/>
      <c r="LKV183" s="635"/>
      <c r="LKW183" s="636"/>
      <c r="LKX183" s="567"/>
      <c r="LLC183" s="635"/>
      <c r="LLD183" s="636"/>
      <c r="LLE183" s="567"/>
      <c r="LLJ183" s="635"/>
      <c r="LLK183" s="636"/>
      <c r="LLL183" s="567"/>
      <c r="LLQ183" s="635"/>
      <c r="LLR183" s="636"/>
      <c r="LLS183" s="567"/>
      <c r="LLX183" s="635"/>
      <c r="LLY183" s="636"/>
      <c r="LLZ183" s="567"/>
      <c r="LME183" s="635"/>
      <c r="LMF183" s="636"/>
      <c r="LMG183" s="567"/>
      <c r="LML183" s="635"/>
      <c r="LMM183" s="636"/>
      <c r="LMN183" s="567"/>
      <c r="LMS183" s="635"/>
      <c r="LMT183" s="636"/>
      <c r="LMU183" s="567"/>
      <c r="LMZ183" s="635"/>
      <c r="LNA183" s="636"/>
      <c r="LNB183" s="567"/>
      <c r="LNG183" s="635"/>
      <c r="LNH183" s="636"/>
      <c r="LNI183" s="567"/>
      <c r="LNN183" s="635"/>
      <c r="LNO183" s="636"/>
      <c r="LNP183" s="567"/>
      <c r="LNU183" s="635"/>
      <c r="LNV183" s="636"/>
      <c r="LNW183" s="567"/>
      <c r="LOB183" s="635"/>
      <c r="LOC183" s="636"/>
      <c r="LOD183" s="567"/>
      <c r="LOI183" s="635"/>
      <c r="LOJ183" s="636"/>
      <c r="LOK183" s="567"/>
      <c r="LOP183" s="635"/>
      <c r="LOQ183" s="636"/>
      <c r="LOR183" s="567"/>
      <c r="LOW183" s="635"/>
      <c r="LOX183" s="636"/>
      <c r="LOY183" s="567"/>
      <c r="LPD183" s="635"/>
      <c r="LPE183" s="636"/>
      <c r="LPF183" s="567"/>
      <c r="LPK183" s="635"/>
      <c r="LPL183" s="636"/>
      <c r="LPM183" s="567"/>
      <c r="LPR183" s="635"/>
      <c r="LPS183" s="636"/>
      <c r="LPT183" s="567"/>
      <c r="LPY183" s="635"/>
      <c r="LPZ183" s="636"/>
      <c r="LQA183" s="567"/>
      <c r="LQF183" s="635"/>
      <c r="LQG183" s="636"/>
      <c r="LQH183" s="567"/>
      <c r="LQM183" s="635"/>
      <c r="LQN183" s="636"/>
      <c r="LQO183" s="567"/>
      <c r="LQT183" s="635"/>
      <c r="LQU183" s="636"/>
      <c r="LQV183" s="567"/>
      <c r="LRA183" s="635"/>
      <c r="LRB183" s="636"/>
      <c r="LRC183" s="567"/>
      <c r="LRH183" s="635"/>
      <c r="LRI183" s="636"/>
      <c r="LRJ183" s="567"/>
      <c r="LRO183" s="635"/>
      <c r="LRP183" s="636"/>
      <c r="LRQ183" s="567"/>
      <c r="LRV183" s="635"/>
      <c r="LRW183" s="636"/>
      <c r="LRX183" s="567"/>
      <c r="LSC183" s="635"/>
      <c r="LSD183" s="636"/>
      <c r="LSE183" s="567"/>
      <c r="LSJ183" s="635"/>
      <c r="LSK183" s="636"/>
      <c r="LSL183" s="567"/>
      <c r="LSQ183" s="635"/>
      <c r="LSR183" s="636"/>
      <c r="LSS183" s="567"/>
      <c r="LSX183" s="635"/>
      <c r="LSY183" s="636"/>
      <c r="LSZ183" s="567"/>
      <c r="LTE183" s="635"/>
      <c r="LTF183" s="636"/>
      <c r="LTG183" s="567"/>
      <c r="LTL183" s="635"/>
      <c r="LTM183" s="636"/>
      <c r="LTN183" s="567"/>
      <c r="LTS183" s="635"/>
      <c r="LTT183" s="636"/>
      <c r="LTU183" s="567"/>
      <c r="LTZ183" s="635"/>
      <c r="LUA183" s="636"/>
      <c r="LUB183" s="567"/>
      <c r="LUG183" s="635"/>
      <c r="LUH183" s="636"/>
      <c r="LUI183" s="567"/>
      <c r="LUN183" s="635"/>
      <c r="LUO183" s="636"/>
      <c r="LUP183" s="567"/>
      <c r="LUU183" s="635"/>
      <c r="LUV183" s="636"/>
      <c r="LUW183" s="567"/>
      <c r="LVB183" s="635"/>
      <c r="LVC183" s="636"/>
      <c r="LVD183" s="567"/>
      <c r="LVI183" s="635"/>
      <c r="LVJ183" s="636"/>
      <c r="LVK183" s="567"/>
      <c r="LVP183" s="635"/>
      <c r="LVQ183" s="636"/>
      <c r="LVR183" s="567"/>
      <c r="LVW183" s="635"/>
      <c r="LVX183" s="636"/>
      <c r="LVY183" s="567"/>
      <c r="LWD183" s="635"/>
      <c r="LWE183" s="636"/>
      <c r="LWF183" s="567"/>
      <c r="LWK183" s="635"/>
      <c r="LWL183" s="636"/>
      <c r="LWM183" s="567"/>
      <c r="LWR183" s="635"/>
      <c r="LWS183" s="636"/>
      <c r="LWT183" s="567"/>
      <c r="LWY183" s="635"/>
      <c r="LWZ183" s="636"/>
      <c r="LXA183" s="567"/>
      <c r="LXF183" s="635"/>
      <c r="LXG183" s="636"/>
      <c r="LXH183" s="567"/>
      <c r="LXM183" s="635"/>
      <c r="LXN183" s="636"/>
      <c r="LXO183" s="567"/>
      <c r="LXT183" s="635"/>
      <c r="LXU183" s="636"/>
      <c r="LXV183" s="567"/>
      <c r="LYA183" s="635"/>
      <c r="LYB183" s="636"/>
      <c r="LYC183" s="567"/>
      <c r="LYH183" s="635"/>
      <c r="LYI183" s="636"/>
      <c r="LYJ183" s="567"/>
      <c r="LYO183" s="635"/>
      <c r="LYP183" s="636"/>
      <c r="LYQ183" s="567"/>
      <c r="LYV183" s="635"/>
      <c r="LYW183" s="636"/>
      <c r="LYX183" s="567"/>
      <c r="LZC183" s="635"/>
      <c r="LZD183" s="636"/>
      <c r="LZE183" s="567"/>
      <c r="LZJ183" s="635"/>
      <c r="LZK183" s="636"/>
      <c r="LZL183" s="567"/>
      <c r="LZQ183" s="635"/>
      <c r="LZR183" s="636"/>
      <c r="LZS183" s="567"/>
      <c r="LZX183" s="635"/>
      <c r="LZY183" s="636"/>
      <c r="LZZ183" s="567"/>
      <c r="MAE183" s="635"/>
      <c r="MAF183" s="636"/>
      <c r="MAG183" s="567"/>
      <c r="MAL183" s="635"/>
      <c r="MAM183" s="636"/>
      <c r="MAN183" s="567"/>
      <c r="MAS183" s="635"/>
      <c r="MAT183" s="636"/>
      <c r="MAU183" s="567"/>
      <c r="MAZ183" s="635"/>
      <c r="MBA183" s="636"/>
      <c r="MBB183" s="567"/>
      <c r="MBG183" s="635"/>
      <c r="MBH183" s="636"/>
      <c r="MBI183" s="567"/>
      <c r="MBN183" s="635"/>
      <c r="MBO183" s="636"/>
      <c r="MBP183" s="567"/>
      <c r="MBU183" s="635"/>
      <c r="MBV183" s="636"/>
      <c r="MBW183" s="567"/>
      <c r="MCB183" s="635"/>
      <c r="MCC183" s="636"/>
      <c r="MCD183" s="567"/>
      <c r="MCI183" s="635"/>
      <c r="MCJ183" s="636"/>
      <c r="MCK183" s="567"/>
      <c r="MCP183" s="635"/>
      <c r="MCQ183" s="636"/>
      <c r="MCR183" s="567"/>
      <c r="MCW183" s="635"/>
      <c r="MCX183" s="636"/>
      <c r="MCY183" s="567"/>
      <c r="MDD183" s="635"/>
      <c r="MDE183" s="636"/>
      <c r="MDF183" s="567"/>
      <c r="MDK183" s="635"/>
      <c r="MDL183" s="636"/>
      <c r="MDM183" s="567"/>
      <c r="MDR183" s="635"/>
      <c r="MDS183" s="636"/>
      <c r="MDT183" s="567"/>
      <c r="MDY183" s="635"/>
      <c r="MDZ183" s="636"/>
      <c r="MEA183" s="567"/>
      <c r="MEF183" s="635"/>
      <c r="MEG183" s="636"/>
      <c r="MEH183" s="567"/>
      <c r="MEM183" s="635"/>
      <c r="MEN183" s="636"/>
      <c r="MEO183" s="567"/>
      <c r="MET183" s="635"/>
      <c r="MEU183" s="636"/>
      <c r="MEV183" s="567"/>
      <c r="MFA183" s="635"/>
      <c r="MFB183" s="636"/>
      <c r="MFC183" s="567"/>
      <c r="MFH183" s="635"/>
      <c r="MFI183" s="636"/>
      <c r="MFJ183" s="567"/>
      <c r="MFO183" s="635"/>
      <c r="MFP183" s="636"/>
      <c r="MFQ183" s="567"/>
      <c r="MFV183" s="635"/>
      <c r="MFW183" s="636"/>
      <c r="MFX183" s="567"/>
      <c r="MGC183" s="635"/>
      <c r="MGD183" s="636"/>
      <c r="MGE183" s="567"/>
      <c r="MGJ183" s="635"/>
      <c r="MGK183" s="636"/>
      <c r="MGL183" s="567"/>
      <c r="MGQ183" s="635"/>
      <c r="MGR183" s="636"/>
      <c r="MGS183" s="567"/>
      <c r="MGX183" s="635"/>
      <c r="MGY183" s="636"/>
      <c r="MGZ183" s="567"/>
      <c r="MHE183" s="635"/>
      <c r="MHF183" s="636"/>
      <c r="MHG183" s="567"/>
      <c r="MHL183" s="635"/>
      <c r="MHM183" s="636"/>
      <c r="MHN183" s="567"/>
      <c r="MHS183" s="635"/>
      <c r="MHT183" s="636"/>
      <c r="MHU183" s="567"/>
      <c r="MHZ183" s="635"/>
      <c r="MIA183" s="636"/>
      <c r="MIB183" s="567"/>
      <c r="MIG183" s="635"/>
      <c r="MIH183" s="636"/>
      <c r="MII183" s="567"/>
      <c r="MIN183" s="635"/>
      <c r="MIO183" s="636"/>
      <c r="MIP183" s="567"/>
      <c r="MIU183" s="635"/>
      <c r="MIV183" s="636"/>
      <c r="MIW183" s="567"/>
      <c r="MJB183" s="635"/>
      <c r="MJC183" s="636"/>
      <c r="MJD183" s="567"/>
      <c r="MJI183" s="635"/>
      <c r="MJJ183" s="636"/>
      <c r="MJK183" s="567"/>
      <c r="MJP183" s="635"/>
      <c r="MJQ183" s="636"/>
      <c r="MJR183" s="567"/>
      <c r="MJW183" s="635"/>
      <c r="MJX183" s="636"/>
      <c r="MJY183" s="567"/>
      <c r="MKD183" s="635"/>
      <c r="MKE183" s="636"/>
      <c r="MKF183" s="567"/>
      <c r="MKK183" s="635"/>
      <c r="MKL183" s="636"/>
      <c r="MKM183" s="567"/>
      <c r="MKR183" s="635"/>
      <c r="MKS183" s="636"/>
      <c r="MKT183" s="567"/>
      <c r="MKY183" s="635"/>
      <c r="MKZ183" s="636"/>
      <c r="MLA183" s="567"/>
      <c r="MLF183" s="635"/>
      <c r="MLG183" s="636"/>
      <c r="MLH183" s="567"/>
      <c r="MLM183" s="635"/>
      <c r="MLN183" s="636"/>
      <c r="MLO183" s="567"/>
      <c r="MLT183" s="635"/>
      <c r="MLU183" s="636"/>
      <c r="MLV183" s="567"/>
      <c r="MMA183" s="635"/>
      <c r="MMB183" s="636"/>
      <c r="MMC183" s="567"/>
      <c r="MMH183" s="635"/>
      <c r="MMI183" s="636"/>
      <c r="MMJ183" s="567"/>
      <c r="MMO183" s="635"/>
      <c r="MMP183" s="636"/>
      <c r="MMQ183" s="567"/>
      <c r="MMV183" s="635"/>
      <c r="MMW183" s="636"/>
      <c r="MMX183" s="567"/>
      <c r="MNC183" s="635"/>
      <c r="MND183" s="636"/>
      <c r="MNE183" s="567"/>
      <c r="MNJ183" s="635"/>
      <c r="MNK183" s="636"/>
      <c r="MNL183" s="567"/>
      <c r="MNQ183" s="635"/>
      <c r="MNR183" s="636"/>
      <c r="MNS183" s="567"/>
      <c r="MNX183" s="635"/>
      <c r="MNY183" s="636"/>
      <c r="MNZ183" s="567"/>
      <c r="MOE183" s="635"/>
      <c r="MOF183" s="636"/>
      <c r="MOG183" s="567"/>
      <c r="MOL183" s="635"/>
      <c r="MOM183" s="636"/>
      <c r="MON183" s="567"/>
      <c r="MOS183" s="635"/>
      <c r="MOT183" s="636"/>
      <c r="MOU183" s="567"/>
      <c r="MOZ183" s="635"/>
      <c r="MPA183" s="636"/>
      <c r="MPB183" s="567"/>
      <c r="MPG183" s="635"/>
      <c r="MPH183" s="636"/>
      <c r="MPI183" s="567"/>
      <c r="MPN183" s="635"/>
      <c r="MPO183" s="636"/>
      <c r="MPP183" s="567"/>
      <c r="MPU183" s="635"/>
      <c r="MPV183" s="636"/>
      <c r="MPW183" s="567"/>
      <c r="MQB183" s="635"/>
      <c r="MQC183" s="636"/>
      <c r="MQD183" s="567"/>
      <c r="MQI183" s="635"/>
      <c r="MQJ183" s="636"/>
      <c r="MQK183" s="567"/>
      <c r="MQP183" s="635"/>
      <c r="MQQ183" s="636"/>
      <c r="MQR183" s="567"/>
      <c r="MQW183" s="635"/>
      <c r="MQX183" s="636"/>
      <c r="MQY183" s="567"/>
      <c r="MRD183" s="635"/>
      <c r="MRE183" s="636"/>
      <c r="MRF183" s="567"/>
      <c r="MRK183" s="635"/>
      <c r="MRL183" s="636"/>
      <c r="MRM183" s="567"/>
      <c r="MRR183" s="635"/>
      <c r="MRS183" s="636"/>
      <c r="MRT183" s="567"/>
      <c r="MRY183" s="635"/>
      <c r="MRZ183" s="636"/>
      <c r="MSA183" s="567"/>
      <c r="MSF183" s="635"/>
      <c r="MSG183" s="636"/>
      <c r="MSH183" s="567"/>
      <c r="MSM183" s="635"/>
      <c r="MSN183" s="636"/>
      <c r="MSO183" s="567"/>
      <c r="MST183" s="635"/>
      <c r="MSU183" s="636"/>
      <c r="MSV183" s="567"/>
      <c r="MTA183" s="635"/>
      <c r="MTB183" s="636"/>
      <c r="MTC183" s="567"/>
      <c r="MTH183" s="635"/>
      <c r="MTI183" s="636"/>
      <c r="MTJ183" s="567"/>
      <c r="MTO183" s="635"/>
      <c r="MTP183" s="636"/>
      <c r="MTQ183" s="567"/>
      <c r="MTV183" s="635"/>
      <c r="MTW183" s="636"/>
      <c r="MTX183" s="567"/>
      <c r="MUC183" s="635"/>
      <c r="MUD183" s="636"/>
      <c r="MUE183" s="567"/>
      <c r="MUJ183" s="635"/>
      <c r="MUK183" s="636"/>
      <c r="MUL183" s="567"/>
      <c r="MUQ183" s="635"/>
      <c r="MUR183" s="636"/>
      <c r="MUS183" s="567"/>
      <c r="MUX183" s="635"/>
      <c r="MUY183" s="636"/>
      <c r="MUZ183" s="567"/>
      <c r="MVE183" s="635"/>
      <c r="MVF183" s="636"/>
      <c r="MVG183" s="567"/>
      <c r="MVL183" s="635"/>
      <c r="MVM183" s="636"/>
      <c r="MVN183" s="567"/>
      <c r="MVS183" s="635"/>
      <c r="MVT183" s="636"/>
      <c r="MVU183" s="567"/>
      <c r="MVZ183" s="635"/>
      <c r="MWA183" s="636"/>
      <c r="MWB183" s="567"/>
      <c r="MWG183" s="635"/>
      <c r="MWH183" s="636"/>
      <c r="MWI183" s="567"/>
      <c r="MWN183" s="635"/>
      <c r="MWO183" s="636"/>
      <c r="MWP183" s="567"/>
      <c r="MWU183" s="635"/>
      <c r="MWV183" s="636"/>
      <c r="MWW183" s="567"/>
      <c r="MXB183" s="635"/>
      <c r="MXC183" s="636"/>
      <c r="MXD183" s="567"/>
      <c r="MXI183" s="635"/>
      <c r="MXJ183" s="636"/>
      <c r="MXK183" s="567"/>
      <c r="MXP183" s="635"/>
      <c r="MXQ183" s="636"/>
      <c r="MXR183" s="567"/>
      <c r="MXW183" s="635"/>
      <c r="MXX183" s="636"/>
      <c r="MXY183" s="567"/>
      <c r="MYD183" s="635"/>
      <c r="MYE183" s="636"/>
      <c r="MYF183" s="567"/>
      <c r="MYK183" s="635"/>
      <c r="MYL183" s="636"/>
      <c r="MYM183" s="567"/>
      <c r="MYR183" s="635"/>
      <c r="MYS183" s="636"/>
      <c r="MYT183" s="567"/>
      <c r="MYY183" s="635"/>
      <c r="MYZ183" s="636"/>
      <c r="MZA183" s="567"/>
      <c r="MZF183" s="635"/>
      <c r="MZG183" s="636"/>
      <c r="MZH183" s="567"/>
      <c r="MZM183" s="635"/>
      <c r="MZN183" s="636"/>
      <c r="MZO183" s="567"/>
      <c r="MZT183" s="635"/>
      <c r="MZU183" s="636"/>
      <c r="MZV183" s="567"/>
      <c r="NAA183" s="635"/>
      <c r="NAB183" s="636"/>
      <c r="NAC183" s="567"/>
      <c r="NAH183" s="635"/>
      <c r="NAI183" s="636"/>
      <c r="NAJ183" s="567"/>
      <c r="NAO183" s="635"/>
      <c r="NAP183" s="636"/>
      <c r="NAQ183" s="567"/>
      <c r="NAV183" s="635"/>
      <c r="NAW183" s="636"/>
      <c r="NAX183" s="567"/>
      <c r="NBC183" s="635"/>
      <c r="NBD183" s="636"/>
      <c r="NBE183" s="567"/>
      <c r="NBJ183" s="635"/>
      <c r="NBK183" s="636"/>
      <c r="NBL183" s="567"/>
      <c r="NBQ183" s="635"/>
      <c r="NBR183" s="636"/>
      <c r="NBS183" s="567"/>
      <c r="NBX183" s="635"/>
      <c r="NBY183" s="636"/>
      <c r="NBZ183" s="567"/>
      <c r="NCE183" s="635"/>
      <c r="NCF183" s="636"/>
      <c r="NCG183" s="567"/>
      <c r="NCL183" s="635"/>
      <c r="NCM183" s="636"/>
      <c r="NCN183" s="567"/>
      <c r="NCS183" s="635"/>
      <c r="NCT183" s="636"/>
      <c r="NCU183" s="567"/>
      <c r="NCZ183" s="635"/>
      <c r="NDA183" s="636"/>
      <c r="NDB183" s="567"/>
      <c r="NDG183" s="635"/>
      <c r="NDH183" s="636"/>
      <c r="NDI183" s="567"/>
      <c r="NDN183" s="635"/>
      <c r="NDO183" s="636"/>
      <c r="NDP183" s="567"/>
      <c r="NDU183" s="635"/>
      <c r="NDV183" s="636"/>
      <c r="NDW183" s="567"/>
      <c r="NEB183" s="635"/>
      <c r="NEC183" s="636"/>
      <c r="NED183" s="567"/>
      <c r="NEI183" s="635"/>
      <c r="NEJ183" s="636"/>
      <c r="NEK183" s="567"/>
      <c r="NEP183" s="635"/>
      <c r="NEQ183" s="636"/>
      <c r="NER183" s="567"/>
      <c r="NEW183" s="635"/>
      <c r="NEX183" s="636"/>
      <c r="NEY183" s="567"/>
      <c r="NFD183" s="635"/>
      <c r="NFE183" s="636"/>
      <c r="NFF183" s="567"/>
      <c r="NFK183" s="635"/>
      <c r="NFL183" s="636"/>
      <c r="NFM183" s="567"/>
      <c r="NFR183" s="635"/>
      <c r="NFS183" s="636"/>
      <c r="NFT183" s="567"/>
      <c r="NFY183" s="635"/>
      <c r="NFZ183" s="636"/>
      <c r="NGA183" s="567"/>
      <c r="NGF183" s="635"/>
      <c r="NGG183" s="636"/>
      <c r="NGH183" s="567"/>
      <c r="NGM183" s="635"/>
      <c r="NGN183" s="636"/>
      <c r="NGO183" s="567"/>
      <c r="NGT183" s="635"/>
      <c r="NGU183" s="636"/>
      <c r="NGV183" s="567"/>
      <c r="NHA183" s="635"/>
      <c r="NHB183" s="636"/>
      <c r="NHC183" s="567"/>
      <c r="NHH183" s="635"/>
      <c r="NHI183" s="636"/>
      <c r="NHJ183" s="567"/>
      <c r="NHO183" s="635"/>
      <c r="NHP183" s="636"/>
      <c r="NHQ183" s="567"/>
      <c r="NHV183" s="635"/>
      <c r="NHW183" s="636"/>
      <c r="NHX183" s="567"/>
      <c r="NIC183" s="635"/>
      <c r="NID183" s="636"/>
      <c r="NIE183" s="567"/>
      <c r="NIJ183" s="635"/>
      <c r="NIK183" s="636"/>
      <c r="NIL183" s="567"/>
      <c r="NIQ183" s="635"/>
      <c r="NIR183" s="636"/>
      <c r="NIS183" s="567"/>
      <c r="NIX183" s="635"/>
      <c r="NIY183" s="636"/>
      <c r="NIZ183" s="567"/>
      <c r="NJE183" s="635"/>
      <c r="NJF183" s="636"/>
      <c r="NJG183" s="567"/>
      <c r="NJL183" s="635"/>
      <c r="NJM183" s="636"/>
      <c r="NJN183" s="567"/>
      <c r="NJS183" s="635"/>
      <c r="NJT183" s="636"/>
      <c r="NJU183" s="567"/>
      <c r="NJZ183" s="635"/>
      <c r="NKA183" s="636"/>
      <c r="NKB183" s="567"/>
      <c r="NKG183" s="635"/>
      <c r="NKH183" s="636"/>
      <c r="NKI183" s="567"/>
      <c r="NKN183" s="635"/>
      <c r="NKO183" s="636"/>
      <c r="NKP183" s="567"/>
      <c r="NKU183" s="635"/>
      <c r="NKV183" s="636"/>
      <c r="NKW183" s="567"/>
      <c r="NLB183" s="635"/>
      <c r="NLC183" s="636"/>
      <c r="NLD183" s="567"/>
      <c r="NLI183" s="635"/>
      <c r="NLJ183" s="636"/>
      <c r="NLK183" s="567"/>
      <c r="NLP183" s="635"/>
      <c r="NLQ183" s="636"/>
      <c r="NLR183" s="567"/>
      <c r="NLW183" s="635"/>
      <c r="NLX183" s="636"/>
      <c r="NLY183" s="567"/>
      <c r="NMD183" s="635"/>
      <c r="NME183" s="636"/>
      <c r="NMF183" s="567"/>
      <c r="NMK183" s="635"/>
      <c r="NML183" s="636"/>
      <c r="NMM183" s="567"/>
      <c r="NMR183" s="635"/>
      <c r="NMS183" s="636"/>
      <c r="NMT183" s="567"/>
      <c r="NMY183" s="635"/>
      <c r="NMZ183" s="636"/>
      <c r="NNA183" s="567"/>
      <c r="NNF183" s="635"/>
      <c r="NNG183" s="636"/>
      <c r="NNH183" s="567"/>
      <c r="NNM183" s="635"/>
      <c r="NNN183" s="636"/>
      <c r="NNO183" s="567"/>
      <c r="NNT183" s="635"/>
      <c r="NNU183" s="636"/>
      <c r="NNV183" s="567"/>
      <c r="NOA183" s="635"/>
      <c r="NOB183" s="636"/>
      <c r="NOC183" s="567"/>
      <c r="NOH183" s="635"/>
      <c r="NOI183" s="636"/>
      <c r="NOJ183" s="567"/>
      <c r="NOO183" s="635"/>
      <c r="NOP183" s="636"/>
      <c r="NOQ183" s="567"/>
      <c r="NOV183" s="635"/>
      <c r="NOW183" s="636"/>
      <c r="NOX183" s="567"/>
      <c r="NPC183" s="635"/>
      <c r="NPD183" s="636"/>
      <c r="NPE183" s="567"/>
      <c r="NPJ183" s="635"/>
      <c r="NPK183" s="636"/>
      <c r="NPL183" s="567"/>
      <c r="NPQ183" s="635"/>
      <c r="NPR183" s="636"/>
      <c r="NPS183" s="567"/>
      <c r="NPX183" s="635"/>
      <c r="NPY183" s="636"/>
      <c r="NPZ183" s="567"/>
      <c r="NQE183" s="635"/>
      <c r="NQF183" s="636"/>
      <c r="NQG183" s="567"/>
      <c r="NQL183" s="635"/>
      <c r="NQM183" s="636"/>
      <c r="NQN183" s="567"/>
      <c r="NQS183" s="635"/>
      <c r="NQT183" s="636"/>
      <c r="NQU183" s="567"/>
      <c r="NQZ183" s="635"/>
      <c r="NRA183" s="636"/>
      <c r="NRB183" s="567"/>
      <c r="NRG183" s="635"/>
      <c r="NRH183" s="636"/>
      <c r="NRI183" s="567"/>
      <c r="NRN183" s="635"/>
      <c r="NRO183" s="636"/>
      <c r="NRP183" s="567"/>
      <c r="NRU183" s="635"/>
      <c r="NRV183" s="636"/>
      <c r="NRW183" s="567"/>
      <c r="NSB183" s="635"/>
      <c r="NSC183" s="636"/>
      <c r="NSD183" s="567"/>
      <c r="NSI183" s="635"/>
      <c r="NSJ183" s="636"/>
      <c r="NSK183" s="567"/>
      <c r="NSP183" s="635"/>
      <c r="NSQ183" s="636"/>
      <c r="NSR183" s="567"/>
      <c r="NSW183" s="635"/>
      <c r="NSX183" s="636"/>
      <c r="NSY183" s="567"/>
      <c r="NTD183" s="635"/>
      <c r="NTE183" s="636"/>
      <c r="NTF183" s="567"/>
      <c r="NTK183" s="635"/>
      <c r="NTL183" s="636"/>
      <c r="NTM183" s="567"/>
      <c r="NTR183" s="635"/>
      <c r="NTS183" s="636"/>
      <c r="NTT183" s="567"/>
      <c r="NTY183" s="635"/>
      <c r="NTZ183" s="636"/>
      <c r="NUA183" s="567"/>
      <c r="NUF183" s="635"/>
      <c r="NUG183" s="636"/>
      <c r="NUH183" s="567"/>
      <c r="NUM183" s="635"/>
      <c r="NUN183" s="636"/>
      <c r="NUO183" s="567"/>
      <c r="NUT183" s="635"/>
      <c r="NUU183" s="636"/>
      <c r="NUV183" s="567"/>
      <c r="NVA183" s="635"/>
      <c r="NVB183" s="636"/>
      <c r="NVC183" s="567"/>
      <c r="NVH183" s="635"/>
      <c r="NVI183" s="636"/>
      <c r="NVJ183" s="567"/>
      <c r="NVO183" s="635"/>
      <c r="NVP183" s="636"/>
      <c r="NVQ183" s="567"/>
      <c r="NVV183" s="635"/>
      <c r="NVW183" s="636"/>
      <c r="NVX183" s="567"/>
      <c r="NWC183" s="635"/>
      <c r="NWD183" s="636"/>
      <c r="NWE183" s="567"/>
      <c r="NWJ183" s="635"/>
      <c r="NWK183" s="636"/>
      <c r="NWL183" s="567"/>
      <c r="NWQ183" s="635"/>
      <c r="NWR183" s="636"/>
      <c r="NWS183" s="567"/>
      <c r="NWX183" s="635"/>
      <c r="NWY183" s="636"/>
      <c r="NWZ183" s="567"/>
      <c r="NXE183" s="635"/>
      <c r="NXF183" s="636"/>
      <c r="NXG183" s="567"/>
      <c r="NXL183" s="635"/>
      <c r="NXM183" s="636"/>
      <c r="NXN183" s="567"/>
      <c r="NXS183" s="635"/>
      <c r="NXT183" s="636"/>
      <c r="NXU183" s="567"/>
      <c r="NXZ183" s="635"/>
      <c r="NYA183" s="636"/>
      <c r="NYB183" s="567"/>
      <c r="NYG183" s="635"/>
      <c r="NYH183" s="636"/>
      <c r="NYI183" s="567"/>
      <c r="NYN183" s="635"/>
      <c r="NYO183" s="636"/>
      <c r="NYP183" s="567"/>
      <c r="NYU183" s="635"/>
      <c r="NYV183" s="636"/>
      <c r="NYW183" s="567"/>
      <c r="NZB183" s="635"/>
      <c r="NZC183" s="636"/>
      <c r="NZD183" s="567"/>
      <c r="NZI183" s="635"/>
      <c r="NZJ183" s="636"/>
      <c r="NZK183" s="567"/>
      <c r="NZP183" s="635"/>
      <c r="NZQ183" s="636"/>
      <c r="NZR183" s="567"/>
      <c r="NZW183" s="635"/>
      <c r="NZX183" s="636"/>
      <c r="NZY183" s="567"/>
      <c r="OAD183" s="635"/>
      <c r="OAE183" s="636"/>
      <c r="OAF183" s="567"/>
      <c r="OAK183" s="635"/>
      <c r="OAL183" s="636"/>
      <c r="OAM183" s="567"/>
      <c r="OAR183" s="635"/>
      <c r="OAS183" s="636"/>
      <c r="OAT183" s="567"/>
      <c r="OAY183" s="635"/>
      <c r="OAZ183" s="636"/>
      <c r="OBA183" s="567"/>
      <c r="OBF183" s="635"/>
      <c r="OBG183" s="636"/>
      <c r="OBH183" s="567"/>
      <c r="OBM183" s="635"/>
      <c r="OBN183" s="636"/>
      <c r="OBO183" s="567"/>
      <c r="OBT183" s="635"/>
      <c r="OBU183" s="636"/>
      <c r="OBV183" s="567"/>
      <c r="OCA183" s="635"/>
      <c r="OCB183" s="636"/>
      <c r="OCC183" s="567"/>
      <c r="OCH183" s="635"/>
      <c r="OCI183" s="636"/>
      <c r="OCJ183" s="567"/>
      <c r="OCO183" s="635"/>
      <c r="OCP183" s="636"/>
      <c r="OCQ183" s="567"/>
      <c r="OCV183" s="635"/>
      <c r="OCW183" s="636"/>
      <c r="OCX183" s="567"/>
      <c r="ODC183" s="635"/>
      <c r="ODD183" s="636"/>
      <c r="ODE183" s="567"/>
      <c r="ODJ183" s="635"/>
      <c r="ODK183" s="636"/>
      <c r="ODL183" s="567"/>
      <c r="ODQ183" s="635"/>
      <c r="ODR183" s="636"/>
      <c r="ODS183" s="567"/>
      <c r="ODX183" s="635"/>
      <c r="ODY183" s="636"/>
      <c r="ODZ183" s="567"/>
      <c r="OEE183" s="635"/>
      <c r="OEF183" s="636"/>
      <c r="OEG183" s="567"/>
      <c r="OEL183" s="635"/>
      <c r="OEM183" s="636"/>
      <c r="OEN183" s="567"/>
      <c r="OES183" s="635"/>
      <c r="OET183" s="636"/>
      <c r="OEU183" s="567"/>
      <c r="OEZ183" s="635"/>
      <c r="OFA183" s="636"/>
      <c r="OFB183" s="567"/>
      <c r="OFG183" s="635"/>
      <c r="OFH183" s="636"/>
      <c r="OFI183" s="567"/>
      <c r="OFN183" s="635"/>
      <c r="OFO183" s="636"/>
      <c r="OFP183" s="567"/>
      <c r="OFU183" s="635"/>
      <c r="OFV183" s="636"/>
      <c r="OFW183" s="567"/>
      <c r="OGB183" s="635"/>
      <c r="OGC183" s="636"/>
      <c r="OGD183" s="567"/>
      <c r="OGI183" s="635"/>
      <c r="OGJ183" s="636"/>
      <c r="OGK183" s="567"/>
      <c r="OGP183" s="635"/>
      <c r="OGQ183" s="636"/>
      <c r="OGR183" s="567"/>
      <c r="OGW183" s="635"/>
      <c r="OGX183" s="636"/>
      <c r="OGY183" s="567"/>
      <c r="OHD183" s="635"/>
      <c r="OHE183" s="636"/>
      <c r="OHF183" s="567"/>
      <c r="OHK183" s="635"/>
      <c r="OHL183" s="636"/>
      <c r="OHM183" s="567"/>
      <c r="OHR183" s="635"/>
      <c r="OHS183" s="636"/>
      <c r="OHT183" s="567"/>
      <c r="OHY183" s="635"/>
      <c r="OHZ183" s="636"/>
      <c r="OIA183" s="567"/>
      <c r="OIF183" s="635"/>
      <c r="OIG183" s="636"/>
      <c r="OIH183" s="567"/>
      <c r="OIM183" s="635"/>
      <c r="OIN183" s="636"/>
      <c r="OIO183" s="567"/>
      <c r="OIT183" s="635"/>
      <c r="OIU183" s="636"/>
      <c r="OIV183" s="567"/>
      <c r="OJA183" s="635"/>
      <c r="OJB183" s="636"/>
      <c r="OJC183" s="567"/>
      <c r="OJH183" s="635"/>
      <c r="OJI183" s="636"/>
      <c r="OJJ183" s="567"/>
      <c r="OJO183" s="635"/>
      <c r="OJP183" s="636"/>
      <c r="OJQ183" s="567"/>
      <c r="OJV183" s="635"/>
      <c r="OJW183" s="636"/>
      <c r="OJX183" s="567"/>
      <c r="OKC183" s="635"/>
      <c r="OKD183" s="636"/>
      <c r="OKE183" s="567"/>
      <c r="OKJ183" s="635"/>
      <c r="OKK183" s="636"/>
      <c r="OKL183" s="567"/>
      <c r="OKQ183" s="635"/>
      <c r="OKR183" s="636"/>
      <c r="OKS183" s="567"/>
      <c r="OKX183" s="635"/>
      <c r="OKY183" s="636"/>
      <c r="OKZ183" s="567"/>
      <c r="OLE183" s="635"/>
      <c r="OLF183" s="636"/>
      <c r="OLG183" s="567"/>
      <c r="OLL183" s="635"/>
      <c r="OLM183" s="636"/>
      <c r="OLN183" s="567"/>
      <c r="OLS183" s="635"/>
      <c r="OLT183" s="636"/>
      <c r="OLU183" s="567"/>
      <c r="OLZ183" s="635"/>
      <c r="OMA183" s="636"/>
      <c r="OMB183" s="567"/>
      <c r="OMG183" s="635"/>
      <c r="OMH183" s="636"/>
      <c r="OMI183" s="567"/>
      <c r="OMN183" s="635"/>
      <c r="OMO183" s="636"/>
      <c r="OMP183" s="567"/>
      <c r="OMU183" s="635"/>
      <c r="OMV183" s="636"/>
      <c r="OMW183" s="567"/>
      <c r="ONB183" s="635"/>
      <c r="ONC183" s="636"/>
      <c r="OND183" s="567"/>
      <c r="ONI183" s="635"/>
      <c r="ONJ183" s="636"/>
      <c r="ONK183" s="567"/>
      <c r="ONP183" s="635"/>
      <c r="ONQ183" s="636"/>
      <c r="ONR183" s="567"/>
      <c r="ONW183" s="635"/>
      <c r="ONX183" s="636"/>
      <c r="ONY183" s="567"/>
      <c r="OOD183" s="635"/>
      <c r="OOE183" s="636"/>
      <c r="OOF183" s="567"/>
      <c r="OOK183" s="635"/>
      <c r="OOL183" s="636"/>
      <c r="OOM183" s="567"/>
      <c r="OOR183" s="635"/>
      <c r="OOS183" s="636"/>
      <c r="OOT183" s="567"/>
      <c r="OOY183" s="635"/>
      <c r="OOZ183" s="636"/>
      <c r="OPA183" s="567"/>
      <c r="OPF183" s="635"/>
      <c r="OPG183" s="636"/>
      <c r="OPH183" s="567"/>
      <c r="OPM183" s="635"/>
      <c r="OPN183" s="636"/>
      <c r="OPO183" s="567"/>
      <c r="OPT183" s="635"/>
      <c r="OPU183" s="636"/>
      <c r="OPV183" s="567"/>
      <c r="OQA183" s="635"/>
      <c r="OQB183" s="636"/>
      <c r="OQC183" s="567"/>
      <c r="OQH183" s="635"/>
      <c r="OQI183" s="636"/>
      <c r="OQJ183" s="567"/>
      <c r="OQO183" s="635"/>
      <c r="OQP183" s="636"/>
      <c r="OQQ183" s="567"/>
      <c r="OQV183" s="635"/>
      <c r="OQW183" s="636"/>
      <c r="OQX183" s="567"/>
      <c r="ORC183" s="635"/>
      <c r="ORD183" s="636"/>
      <c r="ORE183" s="567"/>
      <c r="ORJ183" s="635"/>
      <c r="ORK183" s="636"/>
      <c r="ORL183" s="567"/>
      <c r="ORQ183" s="635"/>
      <c r="ORR183" s="636"/>
      <c r="ORS183" s="567"/>
      <c r="ORX183" s="635"/>
      <c r="ORY183" s="636"/>
      <c r="ORZ183" s="567"/>
      <c r="OSE183" s="635"/>
      <c r="OSF183" s="636"/>
      <c r="OSG183" s="567"/>
      <c r="OSL183" s="635"/>
      <c r="OSM183" s="636"/>
      <c r="OSN183" s="567"/>
      <c r="OSS183" s="635"/>
      <c r="OST183" s="636"/>
      <c r="OSU183" s="567"/>
      <c r="OSZ183" s="635"/>
      <c r="OTA183" s="636"/>
      <c r="OTB183" s="567"/>
      <c r="OTG183" s="635"/>
      <c r="OTH183" s="636"/>
      <c r="OTI183" s="567"/>
      <c r="OTN183" s="635"/>
      <c r="OTO183" s="636"/>
      <c r="OTP183" s="567"/>
      <c r="OTU183" s="635"/>
      <c r="OTV183" s="636"/>
      <c r="OTW183" s="567"/>
      <c r="OUB183" s="635"/>
      <c r="OUC183" s="636"/>
      <c r="OUD183" s="567"/>
      <c r="OUI183" s="635"/>
      <c r="OUJ183" s="636"/>
      <c r="OUK183" s="567"/>
      <c r="OUP183" s="635"/>
      <c r="OUQ183" s="636"/>
      <c r="OUR183" s="567"/>
      <c r="OUW183" s="635"/>
      <c r="OUX183" s="636"/>
      <c r="OUY183" s="567"/>
      <c r="OVD183" s="635"/>
      <c r="OVE183" s="636"/>
      <c r="OVF183" s="567"/>
      <c r="OVK183" s="635"/>
      <c r="OVL183" s="636"/>
      <c r="OVM183" s="567"/>
      <c r="OVR183" s="635"/>
      <c r="OVS183" s="636"/>
      <c r="OVT183" s="567"/>
      <c r="OVY183" s="635"/>
      <c r="OVZ183" s="636"/>
      <c r="OWA183" s="567"/>
      <c r="OWF183" s="635"/>
      <c r="OWG183" s="636"/>
      <c r="OWH183" s="567"/>
      <c r="OWM183" s="635"/>
      <c r="OWN183" s="636"/>
      <c r="OWO183" s="567"/>
      <c r="OWT183" s="635"/>
      <c r="OWU183" s="636"/>
      <c r="OWV183" s="567"/>
      <c r="OXA183" s="635"/>
      <c r="OXB183" s="636"/>
      <c r="OXC183" s="567"/>
      <c r="OXH183" s="635"/>
      <c r="OXI183" s="636"/>
      <c r="OXJ183" s="567"/>
      <c r="OXO183" s="635"/>
      <c r="OXP183" s="636"/>
      <c r="OXQ183" s="567"/>
      <c r="OXV183" s="635"/>
      <c r="OXW183" s="636"/>
      <c r="OXX183" s="567"/>
      <c r="OYC183" s="635"/>
      <c r="OYD183" s="636"/>
      <c r="OYE183" s="567"/>
      <c r="OYJ183" s="635"/>
      <c r="OYK183" s="636"/>
      <c r="OYL183" s="567"/>
      <c r="OYQ183" s="635"/>
      <c r="OYR183" s="636"/>
      <c r="OYS183" s="567"/>
      <c r="OYX183" s="635"/>
      <c r="OYY183" s="636"/>
      <c r="OYZ183" s="567"/>
      <c r="OZE183" s="635"/>
      <c r="OZF183" s="636"/>
      <c r="OZG183" s="567"/>
      <c r="OZL183" s="635"/>
      <c r="OZM183" s="636"/>
      <c r="OZN183" s="567"/>
      <c r="OZS183" s="635"/>
      <c r="OZT183" s="636"/>
      <c r="OZU183" s="567"/>
      <c r="OZZ183" s="635"/>
      <c r="PAA183" s="636"/>
      <c r="PAB183" s="567"/>
      <c r="PAG183" s="635"/>
      <c r="PAH183" s="636"/>
      <c r="PAI183" s="567"/>
      <c r="PAN183" s="635"/>
      <c r="PAO183" s="636"/>
      <c r="PAP183" s="567"/>
      <c r="PAU183" s="635"/>
      <c r="PAV183" s="636"/>
      <c r="PAW183" s="567"/>
      <c r="PBB183" s="635"/>
      <c r="PBC183" s="636"/>
      <c r="PBD183" s="567"/>
      <c r="PBI183" s="635"/>
      <c r="PBJ183" s="636"/>
      <c r="PBK183" s="567"/>
      <c r="PBP183" s="635"/>
      <c r="PBQ183" s="636"/>
      <c r="PBR183" s="567"/>
      <c r="PBW183" s="635"/>
      <c r="PBX183" s="636"/>
      <c r="PBY183" s="567"/>
      <c r="PCD183" s="635"/>
      <c r="PCE183" s="636"/>
      <c r="PCF183" s="567"/>
      <c r="PCK183" s="635"/>
      <c r="PCL183" s="636"/>
      <c r="PCM183" s="567"/>
      <c r="PCR183" s="635"/>
      <c r="PCS183" s="636"/>
      <c r="PCT183" s="567"/>
      <c r="PCY183" s="635"/>
      <c r="PCZ183" s="636"/>
      <c r="PDA183" s="567"/>
      <c r="PDF183" s="635"/>
      <c r="PDG183" s="636"/>
      <c r="PDH183" s="567"/>
      <c r="PDM183" s="635"/>
      <c r="PDN183" s="636"/>
      <c r="PDO183" s="567"/>
      <c r="PDT183" s="635"/>
      <c r="PDU183" s="636"/>
      <c r="PDV183" s="567"/>
      <c r="PEA183" s="635"/>
      <c r="PEB183" s="636"/>
      <c r="PEC183" s="567"/>
      <c r="PEH183" s="635"/>
      <c r="PEI183" s="636"/>
      <c r="PEJ183" s="567"/>
      <c r="PEO183" s="635"/>
      <c r="PEP183" s="636"/>
      <c r="PEQ183" s="567"/>
      <c r="PEV183" s="635"/>
      <c r="PEW183" s="636"/>
      <c r="PEX183" s="567"/>
      <c r="PFC183" s="635"/>
      <c r="PFD183" s="636"/>
      <c r="PFE183" s="567"/>
      <c r="PFJ183" s="635"/>
      <c r="PFK183" s="636"/>
      <c r="PFL183" s="567"/>
      <c r="PFQ183" s="635"/>
      <c r="PFR183" s="636"/>
      <c r="PFS183" s="567"/>
      <c r="PFX183" s="635"/>
      <c r="PFY183" s="636"/>
      <c r="PFZ183" s="567"/>
      <c r="PGE183" s="635"/>
      <c r="PGF183" s="636"/>
      <c r="PGG183" s="567"/>
      <c r="PGL183" s="635"/>
      <c r="PGM183" s="636"/>
      <c r="PGN183" s="567"/>
      <c r="PGS183" s="635"/>
      <c r="PGT183" s="636"/>
      <c r="PGU183" s="567"/>
      <c r="PGZ183" s="635"/>
      <c r="PHA183" s="636"/>
      <c r="PHB183" s="567"/>
      <c r="PHG183" s="635"/>
      <c r="PHH183" s="636"/>
      <c r="PHI183" s="567"/>
      <c r="PHN183" s="635"/>
      <c r="PHO183" s="636"/>
      <c r="PHP183" s="567"/>
      <c r="PHU183" s="635"/>
      <c r="PHV183" s="636"/>
      <c r="PHW183" s="567"/>
      <c r="PIB183" s="635"/>
      <c r="PIC183" s="636"/>
      <c r="PID183" s="567"/>
      <c r="PII183" s="635"/>
      <c r="PIJ183" s="636"/>
      <c r="PIK183" s="567"/>
      <c r="PIP183" s="635"/>
      <c r="PIQ183" s="636"/>
      <c r="PIR183" s="567"/>
      <c r="PIW183" s="635"/>
      <c r="PIX183" s="636"/>
      <c r="PIY183" s="567"/>
      <c r="PJD183" s="635"/>
      <c r="PJE183" s="636"/>
      <c r="PJF183" s="567"/>
      <c r="PJK183" s="635"/>
      <c r="PJL183" s="636"/>
      <c r="PJM183" s="567"/>
      <c r="PJR183" s="635"/>
      <c r="PJS183" s="636"/>
      <c r="PJT183" s="567"/>
      <c r="PJY183" s="635"/>
      <c r="PJZ183" s="636"/>
      <c r="PKA183" s="567"/>
      <c r="PKF183" s="635"/>
      <c r="PKG183" s="636"/>
      <c r="PKH183" s="567"/>
      <c r="PKM183" s="635"/>
      <c r="PKN183" s="636"/>
      <c r="PKO183" s="567"/>
      <c r="PKT183" s="635"/>
      <c r="PKU183" s="636"/>
      <c r="PKV183" s="567"/>
      <c r="PLA183" s="635"/>
      <c r="PLB183" s="636"/>
      <c r="PLC183" s="567"/>
      <c r="PLH183" s="635"/>
      <c r="PLI183" s="636"/>
      <c r="PLJ183" s="567"/>
      <c r="PLO183" s="635"/>
      <c r="PLP183" s="636"/>
      <c r="PLQ183" s="567"/>
      <c r="PLV183" s="635"/>
      <c r="PLW183" s="636"/>
      <c r="PLX183" s="567"/>
      <c r="PMC183" s="635"/>
      <c r="PMD183" s="636"/>
      <c r="PME183" s="567"/>
      <c r="PMJ183" s="635"/>
      <c r="PMK183" s="636"/>
      <c r="PML183" s="567"/>
      <c r="PMQ183" s="635"/>
      <c r="PMR183" s="636"/>
      <c r="PMS183" s="567"/>
      <c r="PMX183" s="635"/>
      <c r="PMY183" s="636"/>
      <c r="PMZ183" s="567"/>
      <c r="PNE183" s="635"/>
      <c r="PNF183" s="636"/>
      <c r="PNG183" s="567"/>
      <c r="PNL183" s="635"/>
      <c r="PNM183" s="636"/>
      <c r="PNN183" s="567"/>
      <c r="PNS183" s="635"/>
      <c r="PNT183" s="636"/>
      <c r="PNU183" s="567"/>
      <c r="PNZ183" s="635"/>
      <c r="POA183" s="636"/>
      <c r="POB183" s="567"/>
      <c r="POG183" s="635"/>
      <c r="POH183" s="636"/>
      <c r="POI183" s="567"/>
      <c r="PON183" s="635"/>
      <c r="POO183" s="636"/>
      <c r="POP183" s="567"/>
      <c r="POU183" s="635"/>
      <c r="POV183" s="636"/>
      <c r="POW183" s="567"/>
      <c r="PPB183" s="635"/>
      <c r="PPC183" s="636"/>
      <c r="PPD183" s="567"/>
      <c r="PPI183" s="635"/>
      <c r="PPJ183" s="636"/>
      <c r="PPK183" s="567"/>
      <c r="PPP183" s="635"/>
      <c r="PPQ183" s="636"/>
      <c r="PPR183" s="567"/>
      <c r="PPW183" s="635"/>
      <c r="PPX183" s="636"/>
      <c r="PPY183" s="567"/>
      <c r="PQD183" s="635"/>
      <c r="PQE183" s="636"/>
      <c r="PQF183" s="567"/>
      <c r="PQK183" s="635"/>
      <c r="PQL183" s="636"/>
      <c r="PQM183" s="567"/>
      <c r="PQR183" s="635"/>
      <c r="PQS183" s="636"/>
      <c r="PQT183" s="567"/>
      <c r="PQY183" s="635"/>
      <c r="PQZ183" s="636"/>
      <c r="PRA183" s="567"/>
      <c r="PRF183" s="635"/>
      <c r="PRG183" s="636"/>
      <c r="PRH183" s="567"/>
      <c r="PRM183" s="635"/>
      <c r="PRN183" s="636"/>
      <c r="PRO183" s="567"/>
      <c r="PRT183" s="635"/>
      <c r="PRU183" s="636"/>
      <c r="PRV183" s="567"/>
      <c r="PSA183" s="635"/>
      <c r="PSB183" s="636"/>
      <c r="PSC183" s="567"/>
      <c r="PSH183" s="635"/>
      <c r="PSI183" s="636"/>
      <c r="PSJ183" s="567"/>
      <c r="PSO183" s="635"/>
      <c r="PSP183" s="636"/>
      <c r="PSQ183" s="567"/>
      <c r="PSV183" s="635"/>
      <c r="PSW183" s="636"/>
      <c r="PSX183" s="567"/>
      <c r="PTC183" s="635"/>
      <c r="PTD183" s="636"/>
      <c r="PTE183" s="567"/>
      <c r="PTJ183" s="635"/>
      <c r="PTK183" s="636"/>
      <c r="PTL183" s="567"/>
      <c r="PTQ183" s="635"/>
      <c r="PTR183" s="636"/>
      <c r="PTS183" s="567"/>
      <c r="PTX183" s="635"/>
      <c r="PTY183" s="636"/>
      <c r="PTZ183" s="567"/>
      <c r="PUE183" s="635"/>
      <c r="PUF183" s="636"/>
      <c r="PUG183" s="567"/>
      <c r="PUL183" s="635"/>
      <c r="PUM183" s="636"/>
      <c r="PUN183" s="567"/>
      <c r="PUS183" s="635"/>
      <c r="PUT183" s="636"/>
      <c r="PUU183" s="567"/>
      <c r="PUZ183" s="635"/>
      <c r="PVA183" s="636"/>
      <c r="PVB183" s="567"/>
      <c r="PVG183" s="635"/>
      <c r="PVH183" s="636"/>
      <c r="PVI183" s="567"/>
      <c r="PVN183" s="635"/>
      <c r="PVO183" s="636"/>
      <c r="PVP183" s="567"/>
      <c r="PVU183" s="635"/>
      <c r="PVV183" s="636"/>
      <c r="PVW183" s="567"/>
      <c r="PWB183" s="635"/>
      <c r="PWC183" s="636"/>
      <c r="PWD183" s="567"/>
      <c r="PWI183" s="635"/>
      <c r="PWJ183" s="636"/>
      <c r="PWK183" s="567"/>
      <c r="PWP183" s="635"/>
      <c r="PWQ183" s="636"/>
      <c r="PWR183" s="567"/>
      <c r="PWW183" s="635"/>
      <c r="PWX183" s="636"/>
      <c r="PWY183" s="567"/>
      <c r="PXD183" s="635"/>
      <c r="PXE183" s="636"/>
      <c r="PXF183" s="567"/>
      <c r="PXK183" s="635"/>
      <c r="PXL183" s="636"/>
      <c r="PXM183" s="567"/>
      <c r="PXR183" s="635"/>
      <c r="PXS183" s="636"/>
      <c r="PXT183" s="567"/>
      <c r="PXY183" s="635"/>
      <c r="PXZ183" s="636"/>
      <c r="PYA183" s="567"/>
      <c r="PYF183" s="635"/>
      <c r="PYG183" s="636"/>
      <c r="PYH183" s="567"/>
      <c r="PYM183" s="635"/>
      <c r="PYN183" s="636"/>
      <c r="PYO183" s="567"/>
      <c r="PYT183" s="635"/>
      <c r="PYU183" s="636"/>
      <c r="PYV183" s="567"/>
      <c r="PZA183" s="635"/>
      <c r="PZB183" s="636"/>
      <c r="PZC183" s="567"/>
      <c r="PZH183" s="635"/>
      <c r="PZI183" s="636"/>
      <c r="PZJ183" s="567"/>
      <c r="PZO183" s="635"/>
      <c r="PZP183" s="636"/>
      <c r="PZQ183" s="567"/>
      <c r="PZV183" s="635"/>
      <c r="PZW183" s="636"/>
      <c r="PZX183" s="567"/>
      <c r="QAC183" s="635"/>
      <c r="QAD183" s="636"/>
      <c r="QAE183" s="567"/>
      <c r="QAJ183" s="635"/>
      <c r="QAK183" s="636"/>
      <c r="QAL183" s="567"/>
      <c r="QAQ183" s="635"/>
      <c r="QAR183" s="636"/>
      <c r="QAS183" s="567"/>
      <c r="QAX183" s="635"/>
      <c r="QAY183" s="636"/>
      <c r="QAZ183" s="567"/>
      <c r="QBE183" s="635"/>
      <c r="QBF183" s="636"/>
      <c r="QBG183" s="567"/>
      <c r="QBL183" s="635"/>
      <c r="QBM183" s="636"/>
      <c r="QBN183" s="567"/>
      <c r="QBS183" s="635"/>
      <c r="QBT183" s="636"/>
      <c r="QBU183" s="567"/>
      <c r="QBZ183" s="635"/>
      <c r="QCA183" s="636"/>
      <c r="QCB183" s="567"/>
      <c r="QCG183" s="635"/>
      <c r="QCH183" s="636"/>
      <c r="QCI183" s="567"/>
      <c r="QCN183" s="635"/>
      <c r="QCO183" s="636"/>
      <c r="QCP183" s="567"/>
      <c r="QCU183" s="635"/>
      <c r="QCV183" s="636"/>
      <c r="QCW183" s="567"/>
      <c r="QDB183" s="635"/>
      <c r="QDC183" s="636"/>
      <c r="QDD183" s="567"/>
      <c r="QDI183" s="635"/>
      <c r="QDJ183" s="636"/>
      <c r="QDK183" s="567"/>
      <c r="QDP183" s="635"/>
      <c r="QDQ183" s="636"/>
      <c r="QDR183" s="567"/>
      <c r="QDW183" s="635"/>
      <c r="QDX183" s="636"/>
      <c r="QDY183" s="567"/>
      <c r="QED183" s="635"/>
      <c r="QEE183" s="636"/>
      <c r="QEF183" s="567"/>
      <c r="QEK183" s="635"/>
      <c r="QEL183" s="636"/>
      <c r="QEM183" s="567"/>
      <c r="QER183" s="635"/>
      <c r="QES183" s="636"/>
      <c r="QET183" s="567"/>
      <c r="QEY183" s="635"/>
      <c r="QEZ183" s="636"/>
      <c r="QFA183" s="567"/>
      <c r="QFF183" s="635"/>
      <c r="QFG183" s="636"/>
      <c r="QFH183" s="567"/>
      <c r="QFM183" s="635"/>
      <c r="QFN183" s="636"/>
      <c r="QFO183" s="567"/>
      <c r="QFT183" s="635"/>
      <c r="QFU183" s="636"/>
      <c r="QFV183" s="567"/>
      <c r="QGA183" s="635"/>
      <c r="QGB183" s="636"/>
      <c r="QGC183" s="567"/>
      <c r="QGH183" s="635"/>
      <c r="QGI183" s="636"/>
      <c r="QGJ183" s="567"/>
      <c r="QGO183" s="635"/>
      <c r="QGP183" s="636"/>
      <c r="QGQ183" s="567"/>
      <c r="QGV183" s="635"/>
      <c r="QGW183" s="636"/>
      <c r="QGX183" s="567"/>
      <c r="QHC183" s="635"/>
      <c r="QHD183" s="636"/>
      <c r="QHE183" s="567"/>
      <c r="QHJ183" s="635"/>
      <c r="QHK183" s="636"/>
      <c r="QHL183" s="567"/>
      <c r="QHQ183" s="635"/>
      <c r="QHR183" s="636"/>
      <c r="QHS183" s="567"/>
      <c r="QHX183" s="635"/>
      <c r="QHY183" s="636"/>
      <c r="QHZ183" s="567"/>
      <c r="QIE183" s="635"/>
      <c r="QIF183" s="636"/>
      <c r="QIG183" s="567"/>
      <c r="QIL183" s="635"/>
      <c r="QIM183" s="636"/>
      <c r="QIN183" s="567"/>
      <c r="QIS183" s="635"/>
      <c r="QIT183" s="636"/>
      <c r="QIU183" s="567"/>
      <c r="QIZ183" s="635"/>
      <c r="QJA183" s="636"/>
      <c r="QJB183" s="567"/>
      <c r="QJG183" s="635"/>
      <c r="QJH183" s="636"/>
      <c r="QJI183" s="567"/>
      <c r="QJN183" s="635"/>
      <c r="QJO183" s="636"/>
      <c r="QJP183" s="567"/>
      <c r="QJU183" s="635"/>
      <c r="QJV183" s="636"/>
      <c r="QJW183" s="567"/>
      <c r="QKB183" s="635"/>
      <c r="QKC183" s="636"/>
      <c r="QKD183" s="567"/>
      <c r="QKI183" s="635"/>
      <c r="QKJ183" s="636"/>
      <c r="QKK183" s="567"/>
      <c r="QKP183" s="635"/>
      <c r="QKQ183" s="636"/>
      <c r="QKR183" s="567"/>
      <c r="QKW183" s="635"/>
      <c r="QKX183" s="636"/>
      <c r="QKY183" s="567"/>
      <c r="QLD183" s="635"/>
      <c r="QLE183" s="636"/>
      <c r="QLF183" s="567"/>
      <c r="QLK183" s="635"/>
      <c r="QLL183" s="636"/>
      <c r="QLM183" s="567"/>
      <c r="QLR183" s="635"/>
      <c r="QLS183" s="636"/>
      <c r="QLT183" s="567"/>
      <c r="QLY183" s="635"/>
      <c r="QLZ183" s="636"/>
      <c r="QMA183" s="567"/>
      <c r="QMF183" s="635"/>
      <c r="QMG183" s="636"/>
      <c r="QMH183" s="567"/>
      <c r="QMM183" s="635"/>
      <c r="QMN183" s="636"/>
      <c r="QMO183" s="567"/>
      <c r="QMT183" s="635"/>
      <c r="QMU183" s="636"/>
      <c r="QMV183" s="567"/>
      <c r="QNA183" s="635"/>
      <c r="QNB183" s="636"/>
      <c r="QNC183" s="567"/>
      <c r="QNH183" s="635"/>
      <c r="QNI183" s="636"/>
      <c r="QNJ183" s="567"/>
      <c r="QNO183" s="635"/>
      <c r="QNP183" s="636"/>
      <c r="QNQ183" s="567"/>
      <c r="QNV183" s="635"/>
      <c r="QNW183" s="636"/>
      <c r="QNX183" s="567"/>
      <c r="QOC183" s="635"/>
      <c r="QOD183" s="636"/>
      <c r="QOE183" s="567"/>
      <c r="QOJ183" s="635"/>
      <c r="QOK183" s="636"/>
      <c r="QOL183" s="567"/>
      <c r="QOQ183" s="635"/>
      <c r="QOR183" s="636"/>
      <c r="QOS183" s="567"/>
      <c r="QOX183" s="635"/>
      <c r="QOY183" s="636"/>
      <c r="QOZ183" s="567"/>
      <c r="QPE183" s="635"/>
      <c r="QPF183" s="636"/>
      <c r="QPG183" s="567"/>
      <c r="QPL183" s="635"/>
      <c r="QPM183" s="636"/>
      <c r="QPN183" s="567"/>
      <c r="QPS183" s="635"/>
      <c r="QPT183" s="636"/>
      <c r="QPU183" s="567"/>
      <c r="QPZ183" s="635"/>
      <c r="QQA183" s="636"/>
      <c r="QQB183" s="567"/>
      <c r="QQG183" s="635"/>
      <c r="QQH183" s="636"/>
      <c r="QQI183" s="567"/>
      <c r="QQN183" s="635"/>
      <c r="QQO183" s="636"/>
      <c r="QQP183" s="567"/>
      <c r="QQU183" s="635"/>
      <c r="QQV183" s="636"/>
      <c r="QQW183" s="567"/>
      <c r="QRB183" s="635"/>
      <c r="QRC183" s="636"/>
      <c r="QRD183" s="567"/>
      <c r="QRI183" s="635"/>
      <c r="QRJ183" s="636"/>
      <c r="QRK183" s="567"/>
      <c r="QRP183" s="635"/>
      <c r="QRQ183" s="636"/>
      <c r="QRR183" s="567"/>
      <c r="QRW183" s="635"/>
      <c r="QRX183" s="636"/>
      <c r="QRY183" s="567"/>
      <c r="QSD183" s="635"/>
      <c r="QSE183" s="636"/>
      <c r="QSF183" s="567"/>
      <c r="QSK183" s="635"/>
      <c r="QSL183" s="636"/>
      <c r="QSM183" s="567"/>
      <c r="QSR183" s="635"/>
      <c r="QSS183" s="636"/>
      <c r="QST183" s="567"/>
      <c r="QSY183" s="635"/>
      <c r="QSZ183" s="636"/>
      <c r="QTA183" s="567"/>
      <c r="QTF183" s="635"/>
      <c r="QTG183" s="636"/>
      <c r="QTH183" s="567"/>
      <c r="QTM183" s="635"/>
      <c r="QTN183" s="636"/>
      <c r="QTO183" s="567"/>
      <c r="QTT183" s="635"/>
      <c r="QTU183" s="636"/>
      <c r="QTV183" s="567"/>
      <c r="QUA183" s="635"/>
      <c r="QUB183" s="636"/>
      <c r="QUC183" s="567"/>
      <c r="QUH183" s="635"/>
      <c r="QUI183" s="636"/>
      <c r="QUJ183" s="567"/>
      <c r="QUO183" s="635"/>
      <c r="QUP183" s="636"/>
      <c r="QUQ183" s="567"/>
      <c r="QUV183" s="635"/>
      <c r="QUW183" s="636"/>
      <c r="QUX183" s="567"/>
      <c r="QVC183" s="635"/>
      <c r="QVD183" s="636"/>
      <c r="QVE183" s="567"/>
      <c r="QVJ183" s="635"/>
      <c r="QVK183" s="636"/>
      <c r="QVL183" s="567"/>
      <c r="QVQ183" s="635"/>
      <c r="QVR183" s="636"/>
      <c r="QVS183" s="567"/>
      <c r="QVX183" s="635"/>
      <c r="QVY183" s="636"/>
      <c r="QVZ183" s="567"/>
      <c r="QWE183" s="635"/>
      <c r="QWF183" s="636"/>
      <c r="QWG183" s="567"/>
      <c r="QWL183" s="635"/>
      <c r="QWM183" s="636"/>
      <c r="QWN183" s="567"/>
      <c r="QWS183" s="635"/>
      <c r="QWT183" s="636"/>
      <c r="QWU183" s="567"/>
      <c r="QWZ183" s="635"/>
      <c r="QXA183" s="636"/>
      <c r="QXB183" s="567"/>
      <c r="QXG183" s="635"/>
      <c r="QXH183" s="636"/>
      <c r="QXI183" s="567"/>
      <c r="QXN183" s="635"/>
      <c r="QXO183" s="636"/>
      <c r="QXP183" s="567"/>
      <c r="QXU183" s="635"/>
      <c r="QXV183" s="636"/>
      <c r="QXW183" s="567"/>
      <c r="QYB183" s="635"/>
      <c r="QYC183" s="636"/>
      <c r="QYD183" s="567"/>
      <c r="QYI183" s="635"/>
      <c r="QYJ183" s="636"/>
      <c r="QYK183" s="567"/>
      <c r="QYP183" s="635"/>
      <c r="QYQ183" s="636"/>
      <c r="QYR183" s="567"/>
      <c r="QYW183" s="635"/>
      <c r="QYX183" s="636"/>
      <c r="QYY183" s="567"/>
      <c r="QZD183" s="635"/>
      <c r="QZE183" s="636"/>
      <c r="QZF183" s="567"/>
      <c r="QZK183" s="635"/>
      <c r="QZL183" s="636"/>
      <c r="QZM183" s="567"/>
      <c r="QZR183" s="635"/>
      <c r="QZS183" s="636"/>
      <c r="QZT183" s="567"/>
      <c r="QZY183" s="635"/>
      <c r="QZZ183" s="636"/>
      <c r="RAA183" s="567"/>
      <c r="RAF183" s="635"/>
      <c r="RAG183" s="636"/>
      <c r="RAH183" s="567"/>
      <c r="RAM183" s="635"/>
      <c r="RAN183" s="636"/>
      <c r="RAO183" s="567"/>
      <c r="RAT183" s="635"/>
      <c r="RAU183" s="636"/>
      <c r="RAV183" s="567"/>
      <c r="RBA183" s="635"/>
      <c r="RBB183" s="636"/>
      <c r="RBC183" s="567"/>
      <c r="RBH183" s="635"/>
      <c r="RBI183" s="636"/>
      <c r="RBJ183" s="567"/>
      <c r="RBO183" s="635"/>
      <c r="RBP183" s="636"/>
      <c r="RBQ183" s="567"/>
      <c r="RBV183" s="635"/>
      <c r="RBW183" s="636"/>
      <c r="RBX183" s="567"/>
      <c r="RCC183" s="635"/>
      <c r="RCD183" s="636"/>
      <c r="RCE183" s="567"/>
      <c r="RCJ183" s="635"/>
      <c r="RCK183" s="636"/>
      <c r="RCL183" s="567"/>
      <c r="RCQ183" s="635"/>
      <c r="RCR183" s="636"/>
      <c r="RCS183" s="567"/>
      <c r="RCX183" s="635"/>
      <c r="RCY183" s="636"/>
      <c r="RCZ183" s="567"/>
      <c r="RDE183" s="635"/>
      <c r="RDF183" s="636"/>
      <c r="RDG183" s="567"/>
      <c r="RDL183" s="635"/>
      <c r="RDM183" s="636"/>
      <c r="RDN183" s="567"/>
      <c r="RDS183" s="635"/>
      <c r="RDT183" s="636"/>
      <c r="RDU183" s="567"/>
      <c r="RDZ183" s="635"/>
      <c r="REA183" s="636"/>
      <c r="REB183" s="567"/>
      <c r="REG183" s="635"/>
      <c r="REH183" s="636"/>
      <c r="REI183" s="567"/>
      <c r="REN183" s="635"/>
      <c r="REO183" s="636"/>
      <c r="REP183" s="567"/>
      <c r="REU183" s="635"/>
      <c r="REV183" s="636"/>
      <c r="REW183" s="567"/>
      <c r="RFB183" s="635"/>
      <c r="RFC183" s="636"/>
      <c r="RFD183" s="567"/>
      <c r="RFI183" s="635"/>
      <c r="RFJ183" s="636"/>
      <c r="RFK183" s="567"/>
      <c r="RFP183" s="635"/>
      <c r="RFQ183" s="636"/>
      <c r="RFR183" s="567"/>
      <c r="RFW183" s="635"/>
      <c r="RFX183" s="636"/>
      <c r="RFY183" s="567"/>
      <c r="RGD183" s="635"/>
      <c r="RGE183" s="636"/>
      <c r="RGF183" s="567"/>
      <c r="RGK183" s="635"/>
      <c r="RGL183" s="636"/>
      <c r="RGM183" s="567"/>
      <c r="RGR183" s="635"/>
      <c r="RGS183" s="636"/>
      <c r="RGT183" s="567"/>
      <c r="RGY183" s="635"/>
      <c r="RGZ183" s="636"/>
      <c r="RHA183" s="567"/>
      <c r="RHF183" s="635"/>
      <c r="RHG183" s="636"/>
      <c r="RHH183" s="567"/>
      <c r="RHM183" s="635"/>
      <c r="RHN183" s="636"/>
      <c r="RHO183" s="567"/>
      <c r="RHT183" s="635"/>
      <c r="RHU183" s="636"/>
      <c r="RHV183" s="567"/>
      <c r="RIA183" s="635"/>
      <c r="RIB183" s="636"/>
      <c r="RIC183" s="567"/>
      <c r="RIH183" s="635"/>
      <c r="RII183" s="636"/>
      <c r="RIJ183" s="567"/>
      <c r="RIO183" s="635"/>
      <c r="RIP183" s="636"/>
      <c r="RIQ183" s="567"/>
      <c r="RIV183" s="635"/>
      <c r="RIW183" s="636"/>
      <c r="RIX183" s="567"/>
      <c r="RJC183" s="635"/>
      <c r="RJD183" s="636"/>
      <c r="RJE183" s="567"/>
      <c r="RJJ183" s="635"/>
      <c r="RJK183" s="636"/>
      <c r="RJL183" s="567"/>
      <c r="RJQ183" s="635"/>
      <c r="RJR183" s="636"/>
      <c r="RJS183" s="567"/>
      <c r="RJX183" s="635"/>
      <c r="RJY183" s="636"/>
      <c r="RJZ183" s="567"/>
      <c r="RKE183" s="635"/>
      <c r="RKF183" s="636"/>
      <c r="RKG183" s="567"/>
      <c r="RKL183" s="635"/>
      <c r="RKM183" s="636"/>
      <c r="RKN183" s="567"/>
      <c r="RKS183" s="635"/>
      <c r="RKT183" s="636"/>
      <c r="RKU183" s="567"/>
      <c r="RKZ183" s="635"/>
      <c r="RLA183" s="636"/>
      <c r="RLB183" s="567"/>
      <c r="RLG183" s="635"/>
      <c r="RLH183" s="636"/>
      <c r="RLI183" s="567"/>
      <c r="RLN183" s="635"/>
      <c r="RLO183" s="636"/>
      <c r="RLP183" s="567"/>
      <c r="RLU183" s="635"/>
      <c r="RLV183" s="636"/>
      <c r="RLW183" s="567"/>
      <c r="RMB183" s="635"/>
      <c r="RMC183" s="636"/>
      <c r="RMD183" s="567"/>
      <c r="RMI183" s="635"/>
      <c r="RMJ183" s="636"/>
      <c r="RMK183" s="567"/>
      <c r="RMP183" s="635"/>
      <c r="RMQ183" s="636"/>
      <c r="RMR183" s="567"/>
      <c r="RMW183" s="635"/>
      <c r="RMX183" s="636"/>
      <c r="RMY183" s="567"/>
      <c r="RND183" s="635"/>
      <c r="RNE183" s="636"/>
      <c r="RNF183" s="567"/>
      <c r="RNK183" s="635"/>
      <c r="RNL183" s="636"/>
      <c r="RNM183" s="567"/>
      <c r="RNR183" s="635"/>
      <c r="RNS183" s="636"/>
      <c r="RNT183" s="567"/>
      <c r="RNY183" s="635"/>
      <c r="RNZ183" s="636"/>
      <c r="ROA183" s="567"/>
      <c r="ROF183" s="635"/>
      <c r="ROG183" s="636"/>
      <c r="ROH183" s="567"/>
      <c r="ROM183" s="635"/>
      <c r="RON183" s="636"/>
      <c r="ROO183" s="567"/>
      <c r="ROT183" s="635"/>
      <c r="ROU183" s="636"/>
      <c r="ROV183" s="567"/>
      <c r="RPA183" s="635"/>
      <c r="RPB183" s="636"/>
      <c r="RPC183" s="567"/>
      <c r="RPH183" s="635"/>
      <c r="RPI183" s="636"/>
      <c r="RPJ183" s="567"/>
      <c r="RPO183" s="635"/>
      <c r="RPP183" s="636"/>
      <c r="RPQ183" s="567"/>
      <c r="RPV183" s="635"/>
      <c r="RPW183" s="636"/>
      <c r="RPX183" s="567"/>
      <c r="RQC183" s="635"/>
      <c r="RQD183" s="636"/>
      <c r="RQE183" s="567"/>
      <c r="RQJ183" s="635"/>
      <c r="RQK183" s="636"/>
      <c r="RQL183" s="567"/>
      <c r="RQQ183" s="635"/>
      <c r="RQR183" s="636"/>
      <c r="RQS183" s="567"/>
      <c r="RQX183" s="635"/>
      <c r="RQY183" s="636"/>
      <c r="RQZ183" s="567"/>
      <c r="RRE183" s="635"/>
      <c r="RRF183" s="636"/>
      <c r="RRG183" s="567"/>
      <c r="RRL183" s="635"/>
      <c r="RRM183" s="636"/>
      <c r="RRN183" s="567"/>
      <c r="RRS183" s="635"/>
      <c r="RRT183" s="636"/>
      <c r="RRU183" s="567"/>
      <c r="RRZ183" s="635"/>
      <c r="RSA183" s="636"/>
      <c r="RSB183" s="567"/>
      <c r="RSG183" s="635"/>
      <c r="RSH183" s="636"/>
      <c r="RSI183" s="567"/>
      <c r="RSN183" s="635"/>
      <c r="RSO183" s="636"/>
      <c r="RSP183" s="567"/>
      <c r="RSU183" s="635"/>
      <c r="RSV183" s="636"/>
      <c r="RSW183" s="567"/>
      <c r="RTB183" s="635"/>
      <c r="RTC183" s="636"/>
      <c r="RTD183" s="567"/>
      <c r="RTI183" s="635"/>
      <c r="RTJ183" s="636"/>
      <c r="RTK183" s="567"/>
      <c r="RTP183" s="635"/>
      <c r="RTQ183" s="636"/>
      <c r="RTR183" s="567"/>
      <c r="RTW183" s="635"/>
      <c r="RTX183" s="636"/>
      <c r="RTY183" s="567"/>
      <c r="RUD183" s="635"/>
      <c r="RUE183" s="636"/>
      <c r="RUF183" s="567"/>
      <c r="RUK183" s="635"/>
      <c r="RUL183" s="636"/>
      <c r="RUM183" s="567"/>
      <c r="RUR183" s="635"/>
      <c r="RUS183" s="636"/>
      <c r="RUT183" s="567"/>
      <c r="RUY183" s="635"/>
      <c r="RUZ183" s="636"/>
      <c r="RVA183" s="567"/>
      <c r="RVF183" s="635"/>
      <c r="RVG183" s="636"/>
      <c r="RVH183" s="567"/>
      <c r="RVM183" s="635"/>
      <c r="RVN183" s="636"/>
      <c r="RVO183" s="567"/>
      <c r="RVT183" s="635"/>
      <c r="RVU183" s="636"/>
      <c r="RVV183" s="567"/>
      <c r="RWA183" s="635"/>
      <c r="RWB183" s="636"/>
      <c r="RWC183" s="567"/>
      <c r="RWH183" s="635"/>
      <c r="RWI183" s="636"/>
      <c r="RWJ183" s="567"/>
      <c r="RWO183" s="635"/>
      <c r="RWP183" s="636"/>
      <c r="RWQ183" s="567"/>
      <c r="RWV183" s="635"/>
      <c r="RWW183" s="636"/>
      <c r="RWX183" s="567"/>
      <c r="RXC183" s="635"/>
      <c r="RXD183" s="636"/>
      <c r="RXE183" s="567"/>
      <c r="RXJ183" s="635"/>
      <c r="RXK183" s="636"/>
      <c r="RXL183" s="567"/>
      <c r="RXQ183" s="635"/>
      <c r="RXR183" s="636"/>
      <c r="RXS183" s="567"/>
      <c r="RXX183" s="635"/>
      <c r="RXY183" s="636"/>
      <c r="RXZ183" s="567"/>
      <c r="RYE183" s="635"/>
      <c r="RYF183" s="636"/>
      <c r="RYG183" s="567"/>
      <c r="RYL183" s="635"/>
      <c r="RYM183" s="636"/>
      <c r="RYN183" s="567"/>
      <c r="RYS183" s="635"/>
      <c r="RYT183" s="636"/>
      <c r="RYU183" s="567"/>
      <c r="RYZ183" s="635"/>
      <c r="RZA183" s="636"/>
      <c r="RZB183" s="567"/>
      <c r="RZG183" s="635"/>
      <c r="RZH183" s="636"/>
      <c r="RZI183" s="567"/>
      <c r="RZN183" s="635"/>
      <c r="RZO183" s="636"/>
      <c r="RZP183" s="567"/>
      <c r="RZU183" s="635"/>
      <c r="RZV183" s="636"/>
      <c r="RZW183" s="567"/>
      <c r="SAB183" s="635"/>
      <c r="SAC183" s="636"/>
      <c r="SAD183" s="567"/>
      <c r="SAI183" s="635"/>
      <c r="SAJ183" s="636"/>
      <c r="SAK183" s="567"/>
      <c r="SAP183" s="635"/>
      <c r="SAQ183" s="636"/>
      <c r="SAR183" s="567"/>
      <c r="SAW183" s="635"/>
      <c r="SAX183" s="636"/>
      <c r="SAY183" s="567"/>
      <c r="SBD183" s="635"/>
      <c r="SBE183" s="636"/>
      <c r="SBF183" s="567"/>
      <c r="SBK183" s="635"/>
      <c r="SBL183" s="636"/>
      <c r="SBM183" s="567"/>
      <c r="SBR183" s="635"/>
      <c r="SBS183" s="636"/>
      <c r="SBT183" s="567"/>
      <c r="SBY183" s="635"/>
      <c r="SBZ183" s="636"/>
      <c r="SCA183" s="567"/>
      <c r="SCF183" s="635"/>
      <c r="SCG183" s="636"/>
      <c r="SCH183" s="567"/>
      <c r="SCM183" s="635"/>
      <c r="SCN183" s="636"/>
      <c r="SCO183" s="567"/>
      <c r="SCT183" s="635"/>
      <c r="SCU183" s="636"/>
      <c r="SCV183" s="567"/>
      <c r="SDA183" s="635"/>
      <c r="SDB183" s="636"/>
      <c r="SDC183" s="567"/>
      <c r="SDH183" s="635"/>
      <c r="SDI183" s="636"/>
      <c r="SDJ183" s="567"/>
      <c r="SDO183" s="635"/>
      <c r="SDP183" s="636"/>
      <c r="SDQ183" s="567"/>
      <c r="SDV183" s="635"/>
      <c r="SDW183" s="636"/>
      <c r="SDX183" s="567"/>
      <c r="SEC183" s="635"/>
      <c r="SED183" s="636"/>
      <c r="SEE183" s="567"/>
      <c r="SEJ183" s="635"/>
      <c r="SEK183" s="636"/>
      <c r="SEL183" s="567"/>
      <c r="SEQ183" s="635"/>
      <c r="SER183" s="636"/>
      <c r="SES183" s="567"/>
      <c r="SEX183" s="635"/>
      <c r="SEY183" s="636"/>
      <c r="SEZ183" s="567"/>
      <c r="SFE183" s="635"/>
      <c r="SFF183" s="636"/>
      <c r="SFG183" s="567"/>
      <c r="SFL183" s="635"/>
      <c r="SFM183" s="636"/>
      <c r="SFN183" s="567"/>
      <c r="SFS183" s="635"/>
      <c r="SFT183" s="636"/>
      <c r="SFU183" s="567"/>
      <c r="SFZ183" s="635"/>
      <c r="SGA183" s="636"/>
      <c r="SGB183" s="567"/>
      <c r="SGG183" s="635"/>
      <c r="SGH183" s="636"/>
      <c r="SGI183" s="567"/>
      <c r="SGN183" s="635"/>
      <c r="SGO183" s="636"/>
      <c r="SGP183" s="567"/>
      <c r="SGU183" s="635"/>
      <c r="SGV183" s="636"/>
      <c r="SGW183" s="567"/>
      <c r="SHB183" s="635"/>
      <c r="SHC183" s="636"/>
      <c r="SHD183" s="567"/>
      <c r="SHI183" s="635"/>
      <c r="SHJ183" s="636"/>
      <c r="SHK183" s="567"/>
      <c r="SHP183" s="635"/>
      <c r="SHQ183" s="636"/>
      <c r="SHR183" s="567"/>
      <c r="SHW183" s="635"/>
      <c r="SHX183" s="636"/>
      <c r="SHY183" s="567"/>
      <c r="SID183" s="635"/>
      <c r="SIE183" s="636"/>
      <c r="SIF183" s="567"/>
      <c r="SIK183" s="635"/>
      <c r="SIL183" s="636"/>
      <c r="SIM183" s="567"/>
      <c r="SIR183" s="635"/>
      <c r="SIS183" s="636"/>
      <c r="SIT183" s="567"/>
      <c r="SIY183" s="635"/>
      <c r="SIZ183" s="636"/>
      <c r="SJA183" s="567"/>
      <c r="SJF183" s="635"/>
      <c r="SJG183" s="636"/>
      <c r="SJH183" s="567"/>
      <c r="SJM183" s="635"/>
      <c r="SJN183" s="636"/>
      <c r="SJO183" s="567"/>
      <c r="SJT183" s="635"/>
      <c r="SJU183" s="636"/>
      <c r="SJV183" s="567"/>
      <c r="SKA183" s="635"/>
      <c r="SKB183" s="636"/>
      <c r="SKC183" s="567"/>
      <c r="SKH183" s="635"/>
      <c r="SKI183" s="636"/>
      <c r="SKJ183" s="567"/>
      <c r="SKO183" s="635"/>
      <c r="SKP183" s="636"/>
      <c r="SKQ183" s="567"/>
      <c r="SKV183" s="635"/>
      <c r="SKW183" s="636"/>
      <c r="SKX183" s="567"/>
      <c r="SLC183" s="635"/>
      <c r="SLD183" s="636"/>
      <c r="SLE183" s="567"/>
      <c r="SLJ183" s="635"/>
      <c r="SLK183" s="636"/>
      <c r="SLL183" s="567"/>
      <c r="SLQ183" s="635"/>
      <c r="SLR183" s="636"/>
      <c r="SLS183" s="567"/>
      <c r="SLX183" s="635"/>
      <c r="SLY183" s="636"/>
      <c r="SLZ183" s="567"/>
      <c r="SME183" s="635"/>
      <c r="SMF183" s="636"/>
      <c r="SMG183" s="567"/>
      <c r="SML183" s="635"/>
      <c r="SMM183" s="636"/>
      <c r="SMN183" s="567"/>
      <c r="SMS183" s="635"/>
      <c r="SMT183" s="636"/>
      <c r="SMU183" s="567"/>
      <c r="SMZ183" s="635"/>
      <c r="SNA183" s="636"/>
      <c r="SNB183" s="567"/>
      <c r="SNG183" s="635"/>
      <c r="SNH183" s="636"/>
      <c r="SNI183" s="567"/>
      <c r="SNN183" s="635"/>
      <c r="SNO183" s="636"/>
      <c r="SNP183" s="567"/>
      <c r="SNU183" s="635"/>
      <c r="SNV183" s="636"/>
      <c r="SNW183" s="567"/>
      <c r="SOB183" s="635"/>
      <c r="SOC183" s="636"/>
      <c r="SOD183" s="567"/>
      <c r="SOI183" s="635"/>
      <c r="SOJ183" s="636"/>
      <c r="SOK183" s="567"/>
      <c r="SOP183" s="635"/>
      <c r="SOQ183" s="636"/>
      <c r="SOR183" s="567"/>
      <c r="SOW183" s="635"/>
      <c r="SOX183" s="636"/>
      <c r="SOY183" s="567"/>
      <c r="SPD183" s="635"/>
      <c r="SPE183" s="636"/>
      <c r="SPF183" s="567"/>
      <c r="SPK183" s="635"/>
      <c r="SPL183" s="636"/>
      <c r="SPM183" s="567"/>
      <c r="SPR183" s="635"/>
      <c r="SPS183" s="636"/>
      <c r="SPT183" s="567"/>
      <c r="SPY183" s="635"/>
      <c r="SPZ183" s="636"/>
      <c r="SQA183" s="567"/>
      <c r="SQF183" s="635"/>
      <c r="SQG183" s="636"/>
      <c r="SQH183" s="567"/>
      <c r="SQM183" s="635"/>
      <c r="SQN183" s="636"/>
      <c r="SQO183" s="567"/>
      <c r="SQT183" s="635"/>
      <c r="SQU183" s="636"/>
      <c r="SQV183" s="567"/>
      <c r="SRA183" s="635"/>
      <c r="SRB183" s="636"/>
      <c r="SRC183" s="567"/>
      <c r="SRH183" s="635"/>
      <c r="SRI183" s="636"/>
      <c r="SRJ183" s="567"/>
      <c r="SRO183" s="635"/>
      <c r="SRP183" s="636"/>
      <c r="SRQ183" s="567"/>
      <c r="SRV183" s="635"/>
      <c r="SRW183" s="636"/>
      <c r="SRX183" s="567"/>
      <c r="SSC183" s="635"/>
      <c r="SSD183" s="636"/>
      <c r="SSE183" s="567"/>
      <c r="SSJ183" s="635"/>
      <c r="SSK183" s="636"/>
      <c r="SSL183" s="567"/>
      <c r="SSQ183" s="635"/>
      <c r="SSR183" s="636"/>
      <c r="SSS183" s="567"/>
      <c r="SSX183" s="635"/>
      <c r="SSY183" s="636"/>
      <c r="SSZ183" s="567"/>
      <c r="STE183" s="635"/>
      <c r="STF183" s="636"/>
      <c r="STG183" s="567"/>
      <c r="STL183" s="635"/>
      <c r="STM183" s="636"/>
      <c r="STN183" s="567"/>
      <c r="STS183" s="635"/>
      <c r="STT183" s="636"/>
      <c r="STU183" s="567"/>
      <c r="STZ183" s="635"/>
      <c r="SUA183" s="636"/>
      <c r="SUB183" s="567"/>
      <c r="SUG183" s="635"/>
      <c r="SUH183" s="636"/>
      <c r="SUI183" s="567"/>
      <c r="SUN183" s="635"/>
      <c r="SUO183" s="636"/>
      <c r="SUP183" s="567"/>
      <c r="SUU183" s="635"/>
      <c r="SUV183" s="636"/>
      <c r="SUW183" s="567"/>
      <c r="SVB183" s="635"/>
      <c r="SVC183" s="636"/>
      <c r="SVD183" s="567"/>
      <c r="SVI183" s="635"/>
      <c r="SVJ183" s="636"/>
      <c r="SVK183" s="567"/>
      <c r="SVP183" s="635"/>
      <c r="SVQ183" s="636"/>
      <c r="SVR183" s="567"/>
      <c r="SVW183" s="635"/>
      <c r="SVX183" s="636"/>
      <c r="SVY183" s="567"/>
      <c r="SWD183" s="635"/>
      <c r="SWE183" s="636"/>
      <c r="SWF183" s="567"/>
      <c r="SWK183" s="635"/>
      <c r="SWL183" s="636"/>
      <c r="SWM183" s="567"/>
      <c r="SWR183" s="635"/>
      <c r="SWS183" s="636"/>
      <c r="SWT183" s="567"/>
      <c r="SWY183" s="635"/>
      <c r="SWZ183" s="636"/>
      <c r="SXA183" s="567"/>
      <c r="SXF183" s="635"/>
      <c r="SXG183" s="636"/>
      <c r="SXH183" s="567"/>
      <c r="SXM183" s="635"/>
      <c r="SXN183" s="636"/>
      <c r="SXO183" s="567"/>
      <c r="SXT183" s="635"/>
      <c r="SXU183" s="636"/>
      <c r="SXV183" s="567"/>
      <c r="SYA183" s="635"/>
      <c r="SYB183" s="636"/>
      <c r="SYC183" s="567"/>
      <c r="SYH183" s="635"/>
      <c r="SYI183" s="636"/>
      <c r="SYJ183" s="567"/>
      <c r="SYO183" s="635"/>
      <c r="SYP183" s="636"/>
      <c r="SYQ183" s="567"/>
      <c r="SYV183" s="635"/>
      <c r="SYW183" s="636"/>
      <c r="SYX183" s="567"/>
      <c r="SZC183" s="635"/>
      <c r="SZD183" s="636"/>
      <c r="SZE183" s="567"/>
      <c r="SZJ183" s="635"/>
      <c r="SZK183" s="636"/>
      <c r="SZL183" s="567"/>
      <c r="SZQ183" s="635"/>
      <c r="SZR183" s="636"/>
      <c r="SZS183" s="567"/>
      <c r="SZX183" s="635"/>
      <c r="SZY183" s="636"/>
      <c r="SZZ183" s="567"/>
      <c r="TAE183" s="635"/>
      <c r="TAF183" s="636"/>
      <c r="TAG183" s="567"/>
      <c r="TAL183" s="635"/>
      <c r="TAM183" s="636"/>
      <c r="TAN183" s="567"/>
      <c r="TAS183" s="635"/>
      <c r="TAT183" s="636"/>
      <c r="TAU183" s="567"/>
      <c r="TAZ183" s="635"/>
      <c r="TBA183" s="636"/>
      <c r="TBB183" s="567"/>
      <c r="TBG183" s="635"/>
      <c r="TBH183" s="636"/>
      <c r="TBI183" s="567"/>
      <c r="TBN183" s="635"/>
      <c r="TBO183" s="636"/>
      <c r="TBP183" s="567"/>
      <c r="TBU183" s="635"/>
      <c r="TBV183" s="636"/>
      <c r="TBW183" s="567"/>
      <c r="TCB183" s="635"/>
      <c r="TCC183" s="636"/>
      <c r="TCD183" s="567"/>
      <c r="TCI183" s="635"/>
      <c r="TCJ183" s="636"/>
      <c r="TCK183" s="567"/>
      <c r="TCP183" s="635"/>
      <c r="TCQ183" s="636"/>
      <c r="TCR183" s="567"/>
      <c r="TCW183" s="635"/>
      <c r="TCX183" s="636"/>
      <c r="TCY183" s="567"/>
      <c r="TDD183" s="635"/>
      <c r="TDE183" s="636"/>
      <c r="TDF183" s="567"/>
      <c r="TDK183" s="635"/>
      <c r="TDL183" s="636"/>
      <c r="TDM183" s="567"/>
      <c r="TDR183" s="635"/>
      <c r="TDS183" s="636"/>
      <c r="TDT183" s="567"/>
      <c r="TDY183" s="635"/>
      <c r="TDZ183" s="636"/>
      <c r="TEA183" s="567"/>
      <c r="TEF183" s="635"/>
      <c r="TEG183" s="636"/>
      <c r="TEH183" s="567"/>
      <c r="TEM183" s="635"/>
      <c r="TEN183" s="636"/>
      <c r="TEO183" s="567"/>
      <c r="TET183" s="635"/>
      <c r="TEU183" s="636"/>
      <c r="TEV183" s="567"/>
      <c r="TFA183" s="635"/>
      <c r="TFB183" s="636"/>
      <c r="TFC183" s="567"/>
      <c r="TFH183" s="635"/>
      <c r="TFI183" s="636"/>
      <c r="TFJ183" s="567"/>
      <c r="TFO183" s="635"/>
      <c r="TFP183" s="636"/>
      <c r="TFQ183" s="567"/>
      <c r="TFV183" s="635"/>
      <c r="TFW183" s="636"/>
      <c r="TFX183" s="567"/>
      <c r="TGC183" s="635"/>
      <c r="TGD183" s="636"/>
      <c r="TGE183" s="567"/>
      <c r="TGJ183" s="635"/>
      <c r="TGK183" s="636"/>
      <c r="TGL183" s="567"/>
      <c r="TGQ183" s="635"/>
      <c r="TGR183" s="636"/>
      <c r="TGS183" s="567"/>
      <c r="TGX183" s="635"/>
      <c r="TGY183" s="636"/>
      <c r="TGZ183" s="567"/>
      <c r="THE183" s="635"/>
      <c r="THF183" s="636"/>
      <c r="THG183" s="567"/>
      <c r="THL183" s="635"/>
      <c r="THM183" s="636"/>
      <c r="THN183" s="567"/>
      <c r="THS183" s="635"/>
      <c r="THT183" s="636"/>
      <c r="THU183" s="567"/>
      <c r="THZ183" s="635"/>
      <c r="TIA183" s="636"/>
      <c r="TIB183" s="567"/>
      <c r="TIG183" s="635"/>
      <c r="TIH183" s="636"/>
      <c r="TII183" s="567"/>
      <c r="TIN183" s="635"/>
      <c r="TIO183" s="636"/>
      <c r="TIP183" s="567"/>
      <c r="TIU183" s="635"/>
      <c r="TIV183" s="636"/>
      <c r="TIW183" s="567"/>
      <c r="TJB183" s="635"/>
      <c r="TJC183" s="636"/>
      <c r="TJD183" s="567"/>
      <c r="TJI183" s="635"/>
      <c r="TJJ183" s="636"/>
      <c r="TJK183" s="567"/>
      <c r="TJP183" s="635"/>
      <c r="TJQ183" s="636"/>
      <c r="TJR183" s="567"/>
      <c r="TJW183" s="635"/>
      <c r="TJX183" s="636"/>
      <c r="TJY183" s="567"/>
      <c r="TKD183" s="635"/>
      <c r="TKE183" s="636"/>
      <c r="TKF183" s="567"/>
      <c r="TKK183" s="635"/>
      <c r="TKL183" s="636"/>
      <c r="TKM183" s="567"/>
      <c r="TKR183" s="635"/>
      <c r="TKS183" s="636"/>
      <c r="TKT183" s="567"/>
      <c r="TKY183" s="635"/>
      <c r="TKZ183" s="636"/>
      <c r="TLA183" s="567"/>
      <c r="TLF183" s="635"/>
      <c r="TLG183" s="636"/>
      <c r="TLH183" s="567"/>
      <c r="TLM183" s="635"/>
      <c r="TLN183" s="636"/>
      <c r="TLO183" s="567"/>
      <c r="TLT183" s="635"/>
      <c r="TLU183" s="636"/>
      <c r="TLV183" s="567"/>
      <c r="TMA183" s="635"/>
      <c r="TMB183" s="636"/>
      <c r="TMC183" s="567"/>
      <c r="TMH183" s="635"/>
      <c r="TMI183" s="636"/>
      <c r="TMJ183" s="567"/>
      <c r="TMO183" s="635"/>
      <c r="TMP183" s="636"/>
      <c r="TMQ183" s="567"/>
      <c r="TMV183" s="635"/>
      <c r="TMW183" s="636"/>
      <c r="TMX183" s="567"/>
      <c r="TNC183" s="635"/>
      <c r="TND183" s="636"/>
      <c r="TNE183" s="567"/>
      <c r="TNJ183" s="635"/>
      <c r="TNK183" s="636"/>
      <c r="TNL183" s="567"/>
      <c r="TNQ183" s="635"/>
      <c r="TNR183" s="636"/>
      <c r="TNS183" s="567"/>
      <c r="TNX183" s="635"/>
      <c r="TNY183" s="636"/>
      <c r="TNZ183" s="567"/>
      <c r="TOE183" s="635"/>
      <c r="TOF183" s="636"/>
      <c r="TOG183" s="567"/>
      <c r="TOL183" s="635"/>
      <c r="TOM183" s="636"/>
      <c r="TON183" s="567"/>
      <c r="TOS183" s="635"/>
      <c r="TOT183" s="636"/>
      <c r="TOU183" s="567"/>
      <c r="TOZ183" s="635"/>
      <c r="TPA183" s="636"/>
      <c r="TPB183" s="567"/>
      <c r="TPG183" s="635"/>
      <c r="TPH183" s="636"/>
      <c r="TPI183" s="567"/>
      <c r="TPN183" s="635"/>
      <c r="TPO183" s="636"/>
      <c r="TPP183" s="567"/>
      <c r="TPU183" s="635"/>
      <c r="TPV183" s="636"/>
      <c r="TPW183" s="567"/>
      <c r="TQB183" s="635"/>
      <c r="TQC183" s="636"/>
      <c r="TQD183" s="567"/>
      <c r="TQI183" s="635"/>
      <c r="TQJ183" s="636"/>
      <c r="TQK183" s="567"/>
      <c r="TQP183" s="635"/>
      <c r="TQQ183" s="636"/>
      <c r="TQR183" s="567"/>
      <c r="TQW183" s="635"/>
      <c r="TQX183" s="636"/>
      <c r="TQY183" s="567"/>
      <c r="TRD183" s="635"/>
      <c r="TRE183" s="636"/>
      <c r="TRF183" s="567"/>
      <c r="TRK183" s="635"/>
      <c r="TRL183" s="636"/>
      <c r="TRM183" s="567"/>
      <c r="TRR183" s="635"/>
      <c r="TRS183" s="636"/>
      <c r="TRT183" s="567"/>
      <c r="TRY183" s="635"/>
      <c r="TRZ183" s="636"/>
      <c r="TSA183" s="567"/>
      <c r="TSF183" s="635"/>
      <c r="TSG183" s="636"/>
      <c r="TSH183" s="567"/>
      <c r="TSM183" s="635"/>
      <c r="TSN183" s="636"/>
      <c r="TSO183" s="567"/>
      <c r="TST183" s="635"/>
      <c r="TSU183" s="636"/>
      <c r="TSV183" s="567"/>
      <c r="TTA183" s="635"/>
      <c r="TTB183" s="636"/>
      <c r="TTC183" s="567"/>
      <c r="TTH183" s="635"/>
      <c r="TTI183" s="636"/>
      <c r="TTJ183" s="567"/>
      <c r="TTO183" s="635"/>
      <c r="TTP183" s="636"/>
      <c r="TTQ183" s="567"/>
      <c r="TTV183" s="635"/>
      <c r="TTW183" s="636"/>
      <c r="TTX183" s="567"/>
      <c r="TUC183" s="635"/>
      <c r="TUD183" s="636"/>
      <c r="TUE183" s="567"/>
      <c r="TUJ183" s="635"/>
      <c r="TUK183" s="636"/>
      <c r="TUL183" s="567"/>
      <c r="TUQ183" s="635"/>
      <c r="TUR183" s="636"/>
      <c r="TUS183" s="567"/>
      <c r="TUX183" s="635"/>
      <c r="TUY183" s="636"/>
      <c r="TUZ183" s="567"/>
      <c r="TVE183" s="635"/>
      <c r="TVF183" s="636"/>
      <c r="TVG183" s="567"/>
      <c r="TVL183" s="635"/>
      <c r="TVM183" s="636"/>
      <c r="TVN183" s="567"/>
      <c r="TVS183" s="635"/>
      <c r="TVT183" s="636"/>
      <c r="TVU183" s="567"/>
      <c r="TVZ183" s="635"/>
      <c r="TWA183" s="636"/>
      <c r="TWB183" s="567"/>
      <c r="TWG183" s="635"/>
      <c r="TWH183" s="636"/>
      <c r="TWI183" s="567"/>
      <c r="TWN183" s="635"/>
      <c r="TWO183" s="636"/>
      <c r="TWP183" s="567"/>
      <c r="TWU183" s="635"/>
      <c r="TWV183" s="636"/>
      <c r="TWW183" s="567"/>
      <c r="TXB183" s="635"/>
      <c r="TXC183" s="636"/>
      <c r="TXD183" s="567"/>
      <c r="TXI183" s="635"/>
      <c r="TXJ183" s="636"/>
      <c r="TXK183" s="567"/>
      <c r="TXP183" s="635"/>
      <c r="TXQ183" s="636"/>
      <c r="TXR183" s="567"/>
      <c r="TXW183" s="635"/>
      <c r="TXX183" s="636"/>
      <c r="TXY183" s="567"/>
      <c r="TYD183" s="635"/>
      <c r="TYE183" s="636"/>
      <c r="TYF183" s="567"/>
      <c r="TYK183" s="635"/>
      <c r="TYL183" s="636"/>
      <c r="TYM183" s="567"/>
      <c r="TYR183" s="635"/>
      <c r="TYS183" s="636"/>
      <c r="TYT183" s="567"/>
      <c r="TYY183" s="635"/>
      <c r="TYZ183" s="636"/>
      <c r="TZA183" s="567"/>
      <c r="TZF183" s="635"/>
      <c r="TZG183" s="636"/>
      <c r="TZH183" s="567"/>
      <c r="TZM183" s="635"/>
      <c r="TZN183" s="636"/>
      <c r="TZO183" s="567"/>
      <c r="TZT183" s="635"/>
      <c r="TZU183" s="636"/>
      <c r="TZV183" s="567"/>
      <c r="UAA183" s="635"/>
      <c r="UAB183" s="636"/>
      <c r="UAC183" s="567"/>
      <c r="UAH183" s="635"/>
      <c r="UAI183" s="636"/>
      <c r="UAJ183" s="567"/>
      <c r="UAO183" s="635"/>
      <c r="UAP183" s="636"/>
      <c r="UAQ183" s="567"/>
      <c r="UAV183" s="635"/>
      <c r="UAW183" s="636"/>
      <c r="UAX183" s="567"/>
      <c r="UBC183" s="635"/>
      <c r="UBD183" s="636"/>
      <c r="UBE183" s="567"/>
      <c r="UBJ183" s="635"/>
      <c r="UBK183" s="636"/>
      <c r="UBL183" s="567"/>
      <c r="UBQ183" s="635"/>
      <c r="UBR183" s="636"/>
      <c r="UBS183" s="567"/>
      <c r="UBX183" s="635"/>
      <c r="UBY183" s="636"/>
      <c r="UBZ183" s="567"/>
      <c r="UCE183" s="635"/>
      <c r="UCF183" s="636"/>
      <c r="UCG183" s="567"/>
      <c r="UCL183" s="635"/>
      <c r="UCM183" s="636"/>
      <c r="UCN183" s="567"/>
      <c r="UCS183" s="635"/>
      <c r="UCT183" s="636"/>
      <c r="UCU183" s="567"/>
      <c r="UCZ183" s="635"/>
      <c r="UDA183" s="636"/>
      <c r="UDB183" s="567"/>
      <c r="UDG183" s="635"/>
      <c r="UDH183" s="636"/>
      <c r="UDI183" s="567"/>
      <c r="UDN183" s="635"/>
      <c r="UDO183" s="636"/>
      <c r="UDP183" s="567"/>
      <c r="UDU183" s="635"/>
      <c r="UDV183" s="636"/>
      <c r="UDW183" s="567"/>
      <c r="UEB183" s="635"/>
      <c r="UEC183" s="636"/>
      <c r="UED183" s="567"/>
      <c r="UEI183" s="635"/>
      <c r="UEJ183" s="636"/>
      <c r="UEK183" s="567"/>
      <c r="UEP183" s="635"/>
      <c r="UEQ183" s="636"/>
      <c r="UER183" s="567"/>
      <c r="UEW183" s="635"/>
      <c r="UEX183" s="636"/>
      <c r="UEY183" s="567"/>
      <c r="UFD183" s="635"/>
      <c r="UFE183" s="636"/>
      <c r="UFF183" s="567"/>
      <c r="UFK183" s="635"/>
      <c r="UFL183" s="636"/>
      <c r="UFM183" s="567"/>
      <c r="UFR183" s="635"/>
      <c r="UFS183" s="636"/>
      <c r="UFT183" s="567"/>
      <c r="UFY183" s="635"/>
      <c r="UFZ183" s="636"/>
      <c r="UGA183" s="567"/>
      <c r="UGF183" s="635"/>
      <c r="UGG183" s="636"/>
      <c r="UGH183" s="567"/>
      <c r="UGM183" s="635"/>
      <c r="UGN183" s="636"/>
      <c r="UGO183" s="567"/>
      <c r="UGT183" s="635"/>
      <c r="UGU183" s="636"/>
      <c r="UGV183" s="567"/>
      <c r="UHA183" s="635"/>
      <c r="UHB183" s="636"/>
      <c r="UHC183" s="567"/>
      <c r="UHH183" s="635"/>
      <c r="UHI183" s="636"/>
      <c r="UHJ183" s="567"/>
      <c r="UHO183" s="635"/>
      <c r="UHP183" s="636"/>
      <c r="UHQ183" s="567"/>
      <c r="UHV183" s="635"/>
      <c r="UHW183" s="636"/>
      <c r="UHX183" s="567"/>
      <c r="UIC183" s="635"/>
      <c r="UID183" s="636"/>
      <c r="UIE183" s="567"/>
      <c r="UIJ183" s="635"/>
      <c r="UIK183" s="636"/>
      <c r="UIL183" s="567"/>
      <c r="UIQ183" s="635"/>
      <c r="UIR183" s="636"/>
      <c r="UIS183" s="567"/>
      <c r="UIX183" s="635"/>
      <c r="UIY183" s="636"/>
      <c r="UIZ183" s="567"/>
      <c r="UJE183" s="635"/>
      <c r="UJF183" s="636"/>
      <c r="UJG183" s="567"/>
      <c r="UJL183" s="635"/>
      <c r="UJM183" s="636"/>
      <c r="UJN183" s="567"/>
      <c r="UJS183" s="635"/>
      <c r="UJT183" s="636"/>
      <c r="UJU183" s="567"/>
      <c r="UJZ183" s="635"/>
      <c r="UKA183" s="636"/>
      <c r="UKB183" s="567"/>
      <c r="UKG183" s="635"/>
      <c r="UKH183" s="636"/>
      <c r="UKI183" s="567"/>
      <c r="UKN183" s="635"/>
      <c r="UKO183" s="636"/>
      <c r="UKP183" s="567"/>
      <c r="UKU183" s="635"/>
      <c r="UKV183" s="636"/>
      <c r="UKW183" s="567"/>
      <c r="ULB183" s="635"/>
      <c r="ULC183" s="636"/>
      <c r="ULD183" s="567"/>
      <c r="ULI183" s="635"/>
      <c r="ULJ183" s="636"/>
      <c r="ULK183" s="567"/>
      <c r="ULP183" s="635"/>
      <c r="ULQ183" s="636"/>
      <c r="ULR183" s="567"/>
      <c r="ULW183" s="635"/>
      <c r="ULX183" s="636"/>
      <c r="ULY183" s="567"/>
      <c r="UMD183" s="635"/>
      <c r="UME183" s="636"/>
      <c r="UMF183" s="567"/>
      <c r="UMK183" s="635"/>
      <c r="UML183" s="636"/>
      <c r="UMM183" s="567"/>
      <c r="UMR183" s="635"/>
      <c r="UMS183" s="636"/>
      <c r="UMT183" s="567"/>
      <c r="UMY183" s="635"/>
      <c r="UMZ183" s="636"/>
      <c r="UNA183" s="567"/>
      <c r="UNF183" s="635"/>
      <c r="UNG183" s="636"/>
      <c r="UNH183" s="567"/>
      <c r="UNM183" s="635"/>
      <c r="UNN183" s="636"/>
      <c r="UNO183" s="567"/>
      <c r="UNT183" s="635"/>
      <c r="UNU183" s="636"/>
      <c r="UNV183" s="567"/>
      <c r="UOA183" s="635"/>
      <c r="UOB183" s="636"/>
      <c r="UOC183" s="567"/>
      <c r="UOH183" s="635"/>
      <c r="UOI183" s="636"/>
      <c r="UOJ183" s="567"/>
      <c r="UOO183" s="635"/>
      <c r="UOP183" s="636"/>
      <c r="UOQ183" s="567"/>
      <c r="UOV183" s="635"/>
      <c r="UOW183" s="636"/>
      <c r="UOX183" s="567"/>
      <c r="UPC183" s="635"/>
      <c r="UPD183" s="636"/>
      <c r="UPE183" s="567"/>
      <c r="UPJ183" s="635"/>
      <c r="UPK183" s="636"/>
      <c r="UPL183" s="567"/>
      <c r="UPQ183" s="635"/>
      <c r="UPR183" s="636"/>
      <c r="UPS183" s="567"/>
      <c r="UPX183" s="635"/>
      <c r="UPY183" s="636"/>
      <c r="UPZ183" s="567"/>
      <c r="UQE183" s="635"/>
      <c r="UQF183" s="636"/>
      <c r="UQG183" s="567"/>
      <c r="UQL183" s="635"/>
      <c r="UQM183" s="636"/>
      <c r="UQN183" s="567"/>
      <c r="UQS183" s="635"/>
      <c r="UQT183" s="636"/>
      <c r="UQU183" s="567"/>
      <c r="UQZ183" s="635"/>
      <c r="URA183" s="636"/>
      <c r="URB183" s="567"/>
      <c r="URG183" s="635"/>
      <c r="URH183" s="636"/>
      <c r="URI183" s="567"/>
      <c r="URN183" s="635"/>
      <c r="URO183" s="636"/>
      <c r="URP183" s="567"/>
      <c r="URU183" s="635"/>
      <c r="URV183" s="636"/>
      <c r="URW183" s="567"/>
      <c r="USB183" s="635"/>
      <c r="USC183" s="636"/>
      <c r="USD183" s="567"/>
      <c r="USI183" s="635"/>
      <c r="USJ183" s="636"/>
      <c r="USK183" s="567"/>
      <c r="USP183" s="635"/>
      <c r="USQ183" s="636"/>
      <c r="USR183" s="567"/>
      <c r="USW183" s="635"/>
      <c r="USX183" s="636"/>
      <c r="USY183" s="567"/>
      <c r="UTD183" s="635"/>
      <c r="UTE183" s="636"/>
      <c r="UTF183" s="567"/>
      <c r="UTK183" s="635"/>
      <c r="UTL183" s="636"/>
      <c r="UTM183" s="567"/>
      <c r="UTR183" s="635"/>
      <c r="UTS183" s="636"/>
      <c r="UTT183" s="567"/>
      <c r="UTY183" s="635"/>
      <c r="UTZ183" s="636"/>
      <c r="UUA183" s="567"/>
      <c r="UUF183" s="635"/>
      <c r="UUG183" s="636"/>
      <c r="UUH183" s="567"/>
      <c r="UUM183" s="635"/>
      <c r="UUN183" s="636"/>
      <c r="UUO183" s="567"/>
      <c r="UUT183" s="635"/>
      <c r="UUU183" s="636"/>
      <c r="UUV183" s="567"/>
      <c r="UVA183" s="635"/>
      <c r="UVB183" s="636"/>
      <c r="UVC183" s="567"/>
      <c r="UVH183" s="635"/>
      <c r="UVI183" s="636"/>
      <c r="UVJ183" s="567"/>
      <c r="UVO183" s="635"/>
      <c r="UVP183" s="636"/>
      <c r="UVQ183" s="567"/>
      <c r="UVV183" s="635"/>
      <c r="UVW183" s="636"/>
      <c r="UVX183" s="567"/>
      <c r="UWC183" s="635"/>
      <c r="UWD183" s="636"/>
      <c r="UWE183" s="567"/>
      <c r="UWJ183" s="635"/>
      <c r="UWK183" s="636"/>
      <c r="UWL183" s="567"/>
      <c r="UWQ183" s="635"/>
      <c r="UWR183" s="636"/>
      <c r="UWS183" s="567"/>
      <c r="UWX183" s="635"/>
      <c r="UWY183" s="636"/>
      <c r="UWZ183" s="567"/>
      <c r="UXE183" s="635"/>
      <c r="UXF183" s="636"/>
      <c r="UXG183" s="567"/>
      <c r="UXL183" s="635"/>
      <c r="UXM183" s="636"/>
      <c r="UXN183" s="567"/>
      <c r="UXS183" s="635"/>
      <c r="UXT183" s="636"/>
      <c r="UXU183" s="567"/>
      <c r="UXZ183" s="635"/>
      <c r="UYA183" s="636"/>
      <c r="UYB183" s="567"/>
      <c r="UYG183" s="635"/>
      <c r="UYH183" s="636"/>
      <c r="UYI183" s="567"/>
      <c r="UYN183" s="635"/>
      <c r="UYO183" s="636"/>
      <c r="UYP183" s="567"/>
      <c r="UYU183" s="635"/>
      <c r="UYV183" s="636"/>
      <c r="UYW183" s="567"/>
      <c r="UZB183" s="635"/>
      <c r="UZC183" s="636"/>
      <c r="UZD183" s="567"/>
      <c r="UZI183" s="635"/>
      <c r="UZJ183" s="636"/>
      <c r="UZK183" s="567"/>
      <c r="UZP183" s="635"/>
      <c r="UZQ183" s="636"/>
      <c r="UZR183" s="567"/>
      <c r="UZW183" s="635"/>
      <c r="UZX183" s="636"/>
      <c r="UZY183" s="567"/>
      <c r="VAD183" s="635"/>
      <c r="VAE183" s="636"/>
      <c r="VAF183" s="567"/>
      <c r="VAK183" s="635"/>
      <c r="VAL183" s="636"/>
      <c r="VAM183" s="567"/>
      <c r="VAR183" s="635"/>
      <c r="VAS183" s="636"/>
      <c r="VAT183" s="567"/>
      <c r="VAY183" s="635"/>
      <c r="VAZ183" s="636"/>
      <c r="VBA183" s="567"/>
      <c r="VBF183" s="635"/>
      <c r="VBG183" s="636"/>
      <c r="VBH183" s="567"/>
      <c r="VBM183" s="635"/>
      <c r="VBN183" s="636"/>
      <c r="VBO183" s="567"/>
      <c r="VBT183" s="635"/>
      <c r="VBU183" s="636"/>
      <c r="VBV183" s="567"/>
      <c r="VCA183" s="635"/>
      <c r="VCB183" s="636"/>
      <c r="VCC183" s="567"/>
      <c r="VCH183" s="635"/>
      <c r="VCI183" s="636"/>
      <c r="VCJ183" s="567"/>
      <c r="VCO183" s="635"/>
      <c r="VCP183" s="636"/>
      <c r="VCQ183" s="567"/>
      <c r="VCV183" s="635"/>
      <c r="VCW183" s="636"/>
      <c r="VCX183" s="567"/>
      <c r="VDC183" s="635"/>
      <c r="VDD183" s="636"/>
      <c r="VDE183" s="567"/>
      <c r="VDJ183" s="635"/>
      <c r="VDK183" s="636"/>
      <c r="VDL183" s="567"/>
      <c r="VDQ183" s="635"/>
      <c r="VDR183" s="636"/>
      <c r="VDS183" s="567"/>
      <c r="VDX183" s="635"/>
      <c r="VDY183" s="636"/>
      <c r="VDZ183" s="567"/>
      <c r="VEE183" s="635"/>
      <c r="VEF183" s="636"/>
      <c r="VEG183" s="567"/>
      <c r="VEL183" s="635"/>
      <c r="VEM183" s="636"/>
      <c r="VEN183" s="567"/>
      <c r="VES183" s="635"/>
      <c r="VET183" s="636"/>
      <c r="VEU183" s="567"/>
      <c r="VEZ183" s="635"/>
      <c r="VFA183" s="636"/>
      <c r="VFB183" s="567"/>
      <c r="VFG183" s="635"/>
      <c r="VFH183" s="636"/>
      <c r="VFI183" s="567"/>
      <c r="VFN183" s="635"/>
      <c r="VFO183" s="636"/>
      <c r="VFP183" s="567"/>
      <c r="VFU183" s="635"/>
      <c r="VFV183" s="636"/>
      <c r="VFW183" s="567"/>
      <c r="VGB183" s="635"/>
      <c r="VGC183" s="636"/>
      <c r="VGD183" s="567"/>
      <c r="VGI183" s="635"/>
      <c r="VGJ183" s="636"/>
      <c r="VGK183" s="567"/>
      <c r="VGP183" s="635"/>
      <c r="VGQ183" s="636"/>
      <c r="VGR183" s="567"/>
      <c r="VGW183" s="635"/>
      <c r="VGX183" s="636"/>
      <c r="VGY183" s="567"/>
      <c r="VHD183" s="635"/>
      <c r="VHE183" s="636"/>
      <c r="VHF183" s="567"/>
      <c r="VHK183" s="635"/>
      <c r="VHL183" s="636"/>
      <c r="VHM183" s="567"/>
      <c r="VHR183" s="635"/>
      <c r="VHS183" s="636"/>
      <c r="VHT183" s="567"/>
      <c r="VHY183" s="635"/>
      <c r="VHZ183" s="636"/>
      <c r="VIA183" s="567"/>
      <c r="VIF183" s="635"/>
      <c r="VIG183" s="636"/>
      <c r="VIH183" s="567"/>
      <c r="VIM183" s="635"/>
      <c r="VIN183" s="636"/>
      <c r="VIO183" s="567"/>
      <c r="VIT183" s="635"/>
      <c r="VIU183" s="636"/>
      <c r="VIV183" s="567"/>
      <c r="VJA183" s="635"/>
      <c r="VJB183" s="636"/>
      <c r="VJC183" s="567"/>
      <c r="VJH183" s="635"/>
      <c r="VJI183" s="636"/>
      <c r="VJJ183" s="567"/>
      <c r="VJO183" s="635"/>
      <c r="VJP183" s="636"/>
      <c r="VJQ183" s="567"/>
      <c r="VJV183" s="635"/>
      <c r="VJW183" s="636"/>
      <c r="VJX183" s="567"/>
      <c r="VKC183" s="635"/>
      <c r="VKD183" s="636"/>
      <c r="VKE183" s="567"/>
      <c r="VKJ183" s="635"/>
      <c r="VKK183" s="636"/>
      <c r="VKL183" s="567"/>
      <c r="VKQ183" s="635"/>
      <c r="VKR183" s="636"/>
      <c r="VKS183" s="567"/>
      <c r="VKX183" s="635"/>
      <c r="VKY183" s="636"/>
      <c r="VKZ183" s="567"/>
      <c r="VLE183" s="635"/>
      <c r="VLF183" s="636"/>
      <c r="VLG183" s="567"/>
      <c r="VLL183" s="635"/>
      <c r="VLM183" s="636"/>
      <c r="VLN183" s="567"/>
      <c r="VLS183" s="635"/>
      <c r="VLT183" s="636"/>
      <c r="VLU183" s="567"/>
      <c r="VLZ183" s="635"/>
      <c r="VMA183" s="636"/>
      <c r="VMB183" s="567"/>
      <c r="VMG183" s="635"/>
      <c r="VMH183" s="636"/>
      <c r="VMI183" s="567"/>
      <c r="VMN183" s="635"/>
      <c r="VMO183" s="636"/>
      <c r="VMP183" s="567"/>
      <c r="VMU183" s="635"/>
      <c r="VMV183" s="636"/>
      <c r="VMW183" s="567"/>
      <c r="VNB183" s="635"/>
      <c r="VNC183" s="636"/>
      <c r="VND183" s="567"/>
      <c r="VNI183" s="635"/>
      <c r="VNJ183" s="636"/>
      <c r="VNK183" s="567"/>
      <c r="VNP183" s="635"/>
      <c r="VNQ183" s="636"/>
      <c r="VNR183" s="567"/>
      <c r="VNW183" s="635"/>
      <c r="VNX183" s="636"/>
      <c r="VNY183" s="567"/>
      <c r="VOD183" s="635"/>
      <c r="VOE183" s="636"/>
      <c r="VOF183" s="567"/>
      <c r="VOK183" s="635"/>
      <c r="VOL183" s="636"/>
      <c r="VOM183" s="567"/>
      <c r="VOR183" s="635"/>
      <c r="VOS183" s="636"/>
      <c r="VOT183" s="567"/>
      <c r="VOY183" s="635"/>
      <c r="VOZ183" s="636"/>
      <c r="VPA183" s="567"/>
      <c r="VPF183" s="635"/>
      <c r="VPG183" s="636"/>
      <c r="VPH183" s="567"/>
      <c r="VPM183" s="635"/>
      <c r="VPN183" s="636"/>
      <c r="VPO183" s="567"/>
      <c r="VPT183" s="635"/>
      <c r="VPU183" s="636"/>
      <c r="VPV183" s="567"/>
      <c r="VQA183" s="635"/>
      <c r="VQB183" s="636"/>
      <c r="VQC183" s="567"/>
      <c r="VQH183" s="635"/>
      <c r="VQI183" s="636"/>
      <c r="VQJ183" s="567"/>
      <c r="VQO183" s="635"/>
      <c r="VQP183" s="636"/>
      <c r="VQQ183" s="567"/>
      <c r="VQV183" s="635"/>
      <c r="VQW183" s="636"/>
      <c r="VQX183" s="567"/>
      <c r="VRC183" s="635"/>
      <c r="VRD183" s="636"/>
      <c r="VRE183" s="567"/>
      <c r="VRJ183" s="635"/>
      <c r="VRK183" s="636"/>
      <c r="VRL183" s="567"/>
      <c r="VRQ183" s="635"/>
      <c r="VRR183" s="636"/>
      <c r="VRS183" s="567"/>
      <c r="VRX183" s="635"/>
      <c r="VRY183" s="636"/>
      <c r="VRZ183" s="567"/>
      <c r="VSE183" s="635"/>
      <c r="VSF183" s="636"/>
      <c r="VSG183" s="567"/>
      <c r="VSL183" s="635"/>
      <c r="VSM183" s="636"/>
      <c r="VSN183" s="567"/>
      <c r="VSS183" s="635"/>
      <c r="VST183" s="636"/>
      <c r="VSU183" s="567"/>
      <c r="VSZ183" s="635"/>
      <c r="VTA183" s="636"/>
      <c r="VTB183" s="567"/>
      <c r="VTG183" s="635"/>
      <c r="VTH183" s="636"/>
      <c r="VTI183" s="567"/>
      <c r="VTN183" s="635"/>
      <c r="VTO183" s="636"/>
      <c r="VTP183" s="567"/>
      <c r="VTU183" s="635"/>
      <c r="VTV183" s="636"/>
      <c r="VTW183" s="567"/>
      <c r="VUB183" s="635"/>
      <c r="VUC183" s="636"/>
      <c r="VUD183" s="567"/>
      <c r="VUI183" s="635"/>
      <c r="VUJ183" s="636"/>
      <c r="VUK183" s="567"/>
      <c r="VUP183" s="635"/>
      <c r="VUQ183" s="636"/>
      <c r="VUR183" s="567"/>
      <c r="VUW183" s="635"/>
      <c r="VUX183" s="636"/>
      <c r="VUY183" s="567"/>
      <c r="VVD183" s="635"/>
      <c r="VVE183" s="636"/>
      <c r="VVF183" s="567"/>
      <c r="VVK183" s="635"/>
      <c r="VVL183" s="636"/>
      <c r="VVM183" s="567"/>
      <c r="VVR183" s="635"/>
      <c r="VVS183" s="636"/>
      <c r="VVT183" s="567"/>
      <c r="VVY183" s="635"/>
      <c r="VVZ183" s="636"/>
      <c r="VWA183" s="567"/>
      <c r="VWF183" s="635"/>
      <c r="VWG183" s="636"/>
      <c r="VWH183" s="567"/>
      <c r="VWM183" s="635"/>
      <c r="VWN183" s="636"/>
      <c r="VWO183" s="567"/>
      <c r="VWT183" s="635"/>
      <c r="VWU183" s="636"/>
      <c r="VWV183" s="567"/>
      <c r="VXA183" s="635"/>
      <c r="VXB183" s="636"/>
      <c r="VXC183" s="567"/>
      <c r="VXH183" s="635"/>
      <c r="VXI183" s="636"/>
      <c r="VXJ183" s="567"/>
      <c r="VXO183" s="635"/>
      <c r="VXP183" s="636"/>
      <c r="VXQ183" s="567"/>
      <c r="VXV183" s="635"/>
      <c r="VXW183" s="636"/>
      <c r="VXX183" s="567"/>
      <c r="VYC183" s="635"/>
      <c r="VYD183" s="636"/>
      <c r="VYE183" s="567"/>
      <c r="VYJ183" s="635"/>
      <c r="VYK183" s="636"/>
      <c r="VYL183" s="567"/>
      <c r="VYQ183" s="635"/>
      <c r="VYR183" s="636"/>
      <c r="VYS183" s="567"/>
      <c r="VYX183" s="635"/>
      <c r="VYY183" s="636"/>
      <c r="VYZ183" s="567"/>
      <c r="VZE183" s="635"/>
      <c r="VZF183" s="636"/>
      <c r="VZG183" s="567"/>
      <c r="VZL183" s="635"/>
      <c r="VZM183" s="636"/>
      <c r="VZN183" s="567"/>
      <c r="VZS183" s="635"/>
      <c r="VZT183" s="636"/>
      <c r="VZU183" s="567"/>
      <c r="VZZ183" s="635"/>
      <c r="WAA183" s="636"/>
      <c r="WAB183" s="567"/>
      <c r="WAG183" s="635"/>
      <c r="WAH183" s="636"/>
      <c r="WAI183" s="567"/>
      <c r="WAN183" s="635"/>
      <c r="WAO183" s="636"/>
      <c r="WAP183" s="567"/>
      <c r="WAU183" s="635"/>
      <c r="WAV183" s="636"/>
      <c r="WAW183" s="567"/>
      <c r="WBB183" s="635"/>
      <c r="WBC183" s="636"/>
      <c r="WBD183" s="567"/>
      <c r="WBI183" s="635"/>
      <c r="WBJ183" s="636"/>
      <c r="WBK183" s="567"/>
      <c r="WBP183" s="635"/>
      <c r="WBQ183" s="636"/>
      <c r="WBR183" s="567"/>
      <c r="WBW183" s="635"/>
      <c r="WBX183" s="636"/>
      <c r="WBY183" s="567"/>
      <c r="WCD183" s="635"/>
      <c r="WCE183" s="636"/>
      <c r="WCF183" s="567"/>
      <c r="WCK183" s="635"/>
      <c r="WCL183" s="636"/>
      <c r="WCM183" s="567"/>
      <c r="WCR183" s="635"/>
      <c r="WCS183" s="636"/>
      <c r="WCT183" s="567"/>
      <c r="WCY183" s="635"/>
      <c r="WCZ183" s="636"/>
      <c r="WDA183" s="567"/>
      <c r="WDF183" s="635"/>
      <c r="WDG183" s="636"/>
      <c r="WDH183" s="567"/>
      <c r="WDM183" s="635"/>
      <c r="WDN183" s="636"/>
      <c r="WDO183" s="567"/>
      <c r="WDT183" s="635"/>
      <c r="WDU183" s="636"/>
      <c r="WDV183" s="567"/>
      <c r="WEA183" s="635"/>
      <c r="WEB183" s="636"/>
      <c r="WEC183" s="567"/>
      <c r="WEH183" s="635"/>
      <c r="WEI183" s="636"/>
      <c r="WEJ183" s="567"/>
      <c r="WEO183" s="635"/>
      <c r="WEP183" s="636"/>
      <c r="WEQ183" s="567"/>
      <c r="WEV183" s="635"/>
      <c r="WEW183" s="636"/>
      <c r="WEX183" s="567"/>
      <c r="WFC183" s="635"/>
      <c r="WFD183" s="636"/>
      <c r="WFE183" s="567"/>
      <c r="WFJ183" s="635"/>
      <c r="WFK183" s="636"/>
      <c r="WFL183" s="567"/>
      <c r="WFQ183" s="635"/>
      <c r="WFR183" s="636"/>
      <c r="WFS183" s="567"/>
      <c r="WFX183" s="635"/>
      <c r="WFY183" s="636"/>
      <c r="WFZ183" s="567"/>
      <c r="WGE183" s="635"/>
      <c r="WGF183" s="636"/>
      <c r="WGG183" s="567"/>
      <c r="WGL183" s="635"/>
      <c r="WGM183" s="636"/>
      <c r="WGN183" s="567"/>
      <c r="WGS183" s="635"/>
      <c r="WGT183" s="636"/>
      <c r="WGU183" s="567"/>
      <c r="WGZ183" s="635"/>
      <c r="WHA183" s="636"/>
      <c r="WHB183" s="567"/>
      <c r="WHG183" s="635"/>
      <c r="WHH183" s="636"/>
      <c r="WHI183" s="567"/>
      <c r="WHN183" s="635"/>
      <c r="WHO183" s="636"/>
      <c r="WHP183" s="567"/>
      <c r="WHU183" s="635"/>
      <c r="WHV183" s="636"/>
      <c r="WHW183" s="567"/>
      <c r="WIB183" s="635"/>
      <c r="WIC183" s="636"/>
      <c r="WID183" s="567"/>
      <c r="WII183" s="635"/>
      <c r="WIJ183" s="636"/>
      <c r="WIK183" s="567"/>
      <c r="WIP183" s="635"/>
      <c r="WIQ183" s="636"/>
      <c r="WIR183" s="567"/>
      <c r="WIW183" s="635"/>
      <c r="WIX183" s="636"/>
      <c r="WIY183" s="567"/>
      <c r="WJD183" s="635"/>
      <c r="WJE183" s="636"/>
      <c r="WJF183" s="567"/>
      <c r="WJK183" s="635"/>
      <c r="WJL183" s="636"/>
      <c r="WJM183" s="567"/>
      <c r="WJR183" s="635"/>
      <c r="WJS183" s="636"/>
      <c r="WJT183" s="567"/>
      <c r="WJY183" s="635"/>
      <c r="WJZ183" s="636"/>
      <c r="WKA183" s="567"/>
      <c r="WKF183" s="635"/>
      <c r="WKG183" s="636"/>
      <c r="WKH183" s="567"/>
      <c r="WKM183" s="635"/>
      <c r="WKN183" s="636"/>
      <c r="WKO183" s="567"/>
      <c r="WKT183" s="635"/>
      <c r="WKU183" s="636"/>
      <c r="WKV183" s="567"/>
      <c r="WLA183" s="635"/>
      <c r="WLB183" s="636"/>
      <c r="WLC183" s="567"/>
      <c r="WLH183" s="635"/>
      <c r="WLI183" s="636"/>
      <c r="WLJ183" s="567"/>
      <c r="WLO183" s="635"/>
      <c r="WLP183" s="636"/>
      <c r="WLQ183" s="567"/>
      <c r="WLV183" s="635"/>
      <c r="WLW183" s="636"/>
      <c r="WLX183" s="567"/>
      <c r="WMC183" s="635"/>
      <c r="WMD183" s="636"/>
      <c r="WME183" s="567"/>
      <c r="WMJ183" s="635"/>
      <c r="WMK183" s="636"/>
      <c r="WML183" s="567"/>
      <c r="WMQ183" s="635"/>
      <c r="WMR183" s="636"/>
      <c r="WMS183" s="567"/>
      <c r="WMX183" s="635"/>
      <c r="WMY183" s="636"/>
      <c r="WMZ183" s="567"/>
      <c r="WNE183" s="635"/>
      <c r="WNF183" s="636"/>
      <c r="WNG183" s="567"/>
      <c r="WNL183" s="635"/>
      <c r="WNM183" s="636"/>
      <c r="WNN183" s="567"/>
      <c r="WNS183" s="635"/>
      <c r="WNT183" s="636"/>
      <c r="WNU183" s="567"/>
      <c r="WNZ183" s="635"/>
      <c r="WOA183" s="636"/>
      <c r="WOB183" s="567"/>
      <c r="WOG183" s="635"/>
      <c r="WOH183" s="636"/>
      <c r="WOI183" s="567"/>
      <c r="WON183" s="635"/>
      <c r="WOO183" s="636"/>
      <c r="WOP183" s="567"/>
      <c r="WOU183" s="635"/>
      <c r="WOV183" s="636"/>
      <c r="WOW183" s="567"/>
      <c r="WPB183" s="635"/>
      <c r="WPC183" s="636"/>
      <c r="WPD183" s="567"/>
      <c r="WPI183" s="635"/>
      <c r="WPJ183" s="636"/>
      <c r="WPK183" s="567"/>
      <c r="WPP183" s="635"/>
      <c r="WPQ183" s="636"/>
      <c r="WPR183" s="567"/>
      <c r="WPW183" s="635"/>
      <c r="WPX183" s="636"/>
      <c r="WPY183" s="567"/>
      <c r="WQD183" s="635"/>
      <c r="WQE183" s="636"/>
      <c r="WQF183" s="567"/>
      <c r="WQK183" s="635"/>
      <c r="WQL183" s="636"/>
      <c r="WQM183" s="567"/>
      <c r="WQR183" s="635"/>
      <c r="WQS183" s="636"/>
      <c r="WQT183" s="567"/>
      <c r="WQY183" s="635"/>
      <c r="WQZ183" s="636"/>
      <c r="WRA183" s="567"/>
      <c r="WRF183" s="635"/>
      <c r="WRG183" s="636"/>
      <c r="WRH183" s="567"/>
      <c r="WRM183" s="635"/>
      <c r="WRN183" s="636"/>
      <c r="WRO183" s="567"/>
      <c r="WRT183" s="635"/>
      <c r="WRU183" s="636"/>
      <c r="WRV183" s="567"/>
      <c r="WSA183" s="635"/>
      <c r="WSB183" s="636"/>
      <c r="WSC183" s="567"/>
      <c r="WSH183" s="635"/>
      <c r="WSI183" s="636"/>
      <c r="WSJ183" s="567"/>
      <c r="WSO183" s="635"/>
      <c r="WSP183" s="636"/>
      <c r="WSQ183" s="567"/>
      <c r="WSV183" s="635"/>
      <c r="WSW183" s="636"/>
      <c r="WSX183" s="567"/>
      <c r="WTC183" s="635"/>
      <c r="WTD183" s="636"/>
      <c r="WTE183" s="567"/>
      <c r="WTJ183" s="635"/>
      <c r="WTK183" s="636"/>
      <c r="WTL183" s="567"/>
      <c r="WTQ183" s="635"/>
      <c r="WTR183" s="636"/>
      <c r="WTS183" s="567"/>
      <c r="WTX183" s="635"/>
      <c r="WTY183" s="636"/>
      <c r="WTZ183" s="567"/>
      <c r="WUE183" s="635"/>
      <c r="WUF183" s="636"/>
      <c r="WUG183" s="567"/>
      <c r="WUL183" s="635"/>
      <c r="WUM183" s="636"/>
      <c r="WUN183" s="567"/>
      <c r="WUS183" s="635"/>
      <c r="WUT183" s="636"/>
      <c r="WUU183" s="567"/>
      <c r="WUZ183" s="635"/>
      <c r="WVA183" s="636"/>
      <c r="WVB183" s="567"/>
      <c r="WVG183" s="635"/>
      <c r="WVH183" s="636"/>
      <c r="WVI183" s="567"/>
      <c r="WVN183" s="635"/>
      <c r="WVO183" s="636"/>
      <c r="WVP183" s="567"/>
      <c r="WVU183" s="635"/>
      <c r="WVV183" s="636"/>
      <c r="WVW183" s="567"/>
      <c r="WWB183" s="635"/>
      <c r="WWC183" s="636"/>
      <c r="WWD183" s="567"/>
      <c r="WWI183" s="635"/>
      <c r="WWJ183" s="636"/>
      <c r="WWK183" s="567"/>
      <c r="WWP183" s="635"/>
      <c r="WWQ183" s="636"/>
      <c r="WWR183" s="567"/>
      <c r="WWW183" s="635"/>
      <c r="WWX183" s="636"/>
      <c r="WWY183" s="567"/>
      <c r="WXD183" s="635"/>
      <c r="WXE183" s="636"/>
      <c r="WXF183" s="567"/>
      <c r="WXK183" s="635"/>
      <c r="WXL183" s="636"/>
      <c r="WXM183" s="567"/>
      <c r="WXR183" s="635"/>
      <c r="WXS183" s="636"/>
      <c r="WXT183" s="567"/>
      <c r="WXY183" s="635"/>
      <c r="WXZ183" s="636"/>
      <c r="WYA183" s="567"/>
      <c r="WYF183" s="635"/>
      <c r="WYG183" s="636"/>
      <c r="WYH183" s="567"/>
      <c r="WYM183" s="635"/>
      <c r="WYN183" s="636"/>
      <c r="WYO183" s="567"/>
      <c r="WYT183" s="635"/>
      <c r="WYU183" s="636"/>
      <c r="WYV183" s="567"/>
      <c r="WZA183" s="635"/>
      <c r="WZB183" s="636"/>
      <c r="WZC183" s="567"/>
      <c r="WZH183" s="635"/>
      <c r="WZI183" s="636"/>
      <c r="WZJ183" s="567"/>
      <c r="WZO183" s="635"/>
      <c r="WZP183" s="636"/>
      <c r="WZQ183" s="567"/>
      <c r="WZV183" s="635"/>
      <c r="WZW183" s="636"/>
      <c r="WZX183" s="567"/>
      <c r="XAC183" s="635"/>
      <c r="XAD183" s="636"/>
      <c r="XAE183" s="567"/>
      <c r="XAJ183" s="635"/>
      <c r="XAK183" s="636"/>
      <c r="XAL183" s="567"/>
      <c r="XAQ183" s="635"/>
      <c r="XAR183" s="636"/>
      <c r="XAS183" s="567"/>
      <c r="XAX183" s="635"/>
      <c r="XAY183" s="636"/>
      <c r="XAZ183" s="567"/>
      <c r="XBE183" s="635"/>
      <c r="XBF183" s="636"/>
      <c r="XBG183" s="567"/>
      <c r="XBL183" s="635"/>
      <c r="XBM183" s="636"/>
      <c r="XBN183" s="567"/>
      <c r="XBS183" s="635"/>
      <c r="XBT183" s="636"/>
      <c r="XBU183" s="567"/>
      <c r="XBZ183" s="635"/>
      <c r="XCA183" s="636"/>
      <c r="XCB183" s="567"/>
      <c r="XCG183" s="635"/>
      <c r="XCH183" s="636"/>
      <c r="XCI183" s="567"/>
      <c r="XCN183" s="635"/>
      <c r="XCO183" s="636"/>
      <c r="XCP183" s="567"/>
      <c r="XCU183" s="635"/>
      <c r="XCV183" s="636"/>
      <c r="XCW183" s="567"/>
      <c r="XDB183" s="635"/>
      <c r="XDC183" s="636"/>
      <c r="XDD183" s="567"/>
      <c r="XDI183" s="635"/>
      <c r="XDJ183" s="636"/>
      <c r="XDK183" s="567"/>
      <c r="XDP183" s="635"/>
      <c r="XDQ183" s="636"/>
      <c r="XDR183" s="567"/>
      <c r="XDW183" s="635"/>
      <c r="XDX183" s="636"/>
      <c r="XDY183" s="567"/>
      <c r="XED183" s="635"/>
      <c r="XEE183" s="636"/>
      <c r="XEF183" s="567"/>
      <c r="XEK183" s="635"/>
      <c r="XEL183" s="636"/>
      <c r="XEM183" s="567"/>
      <c r="XER183" s="635"/>
      <c r="XES183" s="636"/>
      <c r="XET183" s="567"/>
      <c r="XEY183" s="635"/>
      <c r="XEZ183" s="636"/>
      <c r="XFA183" s="567"/>
    </row>
    <row r="184" spans="1:1023 1028:2045 2050:4096 4101:5118 5123:6140 6145:8191 8196:9213 9218:11264 11269:12286 12291:13308 13313:15359 15364:16381" s="569" customFormat="1" ht="15.75" customHeight="1" thickTop="1" thickBot="1" x14ac:dyDescent="0.3">
      <c r="A184" s="689" t="s">
        <v>288</v>
      </c>
      <c r="B184" s="689"/>
      <c r="C184" s="689"/>
      <c r="D184" s="689"/>
      <c r="E184" s="689"/>
      <c r="F184" s="689"/>
      <c r="G184" s="689"/>
      <c r="H184" s="344"/>
      <c r="I184" s="344"/>
      <c r="J184" s="589"/>
      <c r="M184" s="590"/>
      <c r="N184" s="591"/>
      <c r="O184" s="567"/>
      <c r="T184" s="590"/>
      <c r="U184" s="591"/>
      <c r="V184" s="567"/>
      <c r="AA184" s="590"/>
      <c r="AB184" s="591"/>
      <c r="AC184" s="567"/>
      <c r="AH184" s="590"/>
      <c r="AI184" s="591"/>
      <c r="AJ184" s="567"/>
      <c r="AO184" s="590"/>
      <c r="AP184" s="591"/>
      <c r="AQ184" s="567"/>
      <c r="AV184" s="590"/>
      <c r="AW184" s="591"/>
      <c r="AX184" s="567"/>
      <c r="BC184" s="590"/>
      <c r="BD184" s="591"/>
      <c r="BE184" s="567"/>
      <c r="BJ184" s="590"/>
      <c r="BK184" s="591"/>
      <c r="BL184" s="567"/>
      <c r="BQ184" s="590"/>
      <c r="BR184" s="591"/>
      <c r="BS184" s="567"/>
      <c r="BX184" s="590"/>
      <c r="BY184" s="591"/>
      <c r="BZ184" s="567"/>
      <c r="CE184" s="590"/>
      <c r="CF184" s="591"/>
      <c r="CG184" s="567"/>
      <c r="CL184" s="590"/>
      <c r="CM184" s="591"/>
      <c r="CN184" s="567"/>
      <c r="CS184" s="590"/>
      <c r="CT184" s="591"/>
      <c r="CU184" s="567"/>
      <c r="CZ184" s="590"/>
      <c r="DA184" s="591"/>
      <c r="DB184" s="567"/>
      <c r="DG184" s="590"/>
      <c r="DH184" s="591"/>
      <c r="DI184" s="567"/>
      <c r="DN184" s="590"/>
      <c r="DO184" s="591"/>
      <c r="DP184" s="567"/>
      <c r="DU184" s="590"/>
      <c r="DV184" s="591"/>
      <c r="DW184" s="567"/>
      <c r="EB184" s="590"/>
      <c r="EC184" s="591"/>
      <c r="ED184" s="567"/>
      <c r="EI184" s="590"/>
      <c r="EJ184" s="591"/>
      <c r="EK184" s="567"/>
      <c r="EP184" s="590"/>
      <c r="EQ184" s="591"/>
      <c r="ER184" s="567"/>
      <c r="EW184" s="590"/>
      <c r="EX184" s="591"/>
      <c r="EY184" s="567"/>
      <c r="FD184" s="590"/>
      <c r="FE184" s="591"/>
      <c r="FF184" s="567"/>
      <c r="FK184" s="590"/>
      <c r="FL184" s="591"/>
      <c r="FM184" s="567"/>
      <c r="FR184" s="590"/>
      <c r="FS184" s="591"/>
      <c r="FT184" s="567"/>
      <c r="FY184" s="590"/>
      <c r="FZ184" s="591"/>
      <c r="GA184" s="567"/>
      <c r="GF184" s="590"/>
      <c r="GG184" s="591"/>
      <c r="GH184" s="567"/>
      <c r="GM184" s="590"/>
      <c r="GN184" s="591"/>
      <c r="GO184" s="567"/>
      <c r="GT184" s="590"/>
      <c r="GU184" s="591"/>
      <c r="GV184" s="567"/>
      <c r="HA184" s="590"/>
      <c r="HB184" s="591"/>
      <c r="HC184" s="567"/>
      <c r="HH184" s="590"/>
      <c r="HI184" s="591"/>
      <c r="HJ184" s="567"/>
      <c r="HO184" s="590"/>
      <c r="HP184" s="591"/>
      <c r="HQ184" s="567"/>
      <c r="HV184" s="590"/>
      <c r="HW184" s="591"/>
      <c r="HX184" s="567"/>
      <c r="IC184" s="590"/>
      <c r="ID184" s="591"/>
      <c r="IE184" s="567"/>
      <c r="IJ184" s="590"/>
      <c r="IK184" s="591"/>
      <c r="IL184" s="567"/>
      <c r="IQ184" s="590"/>
      <c r="IR184" s="591"/>
      <c r="IS184" s="567"/>
      <c r="IX184" s="590"/>
      <c r="IY184" s="591"/>
      <c r="IZ184" s="567"/>
      <c r="JE184" s="590"/>
      <c r="JF184" s="591"/>
      <c r="JG184" s="567"/>
      <c r="JL184" s="590"/>
      <c r="JM184" s="591"/>
      <c r="JN184" s="567"/>
      <c r="JS184" s="590"/>
      <c r="JT184" s="591"/>
      <c r="JU184" s="567"/>
      <c r="JZ184" s="590"/>
      <c r="KA184" s="591"/>
      <c r="KB184" s="567"/>
      <c r="KG184" s="590"/>
      <c r="KH184" s="591"/>
      <c r="KI184" s="567"/>
      <c r="KN184" s="590"/>
      <c r="KO184" s="591"/>
      <c r="KP184" s="567"/>
      <c r="KU184" s="590"/>
      <c r="KV184" s="591"/>
      <c r="KW184" s="567"/>
      <c r="LB184" s="590"/>
      <c r="LC184" s="591"/>
      <c r="LD184" s="567"/>
      <c r="LI184" s="590"/>
      <c r="LJ184" s="591"/>
      <c r="LK184" s="567"/>
      <c r="LP184" s="590"/>
      <c r="LQ184" s="591"/>
      <c r="LR184" s="567"/>
      <c r="LW184" s="590"/>
      <c r="LX184" s="591"/>
      <c r="LY184" s="567"/>
      <c r="MD184" s="590"/>
      <c r="ME184" s="591"/>
      <c r="MF184" s="567"/>
      <c r="MK184" s="590"/>
      <c r="ML184" s="591"/>
      <c r="MM184" s="567"/>
      <c r="MR184" s="590"/>
      <c r="MS184" s="591"/>
      <c r="MT184" s="567"/>
      <c r="MY184" s="590"/>
      <c r="MZ184" s="591"/>
      <c r="NA184" s="567"/>
      <c r="NF184" s="590"/>
      <c r="NG184" s="591"/>
      <c r="NH184" s="567"/>
      <c r="NM184" s="590"/>
      <c r="NN184" s="591"/>
      <c r="NO184" s="567"/>
      <c r="NT184" s="590"/>
      <c r="NU184" s="591"/>
      <c r="NV184" s="567"/>
      <c r="OA184" s="590"/>
      <c r="OB184" s="591"/>
      <c r="OC184" s="567"/>
      <c r="OH184" s="590"/>
      <c r="OI184" s="591"/>
      <c r="OJ184" s="567"/>
      <c r="OO184" s="590"/>
      <c r="OP184" s="591"/>
      <c r="OQ184" s="567"/>
      <c r="OV184" s="590"/>
      <c r="OW184" s="591"/>
      <c r="OX184" s="567"/>
      <c r="PC184" s="590"/>
      <c r="PD184" s="591"/>
      <c r="PE184" s="567"/>
      <c r="PJ184" s="590"/>
      <c r="PK184" s="591"/>
      <c r="PL184" s="567"/>
      <c r="PQ184" s="590"/>
      <c r="PR184" s="591"/>
      <c r="PS184" s="567"/>
      <c r="PX184" s="590"/>
      <c r="PY184" s="591"/>
      <c r="PZ184" s="567"/>
      <c r="QE184" s="590"/>
      <c r="QF184" s="591"/>
      <c r="QG184" s="567"/>
      <c r="QL184" s="590"/>
      <c r="QM184" s="591"/>
      <c r="QN184" s="567"/>
      <c r="QS184" s="590"/>
      <c r="QT184" s="591"/>
      <c r="QU184" s="567"/>
      <c r="QZ184" s="590"/>
      <c r="RA184" s="591"/>
      <c r="RB184" s="567"/>
      <c r="RG184" s="590"/>
      <c r="RH184" s="591"/>
      <c r="RI184" s="567"/>
      <c r="RN184" s="590"/>
      <c r="RO184" s="591"/>
      <c r="RP184" s="567"/>
      <c r="RU184" s="590"/>
      <c r="RV184" s="591"/>
      <c r="RW184" s="567"/>
      <c r="SB184" s="590"/>
      <c r="SC184" s="591"/>
      <c r="SD184" s="567"/>
      <c r="SI184" s="590"/>
      <c r="SJ184" s="591"/>
      <c r="SK184" s="567"/>
      <c r="SP184" s="590"/>
      <c r="SQ184" s="591"/>
      <c r="SR184" s="567"/>
      <c r="SW184" s="590"/>
      <c r="SX184" s="591"/>
      <c r="SY184" s="567"/>
      <c r="TD184" s="590"/>
      <c r="TE184" s="591"/>
      <c r="TF184" s="567"/>
      <c r="TK184" s="590"/>
      <c r="TL184" s="591"/>
      <c r="TM184" s="567"/>
      <c r="TR184" s="590"/>
      <c r="TS184" s="591"/>
      <c r="TT184" s="567"/>
      <c r="TY184" s="590"/>
      <c r="TZ184" s="591"/>
      <c r="UA184" s="567"/>
      <c r="UF184" s="590"/>
      <c r="UG184" s="591"/>
      <c r="UH184" s="567"/>
      <c r="UM184" s="590"/>
      <c r="UN184" s="591"/>
      <c r="UO184" s="567"/>
      <c r="UT184" s="590"/>
      <c r="UU184" s="591"/>
      <c r="UV184" s="567"/>
      <c r="VA184" s="590"/>
      <c r="VB184" s="591"/>
      <c r="VC184" s="567"/>
      <c r="VH184" s="590"/>
      <c r="VI184" s="591"/>
      <c r="VJ184" s="567"/>
      <c r="VO184" s="590"/>
      <c r="VP184" s="591"/>
      <c r="VQ184" s="567"/>
      <c r="VV184" s="590"/>
      <c r="VW184" s="591"/>
      <c r="VX184" s="567"/>
      <c r="WC184" s="590"/>
      <c r="WD184" s="591"/>
      <c r="WE184" s="567"/>
      <c r="WJ184" s="590"/>
      <c r="WK184" s="591"/>
      <c r="WL184" s="567"/>
      <c r="WQ184" s="590"/>
      <c r="WR184" s="591"/>
      <c r="WS184" s="567"/>
      <c r="WX184" s="590"/>
      <c r="WY184" s="591"/>
      <c r="WZ184" s="567"/>
      <c r="XE184" s="590"/>
      <c r="XF184" s="591"/>
      <c r="XG184" s="567"/>
      <c r="XL184" s="590"/>
      <c r="XM184" s="591"/>
      <c r="XN184" s="567"/>
      <c r="XS184" s="590"/>
      <c r="XT184" s="591"/>
      <c r="XU184" s="567"/>
      <c r="XZ184" s="590"/>
      <c r="YA184" s="591"/>
      <c r="YB184" s="567"/>
      <c r="YG184" s="590"/>
      <c r="YH184" s="591"/>
      <c r="YI184" s="567"/>
      <c r="YN184" s="590"/>
      <c r="YO184" s="591"/>
      <c r="YP184" s="567"/>
      <c r="YU184" s="590"/>
      <c r="YV184" s="591"/>
      <c r="YW184" s="567"/>
      <c r="ZB184" s="590"/>
      <c r="ZC184" s="591"/>
      <c r="ZD184" s="567"/>
      <c r="ZI184" s="590"/>
      <c r="ZJ184" s="591"/>
      <c r="ZK184" s="567"/>
      <c r="ZP184" s="590"/>
      <c r="ZQ184" s="591"/>
      <c r="ZR184" s="567"/>
      <c r="ZW184" s="590"/>
      <c r="ZX184" s="591"/>
      <c r="ZY184" s="567"/>
      <c r="AAD184" s="590"/>
      <c r="AAE184" s="591"/>
      <c r="AAF184" s="567"/>
      <c r="AAK184" s="590"/>
      <c r="AAL184" s="591"/>
      <c r="AAM184" s="567"/>
      <c r="AAR184" s="590"/>
      <c r="AAS184" s="591"/>
      <c r="AAT184" s="567"/>
      <c r="AAY184" s="590"/>
      <c r="AAZ184" s="591"/>
      <c r="ABA184" s="567"/>
      <c r="ABF184" s="590"/>
      <c r="ABG184" s="591"/>
      <c r="ABH184" s="567"/>
      <c r="ABM184" s="590"/>
      <c r="ABN184" s="591"/>
      <c r="ABO184" s="567"/>
      <c r="ABT184" s="590"/>
      <c r="ABU184" s="591"/>
      <c r="ABV184" s="567"/>
      <c r="ACA184" s="590"/>
      <c r="ACB184" s="591"/>
      <c r="ACC184" s="567"/>
      <c r="ACH184" s="590"/>
      <c r="ACI184" s="591"/>
      <c r="ACJ184" s="567"/>
      <c r="ACO184" s="590"/>
      <c r="ACP184" s="591"/>
      <c r="ACQ184" s="567"/>
      <c r="ACV184" s="590"/>
      <c r="ACW184" s="591"/>
      <c r="ACX184" s="567"/>
      <c r="ADC184" s="590"/>
      <c r="ADD184" s="591"/>
      <c r="ADE184" s="567"/>
      <c r="ADJ184" s="590"/>
      <c r="ADK184" s="591"/>
      <c r="ADL184" s="567"/>
      <c r="ADQ184" s="590"/>
      <c r="ADR184" s="591"/>
      <c r="ADS184" s="567"/>
      <c r="ADX184" s="590"/>
      <c r="ADY184" s="591"/>
      <c r="ADZ184" s="567"/>
      <c r="AEE184" s="590"/>
      <c r="AEF184" s="591"/>
      <c r="AEG184" s="567"/>
      <c r="AEL184" s="590"/>
      <c r="AEM184" s="591"/>
      <c r="AEN184" s="567"/>
      <c r="AES184" s="590"/>
      <c r="AET184" s="591"/>
      <c r="AEU184" s="567"/>
      <c r="AEZ184" s="590"/>
      <c r="AFA184" s="591"/>
      <c r="AFB184" s="567"/>
      <c r="AFG184" s="590"/>
      <c r="AFH184" s="591"/>
      <c r="AFI184" s="567"/>
      <c r="AFN184" s="590"/>
      <c r="AFO184" s="591"/>
      <c r="AFP184" s="567"/>
      <c r="AFU184" s="590"/>
      <c r="AFV184" s="591"/>
      <c r="AFW184" s="567"/>
      <c r="AGB184" s="590"/>
      <c r="AGC184" s="591"/>
      <c r="AGD184" s="567"/>
      <c r="AGI184" s="590"/>
      <c r="AGJ184" s="591"/>
      <c r="AGK184" s="567"/>
      <c r="AGP184" s="590"/>
      <c r="AGQ184" s="591"/>
      <c r="AGR184" s="567"/>
      <c r="AGW184" s="590"/>
      <c r="AGX184" s="591"/>
      <c r="AGY184" s="567"/>
      <c r="AHD184" s="590"/>
      <c r="AHE184" s="591"/>
      <c r="AHF184" s="567"/>
      <c r="AHK184" s="590"/>
      <c r="AHL184" s="591"/>
      <c r="AHM184" s="567"/>
      <c r="AHR184" s="590"/>
      <c r="AHS184" s="591"/>
      <c r="AHT184" s="567"/>
      <c r="AHY184" s="590"/>
      <c r="AHZ184" s="591"/>
      <c r="AIA184" s="567"/>
      <c r="AIF184" s="590"/>
      <c r="AIG184" s="591"/>
      <c r="AIH184" s="567"/>
      <c r="AIM184" s="590"/>
      <c r="AIN184" s="591"/>
      <c r="AIO184" s="567"/>
      <c r="AIT184" s="590"/>
      <c r="AIU184" s="591"/>
      <c r="AIV184" s="567"/>
      <c r="AJA184" s="590"/>
      <c r="AJB184" s="591"/>
      <c r="AJC184" s="567"/>
      <c r="AJH184" s="590"/>
      <c r="AJI184" s="591"/>
      <c r="AJJ184" s="567"/>
      <c r="AJO184" s="590"/>
      <c r="AJP184" s="591"/>
      <c r="AJQ184" s="567"/>
      <c r="AJV184" s="590"/>
      <c r="AJW184" s="591"/>
      <c r="AJX184" s="567"/>
      <c r="AKC184" s="590"/>
      <c r="AKD184" s="591"/>
      <c r="AKE184" s="567"/>
      <c r="AKJ184" s="590"/>
      <c r="AKK184" s="591"/>
      <c r="AKL184" s="567"/>
      <c r="AKQ184" s="590"/>
      <c r="AKR184" s="591"/>
      <c r="AKS184" s="567"/>
      <c r="AKX184" s="590"/>
      <c r="AKY184" s="591"/>
      <c r="AKZ184" s="567"/>
      <c r="ALE184" s="590"/>
      <c r="ALF184" s="591"/>
      <c r="ALG184" s="567"/>
      <c r="ALL184" s="590"/>
      <c r="ALM184" s="591"/>
      <c r="ALN184" s="567"/>
      <c r="ALS184" s="590"/>
      <c r="ALT184" s="591"/>
      <c r="ALU184" s="567"/>
      <c r="ALZ184" s="590"/>
      <c r="AMA184" s="591"/>
      <c r="AMB184" s="567"/>
      <c r="AMG184" s="590"/>
      <c r="AMH184" s="591"/>
      <c r="AMI184" s="567"/>
      <c r="AMN184" s="590"/>
      <c r="AMO184" s="591"/>
      <c r="AMP184" s="567"/>
      <c r="AMU184" s="590"/>
      <c r="AMV184" s="591"/>
      <c r="AMW184" s="567"/>
      <c r="ANB184" s="590"/>
      <c r="ANC184" s="591"/>
      <c r="AND184" s="567"/>
      <c r="ANI184" s="590"/>
      <c r="ANJ184" s="591"/>
      <c r="ANK184" s="567"/>
      <c r="ANP184" s="590"/>
      <c r="ANQ184" s="591"/>
      <c r="ANR184" s="567"/>
      <c r="ANW184" s="590"/>
      <c r="ANX184" s="591"/>
      <c r="ANY184" s="567"/>
      <c r="AOD184" s="590"/>
      <c r="AOE184" s="591"/>
      <c r="AOF184" s="567"/>
      <c r="AOK184" s="590"/>
      <c r="AOL184" s="591"/>
      <c r="AOM184" s="567"/>
      <c r="AOR184" s="590"/>
      <c r="AOS184" s="591"/>
      <c r="AOT184" s="567"/>
      <c r="AOY184" s="590"/>
      <c r="AOZ184" s="591"/>
      <c r="APA184" s="567"/>
      <c r="APF184" s="590"/>
      <c r="APG184" s="591"/>
      <c r="APH184" s="567"/>
      <c r="APM184" s="590"/>
      <c r="APN184" s="591"/>
      <c r="APO184" s="567"/>
      <c r="APT184" s="590"/>
      <c r="APU184" s="591"/>
      <c r="APV184" s="567"/>
      <c r="AQA184" s="590"/>
      <c r="AQB184" s="591"/>
      <c r="AQC184" s="567"/>
      <c r="AQH184" s="590"/>
      <c r="AQI184" s="591"/>
      <c r="AQJ184" s="567"/>
      <c r="AQO184" s="590"/>
      <c r="AQP184" s="591"/>
      <c r="AQQ184" s="567"/>
      <c r="AQV184" s="590"/>
      <c r="AQW184" s="591"/>
      <c r="AQX184" s="567"/>
      <c r="ARC184" s="590"/>
      <c r="ARD184" s="591"/>
      <c r="ARE184" s="567"/>
      <c r="ARJ184" s="590"/>
      <c r="ARK184" s="591"/>
      <c r="ARL184" s="567"/>
      <c r="ARQ184" s="590"/>
      <c r="ARR184" s="591"/>
      <c r="ARS184" s="567"/>
      <c r="ARX184" s="590"/>
      <c r="ARY184" s="591"/>
      <c r="ARZ184" s="567"/>
      <c r="ASE184" s="590"/>
      <c r="ASF184" s="591"/>
      <c r="ASG184" s="567"/>
      <c r="ASL184" s="590"/>
      <c r="ASM184" s="591"/>
      <c r="ASN184" s="567"/>
      <c r="ASS184" s="590"/>
      <c r="AST184" s="591"/>
      <c r="ASU184" s="567"/>
      <c r="ASZ184" s="590"/>
      <c r="ATA184" s="591"/>
      <c r="ATB184" s="567"/>
      <c r="ATG184" s="590"/>
      <c r="ATH184" s="591"/>
      <c r="ATI184" s="567"/>
      <c r="ATN184" s="590"/>
      <c r="ATO184" s="591"/>
      <c r="ATP184" s="567"/>
      <c r="ATU184" s="590"/>
      <c r="ATV184" s="591"/>
      <c r="ATW184" s="567"/>
      <c r="AUB184" s="590"/>
      <c r="AUC184" s="591"/>
      <c r="AUD184" s="567"/>
      <c r="AUI184" s="590"/>
      <c r="AUJ184" s="591"/>
      <c r="AUK184" s="567"/>
      <c r="AUP184" s="590"/>
      <c r="AUQ184" s="591"/>
      <c r="AUR184" s="567"/>
      <c r="AUW184" s="590"/>
      <c r="AUX184" s="591"/>
      <c r="AUY184" s="567"/>
      <c r="AVD184" s="590"/>
      <c r="AVE184" s="591"/>
      <c r="AVF184" s="567"/>
      <c r="AVK184" s="590"/>
      <c r="AVL184" s="591"/>
      <c r="AVM184" s="567"/>
      <c r="AVR184" s="590"/>
      <c r="AVS184" s="591"/>
      <c r="AVT184" s="567"/>
      <c r="AVY184" s="590"/>
      <c r="AVZ184" s="591"/>
      <c r="AWA184" s="567"/>
      <c r="AWF184" s="590"/>
      <c r="AWG184" s="591"/>
      <c r="AWH184" s="567"/>
      <c r="AWM184" s="590"/>
      <c r="AWN184" s="591"/>
      <c r="AWO184" s="567"/>
      <c r="AWT184" s="590"/>
      <c r="AWU184" s="591"/>
      <c r="AWV184" s="567"/>
      <c r="AXA184" s="590"/>
      <c r="AXB184" s="591"/>
      <c r="AXC184" s="567"/>
      <c r="AXH184" s="590"/>
      <c r="AXI184" s="591"/>
      <c r="AXJ184" s="567"/>
      <c r="AXO184" s="590"/>
      <c r="AXP184" s="591"/>
      <c r="AXQ184" s="567"/>
      <c r="AXV184" s="590"/>
      <c r="AXW184" s="591"/>
      <c r="AXX184" s="567"/>
      <c r="AYC184" s="590"/>
      <c r="AYD184" s="591"/>
      <c r="AYE184" s="567"/>
      <c r="AYJ184" s="590"/>
      <c r="AYK184" s="591"/>
      <c r="AYL184" s="567"/>
      <c r="AYQ184" s="590"/>
      <c r="AYR184" s="591"/>
      <c r="AYS184" s="567"/>
      <c r="AYX184" s="590"/>
      <c r="AYY184" s="591"/>
      <c r="AYZ184" s="567"/>
      <c r="AZE184" s="590"/>
      <c r="AZF184" s="591"/>
      <c r="AZG184" s="567"/>
      <c r="AZL184" s="590"/>
      <c r="AZM184" s="591"/>
      <c r="AZN184" s="567"/>
      <c r="AZS184" s="590"/>
      <c r="AZT184" s="591"/>
      <c r="AZU184" s="567"/>
      <c r="AZZ184" s="590"/>
      <c r="BAA184" s="591"/>
      <c r="BAB184" s="567"/>
      <c r="BAG184" s="590"/>
      <c r="BAH184" s="591"/>
      <c r="BAI184" s="567"/>
      <c r="BAN184" s="590"/>
      <c r="BAO184" s="591"/>
      <c r="BAP184" s="567"/>
      <c r="BAU184" s="590"/>
      <c r="BAV184" s="591"/>
      <c r="BAW184" s="567"/>
      <c r="BBB184" s="590"/>
      <c r="BBC184" s="591"/>
      <c r="BBD184" s="567"/>
      <c r="BBI184" s="590"/>
      <c r="BBJ184" s="591"/>
      <c r="BBK184" s="567"/>
      <c r="BBP184" s="590"/>
      <c r="BBQ184" s="591"/>
      <c r="BBR184" s="567"/>
      <c r="BBW184" s="590"/>
      <c r="BBX184" s="591"/>
      <c r="BBY184" s="567"/>
      <c r="BCD184" s="590"/>
      <c r="BCE184" s="591"/>
      <c r="BCF184" s="567"/>
      <c r="BCK184" s="590"/>
      <c r="BCL184" s="591"/>
      <c r="BCM184" s="567"/>
      <c r="BCR184" s="590"/>
      <c r="BCS184" s="591"/>
      <c r="BCT184" s="567"/>
      <c r="BCY184" s="590"/>
      <c r="BCZ184" s="591"/>
      <c r="BDA184" s="567"/>
      <c r="BDF184" s="590"/>
      <c r="BDG184" s="591"/>
      <c r="BDH184" s="567"/>
      <c r="BDM184" s="590"/>
      <c r="BDN184" s="591"/>
      <c r="BDO184" s="567"/>
      <c r="BDT184" s="590"/>
      <c r="BDU184" s="591"/>
      <c r="BDV184" s="567"/>
      <c r="BEA184" s="590"/>
      <c r="BEB184" s="591"/>
      <c r="BEC184" s="567"/>
      <c r="BEH184" s="590"/>
      <c r="BEI184" s="591"/>
      <c r="BEJ184" s="567"/>
      <c r="BEO184" s="590"/>
      <c r="BEP184" s="591"/>
      <c r="BEQ184" s="567"/>
      <c r="BEV184" s="590"/>
      <c r="BEW184" s="591"/>
      <c r="BEX184" s="567"/>
      <c r="BFC184" s="590"/>
      <c r="BFD184" s="591"/>
      <c r="BFE184" s="567"/>
      <c r="BFJ184" s="590"/>
      <c r="BFK184" s="591"/>
      <c r="BFL184" s="567"/>
      <c r="BFQ184" s="590"/>
      <c r="BFR184" s="591"/>
      <c r="BFS184" s="567"/>
      <c r="BFX184" s="590"/>
      <c r="BFY184" s="591"/>
      <c r="BFZ184" s="567"/>
      <c r="BGE184" s="590"/>
      <c r="BGF184" s="591"/>
      <c r="BGG184" s="567"/>
      <c r="BGL184" s="590"/>
      <c r="BGM184" s="591"/>
      <c r="BGN184" s="567"/>
      <c r="BGS184" s="590"/>
      <c r="BGT184" s="591"/>
      <c r="BGU184" s="567"/>
      <c r="BGZ184" s="590"/>
      <c r="BHA184" s="591"/>
      <c r="BHB184" s="567"/>
      <c r="BHG184" s="590"/>
      <c r="BHH184" s="591"/>
      <c r="BHI184" s="567"/>
      <c r="BHN184" s="590"/>
      <c r="BHO184" s="591"/>
      <c r="BHP184" s="567"/>
      <c r="BHU184" s="590"/>
      <c r="BHV184" s="591"/>
      <c r="BHW184" s="567"/>
      <c r="BIB184" s="590"/>
      <c r="BIC184" s="591"/>
      <c r="BID184" s="567"/>
      <c r="BII184" s="590"/>
      <c r="BIJ184" s="591"/>
      <c r="BIK184" s="567"/>
      <c r="BIP184" s="590"/>
      <c r="BIQ184" s="591"/>
      <c r="BIR184" s="567"/>
      <c r="BIW184" s="590"/>
      <c r="BIX184" s="591"/>
      <c r="BIY184" s="567"/>
      <c r="BJD184" s="590"/>
      <c r="BJE184" s="591"/>
      <c r="BJF184" s="567"/>
      <c r="BJK184" s="590"/>
      <c r="BJL184" s="591"/>
      <c r="BJM184" s="567"/>
      <c r="BJR184" s="590"/>
      <c r="BJS184" s="591"/>
      <c r="BJT184" s="567"/>
      <c r="BJY184" s="590"/>
      <c r="BJZ184" s="591"/>
      <c r="BKA184" s="567"/>
      <c r="BKF184" s="590"/>
      <c r="BKG184" s="591"/>
      <c r="BKH184" s="567"/>
      <c r="BKM184" s="590"/>
      <c r="BKN184" s="591"/>
      <c r="BKO184" s="567"/>
      <c r="BKT184" s="590"/>
      <c r="BKU184" s="591"/>
      <c r="BKV184" s="567"/>
      <c r="BLA184" s="590"/>
      <c r="BLB184" s="591"/>
      <c r="BLC184" s="567"/>
      <c r="BLH184" s="590"/>
      <c r="BLI184" s="591"/>
      <c r="BLJ184" s="567"/>
      <c r="BLO184" s="590"/>
      <c r="BLP184" s="591"/>
      <c r="BLQ184" s="567"/>
      <c r="BLV184" s="590"/>
      <c r="BLW184" s="591"/>
      <c r="BLX184" s="567"/>
      <c r="BMC184" s="590"/>
      <c r="BMD184" s="591"/>
      <c r="BME184" s="567"/>
      <c r="BMJ184" s="590"/>
      <c r="BMK184" s="591"/>
      <c r="BML184" s="567"/>
      <c r="BMQ184" s="590"/>
      <c r="BMR184" s="591"/>
      <c r="BMS184" s="567"/>
      <c r="BMX184" s="590"/>
      <c r="BMY184" s="591"/>
      <c r="BMZ184" s="567"/>
      <c r="BNE184" s="590"/>
      <c r="BNF184" s="591"/>
      <c r="BNG184" s="567"/>
      <c r="BNL184" s="590"/>
      <c r="BNM184" s="591"/>
      <c r="BNN184" s="567"/>
      <c r="BNS184" s="590"/>
      <c r="BNT184" s="591"/>
      <c r="BNU184" s="567"/>
      <c r="BNZ184" s="590"/>
      <c r="BOA184" s="591"/>
      <c r="BOB184" s="567"/>
      <c r="BOG184" s="590"/>
      <c r="BOH184" s="591"/>
      <c r="BOI184" s="567"/>
      <c r="BON184" s="590"/>
      <c r="BOO184" s="591"/>
      <c r="BOP184" s="567"/>
      <c r="BOU184" s="590"/>
      <c r="BOV184" s="591"/>
      <c r="BOW184" s="567"/>
      <c r="BPB184" s="590"/>
      <c r="BPC184" s="591"/>
      <c r="BPD184" s="567"/>
      <c r="BPI184" s="590"/>
      <c r="BPJ184" s="591"/>
      <c r="BPK184" s="567"/>
      <c r="BPP184" s="590"/>
      <c r="BPQ184" s="591"/>
      <c r="BPR184" s="567"/>
      <c r="BPW184" s="590"/>
      <c r="BPX184" s="591"/>
      <c r="BPY184" s="567"/>
      <c r="BQD184" s="590"/>
      <c r="BQE184" s="591"/>
      <c r="BQF184" s="567"/>
      <c r="BQK184" s="590"/>
      <c r="BQL184" s="591"/>
      <c r="BQM184" s="567"/>
      <c r="BQR184" s="590"/>
      <c r="BQS184" s="591"/>
      <c r="BQT184" s="567"/>
      <c r="BQY184" s="590"/>
      <c r="BQZ184" s="591"/>
      <c r="BRA184" s="567"/>
      <c r="BRF184" s="590"/>
      <c r="BRG184" s="591"/>
      <c r="BRH184" s="567"/>
      <c r="BRM184" s="590"/>
      <c r="BRN184" s="591"/>
      <c r="BRO184" s="567"/>
      <c r="BRT184" s="590"/>
      <c r="BRU184" s="591"/>
      <c r="BRV184" s="567"/>
      <c r="BSA184" s="590"/>
      <c r="BSB184" s="591"/>
      <c r="BSC184" s="567"/>
      <c r="BSH184" s="590"/>
      <c r="BSI184" s="591"/>
      <c r="BSJ184" s="567"/>
      <c r="BSO184" s="590"/>
      <c r="BSP184" s="591"/>
      <c r="BSQ184" s="567"/>
      <c r="BSV184" s="590"/>
      <c r="BSW184" s="591"/>
      <c r="BSX184" s="567"/>
      <c r="BTC184" s="590"/>
      <c r="BTD184" s="591"/>
      <c r="BTE184" s="567"/>
      <c r="BTJ184" s="590"/>
      <c r="BTK184" s="591"/>
      <c r="BTL184" s="567"/>
      <c r="BTQ184" s="590"/>
      <c r="BTR184" s="591"/>
      <c r="BTS184" s="567"/>
      <c r="BTX184" s="590"/>
      <c r="BTY184" s="591"/>
      <c r="BTZ184" s="567"/>
      <c r="BUE184" s="590"/>
      <c r="BUF184" s="591"/>
      <c r="BUG184" s="567"/>
      <c r="BUL184" s="590"/>
      <c r="BUM184" s="591"/>
      <c r="BUN184" s="567"/>
      <c r="BUS184" s="590"/>
      <c r="BUT184" s="591"/>
      <c r="BUU184" s="567"/>
      <c r="BUZ184" s="590"/>
      <c r="BVA184" s="591"/>
      <c r="BVB184" s="567"/>
      <c r="BVG184" s="590"/>
      <c r="BVH184" s="591"/>
      <c r="BVI184" s="567"/>
      <c r="BVN184" s="590"/>
      <c r="BVO184" s="591"/>
      <c r="BVP184" s="567"/>
      <c r="BVU184" s="590"/>
      <c r="BVV184" s="591"/>
      <c r="BVW184" s="567"/>
      <c r="BWB184" s="590"/>
      <c r="BWC184" s="591"/>
      <c r="BWD184" s="567"/>
      <c r="BWI184" s="590"/>
      <c r="BWJ184" s="591"/>
      <c r="BWK184" s="567"/>
      <c r="BWP184" s="590"/>
      <c r="BWQ184" s="591"/>
      <c r="BWR184" s="567"/>
      <c r="BWW184" s="590"/>
      <c r="BWX184" s="591"/>
      <c r="BWY184" s="567"/>
      <c r="BXD184" s="590"/>
      <c r="BXE184" s="591"/>
      <c r="BXF184" s="567"/>
      <c r="BXK184" s="590"/>
      <c r="BXL184" s="591"/>
      <c r="BXM184" s="567"/>
      <c r="BXR184" s="590"/>
      <c r="BXS184" s="591"/>
      <c r="BXT184" s="567"/>
      <c r="BXY184" s="590"/>
      <c r="BXZ184" s="591"/>
      <c r="BYA184" s="567"/>
      <c r="BYF184" s="590"/>
      <c r="BYG184" s="591"/>
      <c r="BYH184" s="567"/>
      <c r="BYM184" s="590"/>
      <c r="BYN184" s="591"/>
      <c r="BYO184" s="567"/>
      <c r="BYT184" s="590"/>
      <c r="BYU184" s="591"/>
      <c r="BYV184" s="567"/>
      <c r="BZA184" s="590"/>
      <c r="BZB184" s="591"/>
      <c r="BZC184" s="567"/>
      <c r="BZH184" s="590"/>
      <c r="BZI184" s="591"/>
      <c r="BZJ184" s="567"/>
      <c r="BZO184" s="590"/>
      <c r="BZP184" s="591"/>
      <c r="BZQ184" s="567"/>
      <c r="BZV184" s="590"/>
      <c r="BZW184" s="591"/>
      <c r="BZX184" s="567"/>
      <c r="CAC184" s="590"/>
      <c r="CAD184" s="591"/>
      <c r="CAE184" s="567"/>
      <c r="CAJ184" s="590"/>
      <c r="CAK184" s="591"/>
      <c r="CAL184" s="567"/>
      <c r="CAQ184" s="590"/>
      <c r="CAR184" s="591"/>
      <c r="CAS184" s="567"/>
      <c r="CAX184" s="590"/>
      <c r="CAY184" s="591"/>
      <c r="CAZ184" s="567"/>
      <c r="CBE184" s="590"/>
      <c r="CBF184" s="591"/>
      <c r="CBG184" s="567"/>
      <c r="CBL184" s="590"/>
      <c r="CBM184" s="591"/>
      <c r="CBN184" s="567"/>
      <c r="CBS184" s="590"/>
      <c r="CBT184" s="591"/>
      <c r="CBU184" s="567"/>
      <c r="CBZ184" s="590"/>
      <c r="CCA184" s="591"/>
      <c r="CCB184" s="567"/>
      <c r="CCG184" s="590"/>
      <c r="CCH184" s="591"/>
      <c r="CCI184" s="567"/>
      <c r="CCN184" s="590"/>
      <c r="CCO184" s="591"/>
      <c r="CCP184" s="567"/>
      <c r="CCU184" s="590"/>
      <c r="CCV184" s="591"/>
      <c r="CCW184" s="567"/>
      <c r="CDB184" s="590"/>
      <c r="CDC184" s="591"/>
      <c r="CDD184" s="567"/>
      <c r="CDI184" s="590"/>
      <c r="CDJ184" s="591"/>
      <c r="CDK184" s="567"/>
      <c r="CDP184" s="590"/>
      <c r="CDQ184" s="591"/>
      <c r="CDR184" s="567"/>
      <c r="CDW184" s="590"/>
      <c r="CDX184" s="591"/>
      <c r="CDY184" s="567"/>
      <c r="CED184" s="590"/>
      <c r="CEE184" s="591"/>
      <c r="CEF184" s="567"/>
      <c r="CEK184" s="590"/>
      <c r="CEL184" s="591"/>
      <c r="CEM184" s="567"/>
      <c r="CER184" s="590"/>
      <c r="CES184" s="591"/>
      <c r="CET184" s="567"/>
      <c r="CEY184" s="590"/>
      <c r="CEZ184" s="591"/>
      <c r="CFA184" s="567"/>
      <c r="CFF184" s="590"/>
      <c r="CFG184" s="591"/>
      <c r="CFH184" s="567"/>
      <c r="CFM184" s="590"/>
      <c r="CFN184" s="591"/>
      <c r="CFO184" s="567"/>
      <c r="CFT184" s="590"/>
      <c r="CFU184" s="591"/>
      <c r="CFV184" s="567"/>
      <c r="CGA184" s="590"/>
      <c r="CGB184" s="591"/>
      <c r="CGC184" s="567"/>
      <c r="CGH184" s="590"/>
      <c r="CGI184" s="591"/>
      <c r="CGJ184" s="567"/>
      <c r="CGO184" s="590"/>
      <c r="CGP184" s="591"/>
      <c r="CGQ184" s="567"/>
      <c r="CGV184" s="590"/>
      <c r="CGW184" s="591"/>
      <c r="CGX184" s="567"/>
      <c r="CHC184" s="590"/>
      <c r="CHD184" s="591"/>
      <c r="CHE184" s="567"/>
      <c r="CHJ184" s="590"/>
      <c r="CHK184" s="591"/>
      <c r="CHL184" s="567"/>
      <c r="CHQ184" s="590"/>
      <c r="CHR184" s="591"/>
      <c r="CHS184" s="567"/>
      <c r="CHX184" s="590"/>
      <c r="CHY184" s="591"/>
      <c r="CHZ184" s="567"/>
      <c r="CIE184" s="590"/>
      <c r="CIF184" s="591"/>
      <c r="CIG184" s="567"/>
      <c r="CIL184" s="590"/>
      <c r="CIM184" s="591"/>
      <c r="CIN184" s="567"/>
      <c r="CIS184" s="590"/>
      <c r="CIT184" s="591"/>
      <c r="CIU184" s="567"/>
      <c r="CIZ184" s="590"/>
      <c r="CJA184" s="591"/>
      <c r="CJB184" s="567"/>
      <c r="CJG184" s="590"/>
      <c r="CJH184" s="591"/>
      <c r="CJI184" s="567"/>
      <c r="CJN184" s="590"/>
      <c r="CJO184" s="591"/>
      <c r="CJP184" s="567"/>
      <c r="CJU184" s="590"/>
      <c r="CJV184" s="591"/>
      <c r="CJW184" s="567"/>
      <c r="CKB184" s="590"/>
      <c r="CKC184" s="591"/>
      <c r="CKD184" s="567"/>
      <c r="CKI184" s="590"/>
      <c r="CKJ184" s="591"/>
      <c r="CKK184" s="567"/>
      <c r="CKP184" s="590"/>
      <c r="CKQ184" s="591"/>
      <c r="CKR184" s="567"/>
      <c r="CKW184" s="590"/>
      <c r="CKX184" s="591"/>
      <c r="CKY184" s="567"/>
      <c r="CLD184" s="590"/>
      <c r="CLE184" s="591"/>
      <c r="CLF184" s="567"/>
      <c r="CLK184" s="590"/>
      <c r="CLL184" s="591"/>
      <c r="CLM184" s="567"/>
      <c r="CLR184" s="590"/>
      <c r="CLS184" s="591"/>
      <c r="CLT184" s="567"/>
      <c r="CLY184" s="590"/>
      <c r="CLZ184" s="591"/>
      <c r="CMA184" s="567"/>
      <c r="CMF184" s="590"/>
      <c r="CMG184" s="591"/>
      <c r="CMH184" s="567"/>
      <c r="CMM184" s="590"/>
      <c r="CMN184" s="591"/>
      <c r="CMO184" s="567"/>
      <c r="CMT184" s="590"/>
      <c r="CMU184" s="591"/>
      <c r="CMV184" s="567"/>
      <c r="CNA184" s="590"/>
      <c r="CNB184" s="591"/>
      <c r="CNC184" s="567"/>
      <c r="CNH184" s="590"/>
      <c r="CNI184" s="591"/>
      <c r="CNJ184" s="567"/>
      <c r="CNO184" s="590"/>
      <c r="CNP184" s="591"/>
      <c r="CNQ184" s="567"/>
      <c r="CNV184" s="590"/>
      <c r="CNW184" s="591"/>
      <c r="CNX184" s="567"/>
      <c r="COC184" s="590"/>
      <c r="COD184" s="591"/>
      <c r="COE184" s="567"/>
      <c r="COJ184" s="590"/>
      <c r="COK184" s="591"/>
      <c r="COL184" s="567"/>
      <c r="COQ184" s="590"/>
      <c r="COR184" s="591"/>
      <c r="COS184" s="567"/>
      <c r="COX184" s="590"/>
      <c r="COY184" s="591"/>
      <c r="COZ184" s="567"/>
      <c r="CPE184" s="590"/>
      <c r="CPF184" s="591"/>
      <c r="CPG184" s="567"/>
      <c r="CPL184" s="590"/>
      <c r="CPM184" s="591"/>
      <c r="CPN184" s="567"/>
      <c r="CPS184" s="590"/>
      <c r="CPT184" s="591"/>
      <c r="CPU184" s="567"/>
      <c r="CPZ184" s="590"/>
      <c r="CQA184" s="591"/>
      <c r="CQB184" s="567"/>
      <c r="CQG184" s="590"/>
      <c r="CQH184" s="591"/>
      <c r="CQI184" s="567"/>
      <c r="CQN184" s="590"/>
      <c r="CQO184" s="591"/>
      <c r="CQP184" s="567"/>
      <c r="CQU184" s="590"/>
      <c r="CQV184" s="591"/>
      <c r="CQW184" s="567"/>
      <c r="CRB184" s="590"/>
      <c r="CRC184" s="591"/>
      <c r="CRD184" s="567"/>
      <c r="CRI184" s="590"/>
      <c r="CRJ184" s="591"/>
      <c r="CRK184" s="567"/>
      <c r="CRP184" s="590"/>
      <c r="CRQ184" s="591"/>
      <c r="CRR184" s="567"/>
      <c r="CRW184" s="590"/>
      <c r="CRX184" s="591"/>
      <c r="CRY184" s="567"/>
      <c r="CSD184" s="590"/>
      <c r="CSE184" s="591"/>
      <c r="CSF184" s="567"/>
      <c r="CSK184" s="590"/>
      <c r="CSL184" s="591"/>
      <c r="CSM184" s="567"/>
      <c r="CSR184" s="590"/>
      <c r="CSS184" s="591"/>
      <c r="CST184" s="567"/>
      <c r="CSY184" s="590"/>
      <c r="CSZ184" s="591"/>
      <c r="CTA184" s="567"/>
      <c r="CTF184" s="590"/>
      <c r="CTG184" s="591"/>
      <c r="CTH184" s="567"/>
      <c r="CTM184" s="590"/>
      <c r="CTN184" s="591"/>
      <c r="CTO184" s="567"/>
      <c r="CTT184" s="590"/>
      <c r="CTU184" s="591"/>
      <c r="CTV184" s="567"/>
      <c r="CUA184" s="590"/>
      <c r="CUB184" s="591"/>
      <c r="CUC184" s="567"/>
      <c r="CUH184" s="590"/>
      <c r="CUI184" s="591"/>
      <c r="CUJ184" s="567"/>
      <c r="CUO184" s="590"/>
      <c r="CUP184" s="591"/>
      <c r="CUQ184" s="567"/>
      <c r="CUV184" s="590"/>
      <c r="CUW184" s="591"/>
      <c r="CUX184" s="567"/>
      <c r="CVC184" s="590"/>
      <c r="CVD184" s="591"/>
      <c r="CVE184" s="567"/>
      <c r="CVJ184" s="590"/>
      <c r="CVK184" s="591"/>
      <c r="CVL184" s="567"/>
      <c r="CVQ184" s="590"/>
      <c r="CVR184" s="591"/>
      <c r="CVS184" s="567"/>
      <c r="CVX184" s="590"/>
      <c r="CVY184" s="591"/>
      <c r="CVZ184" s="567"/>
      <c r="CWE184" s="590"/>
      <c r="CWF184" s="591"/>
      <c r="CWG184" s="567"/>
      <c r="CWL184" s="590"/>
      <c r="CWM184" s="591"/>
      <c r="CWN184" s="567"/>
      <c r="CWS184" s="590"/>
      <c r="CWT184" s="591"/>
      <c r="CWU184" s="567"/>
      <c r="CWZ184" s="590"/>
      <c r="CXA184" s="591"/>
      <c r="CXB184" s="567"/>
      <c r="CXG184" s="590"/>
      <c r="CXH184" s="591"/>
      <c r="CXI184" s="567"/>
      <c r="CXN184" s="590"/>
      <c r="CXO184" s="591"/>
      <c r="CXP184" s="567"/>
      <c r="CXU184" s="590"/>
      <c r="CXV184" s="591"/>
      <c r="CXW184" s="567"/>
      <c r="CYB184" s="590"/>
      <c r="CYC184" s="591"/>
      <c r="CYD184" s="567"/>
      <c r="CYI184" s="590"/>
      <c r="CYJ184" s="591"/>
      <c r="CYK184" s="567"/>
      <c r="CYP184" s="590"/>
      <c r="CYQ184" s="591"/>
      <c r="CYR184" s="567"/>
      <c r="CYW184" s="590"/>
      <c r="CYX184" s="591"/>
      <c r="CYY184" s="567"/>
      <c r="CZD184" s="590"/>
      <c r="CZE184" s="591"/>
      <c r="CZF184" s="567"/>
      <c r="CZK184" s="590"/>
      <c r="CZL184" s="591"/>
      <c r="CZM184" s="567"/>
      <c r="CZR184" s="590"/>
      <c r="CZS184" s="591"/>
      <c r="CZT184" s="567"/>
      <c r="CZY184" s="590"/>
      <c r="CZZ184" s="591"/>
      <c r="DAA184" s="567"/>
      <c r="DAF184" s="590"/>
      <c r="DAG184" s="591"/>
      <c r="DAH184" s="567"/>
      <c r="DAM184" s="590"/>
      <c r="DAN184" s="591"/>
      <c r="DAO184" s="567"/>
      <c r="DAT184" s="590"/>
      <c r="DAU184" s="591"/>
      <c r="DAV184" s="567"/>
      <c r="DBA184" s="590"/>
      <c r="DBB184" s="591"/>
      <c r="DBC184" s="567"/>
      <c r="DBH184" s="590"/>
      <c r="DBI184" s="591"/>
      <c r="DBJ184" s="567"/>
      <c r="DBO184" s="590"/>
      <c r="DBP184" s="591"/>
      <c r="DBQ184" s="567"/>
      <c r="DBV184" s="590"/>
      <c r="DBW184" s="591"/>
      <c r="DBX184" s="567"/>
      <c r="DCC184" s="590"/>
      <c r="DCD184" s="591"/>
      <c r="DCE184" s="567"/>
      <c r="DCJ184" s="590"/>
      <c r="DCK184" s="591"/>
      <c r="DCL184" s="567"/>
      <c r="DCQ184" s="590"/>
      <c r="DCR184" s="591"/>
      <c r="DCS184" s="567"/>
      <c r="DCX184" s="590"/>
      <c r="DCY184" s="591"/>
      <c r="DCZ184" s="567"/>
      <c r="DDE184" s="590"/>
      <c r="DDF184" s="591"/>
      <c r="DDG184" s="567"/>
      <c r="DDL184" s="590"/>
      <c r="DDM184" s="591"/>
      <c r="DDN184" s="567"/>
      <c r="DDS184" s="590"/>
      <c r="DDT184" s="591"/>
      <c r="DDU184" s="567"/>
      <c r="DDZ184" s="590"/>
      <c r="DEA184" s="591"/>
      <c r="DEB184" s="567"/>
      <c r="DEG184" s="590"/>
      <c r="DEH184" s="591"/>
      <c r="DEI184" s="567"/>
      <c r="DEN184" s="590"/>
      <c r="DEO184" s="591"/>
      <c r="DEP184" s="567"/>
      <c r="DEU184" s="590"/>
      <c r="DEV184" s="591"/>
      <c r="DEW184" s="567"/>
      <c r="DFB184" s="590"/>
      <c r="DFC184" s="591"/>
      <c r="DFD184" s="567"/>
      <c r="DFI184" s="590"/>
      <c r="DFJ184" s="591"/>
      <c r="DFK184" s="567"/>
      <c r="DFP184" s="590"/>
      <c r="DFQ184" s="591"/>
      <c r="DFR184" s="567"/>
      <c r="DFW184" s="590"/>
      <c r="DFX184" s="591"/>
      <c r="DFY184" s="567"/>
      <c r="DGD184" s="590"/>
      <c r="DGE184" s="591"/>
      <c r="DGF184" s="567"/>
      <c r="DGK184" s="590"/>
      <c r="DGL184" s="591"/>
      <c r="DGM184" s="567"/>
      <c r="DGR184" s="590"/>
      <c r="DGS184" s="591"/>
      <c r="DGT184" s="567"/>
      <c r="DGY184" s="590"/>
      <c r="DGZ184" s="591"/>
      <c r="DHA184" s="567"/>
      <c r="DHF184" s="590"/>
      <c r="DHG184" s="591"/>
      <c r="DHH184" s="567"/>
      <c r="DHM184" s="590"/>
      <c r="DHN184" s="591"/>
      <c r="DHO184" s="567"/>
      <c r="DHT184" s="590"/>
      <c r="DHU184" s="591"/>
      <c r="DHV184" s="567"/>
      <c r="DIA184" s="590"/>
      <c r="DIB184" s="591"/>
      <c r="DIC184" s="567"/>
      <c r="DIH184" s="590"/>
      <c r="DII184" s="591"/>
      <c r="DIJ184" s="567"/>
      <c r="DIO184" s="590"/>
      <c r="DIP184" s="591"/>
      <c r="DIQ184" s="567"/>
      <c r="DIV184" s="590"/>
      <c r="DIW184" s="591"/>
      <c r="DIX184" s="567"/>
      <c r="DJC184" s="590"/>
      <c r="DJD184" s="591"/>
      <c r="DJE184" s="567"/>
      <c r="DJJ184" s="590"/>
      <c r="DJK184" s="591"/>
      <c r="DJL184" s="567"/>
      <c r="DJQ184" s="590"/>
      <c r="DJR184" s="591"/>
      <c r="DJS184" s="567"/>
      <c r="DJX184" s="590"/>
      <c r="DJY184" s="591"/>
      <c r="DJZ184" s="567"/>
      <c r="DKE184" s="590"/>
      <c r="DKF184" s="591"/>
      <c r="DKG184" s="567"/>
      <c r="DKL184" s="590"/>
      <c r="DKM184" s="591"/>
      <c r="DKN184" s="567"/>
      <c r="DKS184" s="590"/>
      <c r="DKT184" s="591"/>
      <c r="DKU184" s="567"/>
      <c r="DKZ184" s="590"/>
      <c r="DLA184" s="591"/>
      <c r="DLB184" s="567"/>
      <c r="DLG184" s="590"/>
      <c r="DLH184" s="591"/>
      <c r="DLI184" s="567"/>
      <c r="DLN184" s="590"/>
      <c r="DLO184" s="591"/>
      <c r="DLP184" s="567"/>
      <c r="DLU184" s="590"/>
      <c r="DLV184" s="591"/>
      <c r="DLW184" s="567"/>
      <c r="DMB184" s="590"/>
      <c r="DMC184" s="591"/>
      <c r="DMD184" s="567"/>
      <c r="DMI184" s="590"/>
      <c r="DMJ184" s="591"/>
      <c r="DMK184" s="567"/>
      <c r="DMP184" s="590"/>
      <c r="DMQ184" s="591"/>
      <c r="DMR184" s="567"/>
      <c r="DMW184" s="590"/>
      <c r="DMX184" s="591"/>
      <c r="DMY184" s="567"/>
      <c r="DND184" s="590"/>
      <c r="DNE184" s="591"/>
      <c r="DNF184" s="567"/>
      <c r="DNK184" s="590"/>
      <c r="DNL184" s="591"/>
      <c r="DNM184" s="567"/>
      <c r="DNR184" s="590"/>
      <c r="DNS184" s="591"/>
      <c r="DNT184" s="567"/>
      <c r="DNY184" s="590"/>
      <c r="DNZ184" s="591"/>
      <c r="DOA184" s="567"/>
      <c r="DOF184" s="590"/>
      <c r="DOG184" s="591"/>
      <c r="DOH184" s="567"/>
      <c r="DOM184" s="590"/>
      <c r="DON184" s="591"/>
      <c r="DOO184" s="567"/>
      <c r="DOT184" s="590"/>
      <c r="DOU184" s="591"/>
      <c r="DOV184" s="567"/>
      <c r="DPA184" s="590"/>
      <c r="DPB184" s="591"/>
      <c r="DPC184" s="567"/>
      <c r="DPH184" s="590"/>
      <c r="DPI184" s="591"/>
      <c r="DPJ184" s="567"/>
      <c r="DPO184" s="590"/>
      <c r="DPP184" s="591"/>
      <c r="DPQ184" s="567"/>
      <c r="DPV184" s="590"/>
      <c r="DPW184" s="591"/>
      <c r="DPX184" s="567"/>
      <c r="DQC184" s="590"/>
      <c r="DQD184" s="591"/>
      <c r="DQE184" s="567"/>
      <c r="DQJ184" s="590"/>
      <c r="DQK184" s="591"/>
      <c r="DQL184" s="567"/>
      <c r="DQQ184" s="590"/>
      <c r="DQR184" s="591"/>
      <c r="DQS184" s="567"/>
      <c r="DQX184" s="590"/>
      <c r="DQY184" s="591"/>
      <c r="DQZ184" s="567"/>
      <c r="DRE184" s="590"/>
      <c r="DRF184" s="591"/>
      <c r="DRG184" s="567"/>
      <c r="DRL184" s="590"/>
      <c r="DRM184" s="591"/>
      <c r="DRN184" s="567"/>
      <c r="DRS184" s="590"/>
      <c r="DRT184" s="591"/>
      <c r="DRU184" s="567"/>
      <c r="DRZ184" s="590"/>
      <c r="DSA184" s="591"/>
      <c r="DSB184" s="567"/>
      <c r="DSG184" s="590"/>
      <c r="DSH184" s="591"/>
      <c r="DSI184" s="567"/>
      <c r="DSN184" s="590"/>
      <c r="DSO184" s="591"/>
      <c r="DSP184" s="567"/>
      <c r="DSU184" s="590"/>
      <c r="DSV184" s="591"/>
      <c r="DSW184" s="567"/>
      <c r="DTB184" s="590"/>
      <c r="DTC184" s="591"/>
      <c r="DTD184" s="567"/>
      <c r="DTI184" s="590"/>
      <c r="DTJ184" s="591"/>
      <c r="DTK184" s="567"/>
      <c r="DTP184" s="590"/>
      <c r="DTQ184" s="591"/>
      <c r="DTR184" s="567"/>
      <c r="DTW184" s="590"/>
      <c r="DTX184" s="591"/>
      <c r="DTY184" s="567"/>
      <c r="DUD184" s="590"/>
      <c r="DUE184" s="591"/>
      <c r="DUF184" s="567"/>
      <c r="DUK184" s="590"/>
      <c r="DUL184" s="591"/>
      <c r="DUM184" s="567"/>
      <c r="DUR184" s="590"/>
      <c r="DUS184" s="591"/>
      <c r="DUT184" s="567"/>
      <c r="DUY184" s="590"/>
      <c r="DUZ184" s="591"/>
      <c r="DVA184" s="567"/>
      <c r="DVF184" s="590"/>
      <c r="DVG184" s="591"/>
      <c r="DVH184" s="567"/>
      <c r="DVM184" s="590"/>
      <c r="DVN184" s="591"/>
      <c r="DVO184" s="567"/>
      <c r="DVT184" s="590"/>
      <c r="DVU184" s="591"/>
      <c r="DVV184" s="567"/>
      <c r="DWA184" s="590"/>
      <c r="DWB184" s="591"/>
      <c r="DWC184" s="567"/>
      <c r="DWH184" s="590"/>
      <c r="DWI184" s="591"/>
      <c r="DWJ184" s="567"/>
      <c r="DWO184" s="590"/>
      <c r="DWP184" s="591"/>
      <c r="DWQ184" s="567"/>
      <c r="DWV184" s="590"/>
      <c r="DWW184" s="591"/>
      <c r="DWX184" s="567"/>
      <c r="DXC184" s="590"/>
      <c r="DXD184" s="591"/>
      <c r="DXE184" s="567"/>
      <c r="DXJ184" s="590"/>
      <c r="DXK184" s="591"/>
      <c r="DXL184" s="567"/>
      <c r="DXQ184" s="590"/>
      <c r="DXR184" s="591"/>
      <c r="DXS184" s="567"/>
      <c r="DXX184" s="590"/>
      <c r="DXY184" s="591"/>
      <c r="DXZ184" s="567"/>
      <c r="DYE184" s="590"/>
      <c r="DYF184" s="591"/>
      <c r="DYG184" s="567"/>
      <c r="DYL184" s="590"/>
      <c r="DYM184" s="591"/>
      <c r="DYN184" s="567"/>
      <c r="DYS184" s="590"/>
      <c r="DYT184" s="591"/>
      <c r="DYU184" s="567"/>
      <c r="DYZ184" s="590"/>
      <c r="DZA184" s="591"/>
      <c r="DZB184" s="567"/>
      <c r="DZG184" s="590"/>
      <c r="DZH184" s="591"/>
      <c r="DZI184" s="567"/>
      <c r="DZN184" s="590"/>
      <c r="DZO184" s="591"/>
      <c r="DZP184" s="567"/>
      <c r="DZU184" s="590"/>
      <c r="DZV184" s="591"/>
      <c r="DZW184" s="567"/>
      <c r="EAB184" s="590"/>
      <c r="EAC184" s="591"/>
      <c r="EAD184" s="567"/>
      <c r="EAI184" s="590"/>
      <c r="EAJ184" s="591"/>
      <c r="EAK184" s="567"/>
      <c r="EAP184" s="590"/>
      <c r="EAQ184" s="591"/>
      <c r="EAR184" s="567"/>
      <c r="EAW184" s="590"/>
      <c r="EAX184" s="591"/>
      <c r="EAY184" s="567"/>
      <c r="EBD184" s="590"/>
      <c r="EBE184" s="591"/>
      <c r="EBF184" s="567"/>
      <c r="EBK184" s="590"/>
      <c r="EBL184" s="591"/>
      <c r="EBM184" s="567"/>
      <c r="EBR184" s="590"/>
      <c r="EBS184" s="591"/>
      <c r="EBT184" s="567"/>
      <c r="EBY184" s="590"/>
      <c r="EBZ184" s="591"/>
      <c r="ECA184" s="567"/>
      <c r="ECF184" s="590"/>
      <c r="ECG184" s="591"/>
      <c r="ECH184" s="567"/>
      <c r="ECM184" s="590"/>
      <c r="ECN184" s="591"/>
      <c r="ECO184" s="567"/>
      <c r="ECT184" s="590"/>
      <c r="ECU184" s="591"/>
      <c r="ECV184" s="567"/>
      <c r="EDA184" s="590"/>
      <c r="EDB184" s="591"/>
      <c r="EDC184" s="567"/>
      <c r="EDH184" s="590"/>
      <c r="EDI184" s="591"/>
      <c r="EDJ184" s="567"/>
      <c r="EDO184" s="590"/>
      <c r="EDP184" s="591"/>
      <c r="EDQ184" s="567"/>
      <c r="EDV184" s="590"/>
      <c r="EDW184" s="591"/>
      <c r="EDX184" s="567"/>
      <c r="EEC184" s="590"/>
      <c r="EED184" s="591"/>
      <c r="EEE184" s="567"/>
      <c r="EEJ184" s="590"/>
      <c r="EEK184" s="591"/>
      <c r="EEL184" s="567"/>
      <c r="EEQ184" s="590"/>
      <c r="EER184" s="591"/>
      <c r="EES184" s="567"/>
      <c r="EEX184" s="590"/>
      <c r="EEY184" s="591"/>
      <c r="EEZ184" s="567"/>
      <c r="EFE184" s="590"/>
      <c r="EFF184" s="591"/>
      <c r="EFG184" s="567"/>
      <c r="EFL184" s="590"/>
      <c r="EFM184" s="591"/>
      <c r="EFN184" s="567"/>
      <c r="EFS184" s="590"/>
      <c r="EFT184" s="591"/>
      <c r="EFU184" s="567"/>
      <c r="EFZ184" s="590"/>
      <c r="EGA184" s="591"/>
      <c r="EGB184" s="567"/>
      <c r="EGG184" s="590"/>
      <c r="EGH184" s="591"/>
      <c r="EGI184" s="567"/>
      <c r="EGN184" s="590"/>
      <c r="EGO184" s="591"/>
      <c r="EGP184" s="567"/>
      <c r="EGU184" s="590"/>
      <c r="EGV184" s="591"/>
      <c r="EGW184" s="567"/>
      <c r="EHB184" s="590"/>
      <c r="EHC184" s="591"/>
      <c r="EHD184" s="567"/>
      <c r="EHI184" s="590"/>
      <c r="EHJ184" s="591"/>
      <c r="EHK184" s="567"/>
      <c r="EHP184" s="590"/>
      <c r="EHQ184" s="591"/>
      <c r="EHR184" s="567"/>
      <c r="EHW184" s="590"/>
      <c r="EHX184" s="591"/>
      <c r="EHY184" s="567"/>
      <c r="EID184" s="590"/>
      <c r="EIE184" s="591"/>
      <c r="EIF184" s="567"/>
      <c r="EIK184" s="590"/>
      <c r="EIL184" s="591"/>
      <c r="EIM184" s="567"/>
      <c r="EIR184" s="590"/>
      <c r="EIS184" s="591"/>
      <c r="EIT184" s="567"/>
      <c r="EIY184" s="590"/>
      <c r="EIZ184" s="591"/>
      <c r="EJA184" s="567"/>
      <c r="EJF184" s="590"/>
      <c r="EJG184" s="591"/>
      <c r="EJH184" s="567"/>
      <c r="EJM184" s="590"/>
      <c r="EJN184" s="591"/>
      <c r="EJO184" s="567"/>
      <c r="EJT184" s="590"/>
      <c r="EJU184" s="591"/>
      <c r="EJV184" s="567"/>
      <c r="EKA184" s="590"/>
      <c r="EKB184" s="591"/>
      <c r="EKC184" s="567"/>
      <c r="EKH184" s="590"/>
      <c r="EKI184" s="591"/>
      <c r="EKJ184" s="567"/>
      <c r="EKO184" s="590"/>
      <c r="EKP184" s="591"/>
      <c r="EKQ184" s="567"/>
      <c r="EKV184" s="590"/>
      <c r="EKW184" s="591"/>
      <c r="EKX184" s="567"/>
      <c r="ELC184" s="590"/>
      <c r="ELD184" s="591"/>
      <c r="ELE184" s="567"/>
      <c r="ELJ184" s="590"/>
      <c r="ELK184" s="591"/>
      <c r="ELL184" s="567"/>
      <c r="ELQ184" s="590"/>
      <c r="ELR184" s="591"/>
      <c r="ELS184" s="567"/>
      <c r="ELX184" s="590"/>
      <c r="ELY184" s="591"/>
      <c r="ELZ184" s="567"/>
      <c r="EME184" s="590"/>
      <c r="EMF184" s="591"/>
      <c r="EMG184" s="567"/>
      <c r="EML184" s="590"/>
      <c r="EMM184" s="591"/>
      <c r="EMN184" s="567"/>
      <c r="EMS184" s="590"/>
      <c r="EMT184" s="591"/>
      <c r="EMU184" s="567"/>
      <c r="EMZ184" s="590"/>
      <c r="ENA184" s="591"/>
      <c r="ENB184" s="567"/>
      <c r="ENG184" s="590"/>
      <c r="ENH184" s="591"/>
      <c r="ENI184" s="567"/>
      <c r="ENN184" s="590"/>
      <c r="ENO184" s="591"/>
      <c r="ENP184" s="567"/>
      <c r="ENU184" s="590"/>
      <c r="ENV184" s="591"/>
      <c r="ENW184" s="567"/>
      <c r="EOB184" s="590"/>
      <c r="EOC184" s="591"/>
      <c r="EOD184" s="567"/>
      <c r="EOI184" s="590"/>
      <c r="EOJ184" s="591"/>
      <c r="EOK184" s="567"/>
      <c r="EOP184" s="590"/>
      <c r="EOQ184" s="591"/>
      <c r="EOR184" s="567"/>
      <c r="EOW184" s="590"/>
      <c r="EOX184" s="591"/>
      <c r="EOY184" s="567"/>
      <c r="EPD184" s="590"/>
      <c r="EPE184" s="591"/>
      <c r="EPF184" s="567"/>
      <c r="EPK184" s="590"/>
      <c r="EPL184" s="591"/>
      <c r="EPM184" s="567"/>
      <c r="EPR184" s="590"/>
      <c r="EPS184" s="591"/>
      <c r="EPT184" s="567"/>
      <c r="EPY184" s="590"/>
      <c r="EPZ184" s="591"/>
      <c r="EQA184" s="567"/>
      <c r="EQF184" s="590"/>
      <c r="EQG184" s="591"/>
      <c r="EQH184" s="567"/>
      <c r="EQM184" s="590"/>
      <c r="EQN184" s="591"/>
      <c r="EQO184" s="567"/>
      <c r="EQT184" s="590"/>
      <c r="EQU184" s="591"/>
      <c r="EQV184" s="567"/>
      <c r="ERA184" s="590"/>
      <c r="ERB184" s="591"/>
      <c r="ERC184" s="567"/>
      <c r="ERH184" s="590"/>
      <c r="ERI184" s="591"/>
      <c r="ERJ184" s="567"/>
      <c r="ERO184" s="590"/>
      <c r="ERP184" s="591"/>
      <c r="ERQ184" s="567"/>
      <c r="ERV184" s="590"/>
      <c r="ERW184" s="591"/>
      <c r="ERX184" s="567"/>
      <c r="ESC184" s="590"/>
      <c r="ESD184" s="591"/>
      <c r="ESE184" s="567"/>
      <c r="ESJ184" s="590"/>
      <c r="ESK184" s="591"/>
      <c r="ESL184" s="567"/>
      <c r="ESQ184" s="590"/>
      <c r="ESR184" s="591"/>
      <c r="ESS184" s="567"/>
      <c r="ESX184" s="590"/>
      <c r="ESY184" s="591"/>
      <c r="ESZ184" s="567"/>
      <c r="ETE184" s="590"/>
      <c r="ETF184" s="591"/>
      <c r="ETG184" s="567"/>
      <c r="ETL184" s="590"/>
      <c r="ETM184" s="591"/>
      <c r="ETN184" s="567"/>
      <c r="ETS184" s="590"/>
      <c r="ETT184" s="591"/>
      <c r="ETU184" s="567"/>
      <c r="ETZ184" s="590"/>
      <c r="EUA184" s="591"/>
      <c r="EUB184" s="567"/>
      <c r="EUG184" s="590"/>
      <c r="EUH184" s="591"/>
      <c r="EUI184" s="567"/>
      <c r="EUN184" s="590"/>
      <c r="EUO184" s="591"/>
      <c r="EUP184" s="567"/>
      <c r="EUU184" s="590"/>
      <c r="EUV184" s="591"/>
      <c r="EUW184" s="567"/>
      <c r="EVB184" s="590"/>
      <c r="EVC184" s="591"/>
      <c r="EVD184" s="567"/>
      <c r="EVI184" s="590"/>
      <c r="EVJ184" s="591"/>
      <c r="EVK184" s="567"/>
      <c r="EVP184" s="590"/>
      <c r="EVQ184" s="591"/>
      <c r="EVR184" s="567"/>
      <c r="EVW184" s="590"/>
      <c r="EVX184" s="591"/>
      <c r="EVY184" s="567"/>
      <c r="EWD184" s="590"/>
      <c r="EWE184" s="591"/>
      <c r="EWF184" s="567"/>
      <c r="EWK184" s="590"/>
      <c r="EWL184" s="591"/>
      <c r="EWM184" s="567"/>
      <c r="EWR184" s="590"/>
      <c r="EWS184" s="591"/>
      <c r="EWT184" s="567"/>
      <c r="EWY184" s="590"/>
      <c r="EWZ184" s="591"/>
      <c r="EXA184" s="567"/>
      <c r="EXF184" s="590"/>
      <c r="EXG184" s="591"/>
      <c r="EXH184" s="567"/>
      <c r="EXM184" s="590"/>
      <c r="EXN184" s="591"/>
      <c r="EXO184" s="567"/>
      <c r="EXT184" s="590"/>
      <c r="EXU184" s="591"/>
      <c r="EXV184" s="567"/>
      <c r="EYA184" s="590"/>
      <c r="EYB184" s="591"/>
      <c r="EYC184" s="567"/>
      <c r="EYH184" s="590"/>
      <c r="EYI184" s="591"/>
      <c r="EYJ184" s="567"/>
      <c r="EYO184" s="590"/>
      <c r="EYP184" s="591"/>
      <c r="EYQ184" s="567"/>
      <c r="EYV184" s="590"/>
      <c r="EYW184" s="591"/>
      <c r="EYX184" s="567"/>
      <c r="EZC184" s="590"/>
      <c r="EZD184" s="591"/>
      <c r="EZE184" s="567"/>
      <c r="EZJ184" s="590"/>
      <c r="EZK184" s="591"/>
      <c r="EZL184" s="567"/>
      <c r="EZQ184" s="590"/>
      <c r="EZR184" s="591"/>
      <c r="EZS184" s="567"/>
      <c r="EZX184" s="590"/>
      <c r="EZY184" s="591"/>
      <c r="EZZ184" s="567"/>
      <c r="FAE184" s="590"/>
      <c r="FAF184" s="591"/>
      <c r="FAG184" s="567"/>
      <c r="FAL184" s="590"/>
      <c r="FAM184" s="591"/>
      <c r="FAN184" s="567"/>
      <c r="FAS184" s="590"/>
      <c r="FAT184" s="591"/>
      <c r="FAU184" s="567"/>
      <c r="FAZ184" s="590"/>
      <c r="FBA184" s="591"/>
      <c r="FBB184" s="567"/>
      <c r="FBG184" s="590"/>
      <c r="FBH184" s="591"/>
      <c r="FBI184" s="567"/>
      <c r="FBN184" s="590"/>
      <c r="FBO184" s="591"/>
      <c r="FBP184" s="567"/>
      <c r="FBU184" s="590"/>
      <c r="FBV184" s="591"/>
      <c r="FBW184" s="567"/>
      <c r="FCB184" s="590"/>
      <c r="FCC184" s="591"/>
      <c r="FCD184" s="567"/>
      <c r="FCI184" s="590"/>
      <c r="FCJ184" s="591"/>
      <c r="FCK184" s="567"/>
      <c r="FCP184" s="590"/>
      <c r="FCQ184" s="591"/>
      <c r="FCR184" s="567"/>
      <c r="FCW184" s="590"/>
      <c r="FCX184" s="591"/>
      <c r="FCY184" s="567"/>
      <c r="FDD184" s="590"/>
      <c r="FDE184" s="591"/>
      <c r="FDF184" s="567"/>
      <c r="FDK184" s="590"/>
      <c r="FDL184" s="591"/>
      <c r="FDM184" s="567"/>
      <c r="FDR184" s="590"/>
      <c r="FDS184" s="591"/>
      <c r="FDT184" s="567"/>
      <c r="FDY184" s="590"/>
      <c r="FDZ184" s="591"/>
      <c r="FEA184" s="567"/>
      <c r="FEF184" s="590"/>
      <c r="FEG184" s="591"/>
      <c r="FEH184" s="567"/>
      <c r="FEM184" s="590"/>
      <c r="FEN184" s="591"/>
      <c r="FEO184" s="567"/>
      <c r="FET184" s="590"/>
      <c r="FEU184" s="591"/>
      <c r="FEV184" s="567"/>
      <c r="FFA184" s="590"/>
      <c r="FFB184" s="591"/>
      <c r="FFC184" s="567"/>
      <c r="FFH184" s="590"/>
      <c r="FFI184" s="591"/>
      <c r="FFJ184" s="567"/>
      <c r="FFO184" s="590"/>
      <c r="FFP184" s="591"/>
      <c r="FFQ184" s="567"/>
      <c r="FFV184" s="590"/>
      <c r="FFW184" s="591"/>
      <c r="FFX184" s="567"/>
      <c r="FGC184" s="590"/>
      <c r="FGD184" s="591"/>
      <c r="FGE184" s="567"/>
      <c r="FGJ184" s="590"/>
      <c r="FGK184" s="591"/>
      <c r="FGL184" s="567"/>
      <c r="FGQ184" s="590"/>
      <c r="FGR184" s="591"/>
      <c r="FGS184" s="567"/>
      <c r="FGX184" s="590"/>
      <c r="FGY184" s="591"/>
      <c r="FGZ184" s="567"/>
      <c r="FHE184" s="590"/>
      <c r="FHF184" s="591"/>
      <c r="FHG184" s="567"/>
      <c r="FHL184" s="590"/>
      <c r="FHM184" s="591"/>
      <c r="FHN184" s="567"/>
      <c r="FHS184" s="590"/>
      <c r="FHT184" s="591"/>
      <c r="FHU184" s="567"/>
      <c r="FHZ184" s="590"/>
      <c r="FIA184" s="591"/>
      <c r="FIB184" s="567"/>
      <c r="FIG184" s="590"/>
      <c r="FIH184" s="591"/>
      <c r="FII184" s="567"/>
      <c r="FIN184" s="590"/>
      <c r="FIO184" s="591"/>
      <c r="FIP184" s="567"/>
      <c r="FIU184" s="590"/>
      <c r="FIV184" s="591"/>
      <c r="FIW184" s="567"/>
      <c r="FJB184" s="590"/>
      <c r="FJC184" s="591"/>
      <c r="FJD184" s="567"/>
      <c r="FJI184" s="590"/>
      <c r="FJJ184" s="591"/>
      <c r="FJK184" s="567"/>
      <c r="FJP184" s="590"/>
      <c r="FJQ184" s="591"/>
      <c r="FJR184" s="567"/>
      <c r="FJW184" s="590"/>
      <c r="FJX184" s="591"/>
      <c r="FJY184" s="567"/>
      <c r="FKD184" s="590"/>
      <c r="FKE184" s="591"/>
      <c r="FKF184" s="567"/>
      <c r="FKK184" s="590"/>
      <c r="FKL184" s="591"/>
      <c r="FKM184" s="567"/>
      <c r="FKR184" s="590"/>
      <c r="FKS184" s="591"/>
      <c r="FKT184" s="567"/>
      <c r="FKY184" s="590"/>
      <c r="FKZ184" s="591"/>
      <c r="FLA184" s="567"/>
      <c r="FLF184" s="590"/>
      <c r="FLG184" s="591"/>
      <c r="FLH184" s="567"/>
      <c r="FLM184" s="590"/>
      <c r="FLN184" s="591"/>
      <c r="FLO184" s="567"/>
      <c r="FLT184" s="590"/>
      <c r="FLU184" s="591"/>
      <c r="FLV184" s="567"/>
      <c r="FMA184" s="590"/>
      <c r="FMB184" s="591"/>
      <c r="FMC184" s="567"/>
      <c r="FMH184" s="590"/>
      <c r="FMI184" s="591"/>
      <c r="FMJ184" s="567"/>
      <c r="FMO184" s="590"/>
      <c r="FMP184" s="591"/>
      <c r="FMQ184" s="567"/>
      <c r="FMV184" s="590"/>
      <c r="FMW184" s="591"/>
      <c r="FMX184" s="567"/>
      <c r="FNC184" s="590"/>
      <c r="FND184" s="591"/>
      <c r="FNE184" s="567"/>
      <c r="FNJ184" s="590"/>
      <c r="FNK184" s="591"/>
      <c r="FNL184" s="567"/>
      <c r="FNQ184" s="590"/>
      <c r="FNR184" s="591"/>
      <c r="FNS184" s="567"/>
      <c r="FNX184" s="590"/>
      <c r="FNY184" s="591"/>
      <c r="FNZ184" s="567"/>
      <c r="FOE184" s="590"/>
      <c r="FOF184" s="591"/>
      <c r="FOG184" s="567"/>
      <c r="FOL184" s="590"/>
      <c r="FOM184" s="591"/>
      <c r="FON184" s="567"/>
      <c r="FOS184" s="590"/>
      <c r="FOT184" s="591"/>
      <c r="FOU184" s="567"/>
      <c r="FOZ184" s="590"/>
      <c r="FPA184" s="591"/>
      <c r="FPB184" s="567"/>
      <c r="FPG184" s="590"/>
      <c r="FPH184" s="591"/>
      <c r="FPI184" s="567"/>
      <c r="FPN184" s="590"/>
      <c r="FPO184" s="591"/>
      <c r="FPP184" s="567"/>
      <c r="FPU184" s="590"/>
      <c r="FPV184" s="591"/>
      <c r="FPW184" s="567"/>
      <c r="FQB184" s="590"/>
      <c r="FQC184" s="591"/>
      <c r="FQD184" s="567"/>
      <c r="FQI184" s="590"/>
      <c r="FQJ184" s="591"/>
      <c r="FQK184" s="567"/>
      <c r="FQP184" s="590"/>
      <c r="FQQ184" s="591"/>
      <c r="FQR184" s="567"/>
      <c r="FQW184" s="590"/>
      <c r="FQX184" s="591"/>
      <c r="FQY184" s="567"/>
      <c r="FRD184" s="590"/>
      <c r="FRE184" s="591"/>
      <c r="FRF184" s="567"/>
      <c r="FRK184" s="590"/>
      <c r="FRL184" s="591"/>
      <c r="FRM184" s="567"/>
      <c r="FRR184" s="590"/>
      <c r="FRS184" s="591"/>
      <c r="FRT184" s="567"/>
      <c r="FRY184" s="590"/>
      <c r="FRZ184" s="591"/>
      <c r="FSA184" s="567"/>
      <c r="FSF184" s="590"/>
      <c r="FSG184" s="591"/>
      <c r="FSH184" s="567"/>
      <c r="FSM184" s="590"/>
      <c r="FSN184" s="591"/>
      <c r="FSO184" s="567"/>
      <c r="FST184" s="590"/>
      <c r="FSU184" s="591"/>
      <c r="FSV184" s="567"/>
      <c r="FTA184" s="590"/>
      <c r="FTB184" s="591"/>
      <c r="FTC184" s="567"/>
      <c r="FTH184" s="590"/>
      <c r="FTI184" s="591"/>
      <c r="FTJ184" s="567"/>
      <c r="FTO184" s="590"/>
      <c r="FTP184" s="591"/>
      <c r="FTQ184" s="567"/>
      <c r="FTV184" s="590"/>
      <c r="FTW184" s="591"/>
      <c r="FTX184" s="567"/>
      <c r="FUC184" s="590"/>
      <c r="FUD184" s="591"/>
      <c r="FUE184" s="567"/>
      <c r="FUJ184" s="590"/>
      <c r="FUK184" s="591"/>
      <c r="FUL184" s="567"/>
      <c r="FUQ184" s="590"/>
      <c r="FUR184" s="591"/>
      <c r="FUS184" s="567"/>
      <c r="FUX184" s="590"/>
      <c r="FUY184" s="591"/>
      <c r="FUZ184" s="567"/>
      <c r="FVE184" s="590"/>
      <c r="FVF184" s="591"/>
      <c r="FVG184" s="567"/>
      <c r="FVL184" s="590"/>
      <c r="FVM184" s="591"/>
      <c r="FVN184" s="567"/>
      <c r="FVS184" s="590"/>
      <c r="FVT184" s="591"/>
      <c r="FVU184" s="567"/>
      <c r="FVZ184" s="590"/>
      <c r="FWA184" s="591"/>
      <c r="FWB184" s="567"/>
      <c r="FWG184" s="590"/>
      <c r="FWH184" s="591"/>
      <c r="FWI184" s="567"/>
      <c r="FWN184" s="590"/>
      <c r="FWO184" s="591"/>
      <c r="FWP184" s="567"/>
      <c r="FWU184" s="590"/>
      <c r="FWV184" s="591"/>
      <c r="FWW184" s="567"/>
      <c r="FXB184" s="590"/>
      <c r="FXC184" s="591"/>
      <c r="FXD184" s="567"/>
      <c r="FXI184" s="590"/>
      <c r="FXJ184" s="591"/>
      <c r="FXK184" s="567"/>
      <c r="FXP184" s="590"/>
      <c r="FXQ184" s="591"/>
      <c r="FXR184" s="567"/>
      <c r="FXW184" s="590"/>
      <c r="FXX184" s="591"/>
      <c r="FXY184" s="567"/>
      <c r="FYD184" s="590"/>
      <c r="FYE184" s="591"/>
      <c r="FYF184" s="567"/>
      <c r="FYK184" s="590"/>
      <c r="FYL184" s="591"/>
      <c r="FYM184" s="567"/>
      <c r="FYR184" s="590"/>
      <c r="FYS184" s="591"/>
      <c r="FYT184" s="567"/>
      <c r="FYY184" s="590"/>
      <c r="FYZ184" s="591"/>
      <c r="FZA184" s="567"/>
      <c r="FZF184" s="590"/>
      <c r="FZG184" s="591"/>
      <c r="FZH184" s="567"/>
      <c r="FZM184" s="590"/>
      <c r="FZN184" s="591"/>
      <c r="FZO184" s="567"/>
      <c r="FZT184" s="590"/>
      <c r="FZU184" s="591"/>
      <c r="FZV184" s="567"/>
      <c r="GAA184" s="590"/>
      <c r="GAB184" s="591"/>
      <c r="GAC184" s="567"/>
      <c r="GAH184" s="590"/>
      <c r="GAI184" s="591"/>
      <c r="GAJ184" s="567"/>
      <c r="GAO184" s="590"/>
      <c r="GAP184" s="591"/>
      <c r="GAQ184" s="567"/>
      <c r="GAV184" s="590"/>
      <c r="GAW184" s="591"/>
      <c r="GAX184" s="567"/>
      <c r="GBC184" s="590"/>
      <c r="GBD184" s="591"/>
      <c r="GBE184" s="567"/>
      <c r="GBJ184" s="590"/>
      <c r="GBK184" s="591"/>
      <c r="GBL184" s="567"/>
      <c r="GBQ184" s="590"/>
      <c r="GBR184" s="591"/>
      <c r="GBS184" s="567"/>
      <c r="GBX184" s="590"/>
      <c r="GBY184" s="591"/>
      <c r="GBZ184" s="567"/>
      <c r="GCE184" s="590"/>
      <c r="GCF184" s="591"/>
      <c r="GCG184" s="567"/>
      <c r="GCL184" s="590"/>
      <c r="GCM184" s="591"/>
      <c r="GCN184" s="567"/>
      <c r="GCS184" s="590"/>
      <c r="GCT184" s="591"/>
      <c r="GCU184" s="567"/>
      <c r="GCZ184" s="590"/>
      <c r="GDA184" s="591"/>
      <c r="GDB184" s="567"/>
      <c r="GDG184" s="590"/>
      <c r="GDH184" s="591"/>
      <c r="GDI184" s="567"/>
      <c r="GDN184" s="590"/>
      <c r="GDO184" s="591"/>
      <c r="GDP184" s="567"/>
      <c r="GDU184" s="590"/>
      <c r="GDV184" s="591"/>
      <c r="GDW184" s="567"/>
      <c r="GEB184" s="590"/>
      <c r="GEC184" s="591"/>
      <c r="GED184" s="567"/>
      <c r="GEI184" s="590"/>
      <c r="GEJ184" s="591"/>
      <c r="GEK184" s="567"/>
      <c r="GEP184" s="590"/>
      <c r="GEQ184" s="591"/>
      <c r="GER184" s="567"/>
      <c r="GEW184" s="590"/>
      <c r="GEX184" s="591"/>
      <c r="GEY184" s="567"/>
      <c r="GFD184" s="590"/>
      <c r="GFE184" s="591"/>
      <c r="GFF184" s="567"/>
      <c r="GFK184" s="590"/>
      <c r="GFL184" s="591"/>
      <c r="GFM184" s="567"/>
      <c r="GFR184" s="590"/>
      <c r="GFS184" s="591"/>
      <c r="GFT184" s="567"/>
      <c r="GFY184" s="590"/>
      <c r="GFZ184" s="591"/>
      <c r="GGA184" s="567"/>
      <c r="GGF184" s="590"/>
      <c r="GGG184" s="591"/>
      <c r="GGH184" s="567"/>
      <c r="GGM184" s="590"/>
      <c r="GGN184" s="591"/>
      <c r="GGO184" s="567"/>
      <c r="GGT184" s="590"/>
      <c r="GGU184" s="591"/>
      <c r="GGV184" s="567"/>
      <c r="GHA184" s="590"/>
      <c r="GHB184" s="591"/>
      <c r="GHC184" s="567"/>
      <c r="GHH184" s="590"/>
      <c r="GHI184" s="591"/>
      <c r="GHJ184" s="567"/>
      <c r="GHO184" s="590"/>
      <c r="GHP184" s="591"/>
      <c r="GHQ184" s="567"/>
      <c r="GHV184" s="590"/>
      <c r="GHW184" s="591"/>
      <c r="GHX184" s="567"/>
      <c r="GIC184" s="590"/>
      <c r="GID184" s="591"/>
      <c r="GIE184" s="567"/>
      <c r="GIJ184" s="590"/>
      <c r="GIK184" s="591"/>
      <c r="GIL184" s="567"/>
      <c r="GIQ184" s="590"/>
      <c r="GIR184" s="591"/>
      <c r="GIS184" s="567"/>
      <c r="GIX184" s="590"/>
      <c r="GIY184" s="591"/>
      <c r="GIZ184" s="567"/>
      <c r="GJE184" s="590"/>
      <c r="GJF184" s="591"/>
      <c r="GJG184" s="567"/>
      <c r="GJL184" s="590"/>
      <c r="GJM184" s="591"/>
      <c r="GJN184" s="567"/>
      <c r="GJS184" s="590"/>
      <c r="GJT184" s="591"/>
      <c r="GJU184" s="567"/>
      <c r="GJZ184" s="590"/>
      <c r="GKA184" s="591"/>
      <c r="GKB184" s="567"/>
      <c r="GKG184" s="590"/>
      <c r="GKH184" s="591"/>
      <c r="GKI184" s="567"/>
      <c r="GKN184" s="590"/>
      <c r="GKO184" s="591"/>
      <c r="GKP184" s="567"/>
      <c r="GKU184" s="590"/>
      <c r="GKV184" s="591"/>
      <c r="GKW184" s="567"/>
      <c r="GLB184" s="590"/>
      <c r="GLC184" s="591"/>
      <c r="GLD184" s="567"/>
      <c r="GLI184" s="590"/>
      <c r="GLJ184" s="591"/>
      <c r="GLK184" s="567"/>
      <c r="GLP184" s="590"/>
      <c r="GLQ184" s="591"/>
      <c r="GLR184" s="567"/>
      <c r="GLW184" s="590"/>
      <c r="GLX184" s="591"/>
      <c r="GLY184" s="567"/>
      <c r="GMD184" s="590"/>
      <c r="GME184" s="591"/>
      <c r="GMF184" s="567"/>
      <c r="GMK184" s="590"/>
      <c r="GML184" s="591"/>
      <c r="GMM184" s="567"/>
      <c r="GMR184" s="590"/>
      <c r="GMS184" s="591"/>
      <c r="GMT184" s="567"/>
      <c r="GMY184" s="590"/>
      <c r="GMZ184" s="591"/>
      <c r="GNA184" s="567"/>
      <c r="GNF184" s="590"/>
      <c r="GNG184" s="591"/>
      <c r="GNH184" s="567"/>
      <c r="GNM184" s="590"/>
      <c r="GNN184" s="591"/>
      <c r="GNO184" s="567"/>
      <c r="GNT184" s="590"/>
      <c r="GNU184" s="591"/>
      <c r="GNV184" s="567"/>
      <c r="GOA184" s="590"/>
      <c r="GOB184" s="591"/>
      <c r="GOC184" s="567"/>
      <c r="GOH184" s="590"/>
      <c r="GOI184" s="591"/>
      <c r="GOJ184" s="567"/>
      <c r="GOO184" s="590"/>
      <c r="GOP184" s="591"/>
      <c r="GOQ184" s="567"/>
      <c r="GOV184" s="590"/>
      <c r="GOW184" s="591"/>
      <c r="GOX184" s="567"/>
      <c r="GPC184" s="590"/>
      <c r="GPD184" s="591"/>
      <c r="GPE184" s="567"/>
      <c r="GPJ184" s="590"/>
      <c r="GPK184" s="591"/>
      <c r="GPL184" s="567"/>
      <c r="GPQ184" s="590"/>
      <c r="GPR184" s="591"/>
      <c r="GPS184" s="567"/>
      <c r="GPX184" s="590"/>
      <c r="GPY184" s="591"/>
      <c r="GPZ184" s="567"/>
      <c r="GQE184" s="590"/>
      <c r="GQF184" s="591"/>
      <c r="GQG184" s="567"/>
      <c r="GQL184" s="590"/>
      <c r="GQM184" s="591"/>
      <c r="GQN184" s="567"/>
      <c r="GQS184" s="590"/>
      <c r="GQT184" s="591"/>
      <c r="GQU184" s="567"/>
      <c r="GQZ184" s="590"/>
      <c r="GRA184" s="591"/>
      <c r="GRB184" s="567"/>
      <c r="GRG184" s="590"/>
      <c r="GRH184" s="591"/>
      <c r="GRI184" s="567"/>
      <c r="GRN184" s="590"/>
      <c r="GRO184" s="591"/>
      <c r="GRP184" s="567"/>
      <c r="GRU184" s="590"/>
      <c r="GRV184" s="591"/>
      <c r="GRW184" s="567"/>
      <c r="GSB184" s="590"/>
      <c r="GSC184" s="591"/>
      <c r="GSD184" s="567"/>
      <c r="GSI184" s="590"/>
      <c r="GSJ184" s="591"/>
      <c r="GSK184" s="567"/>
      <c r="GSP184" s="590"/>
      <c r="GSQ184" s="591"/>
      <c r="GSR184" s="567"/>
      <c r="GSW184" s="590"/>
      <c r="GSX184" s="591"/>
      <c r="GSY184" s="567"/>
      <c r="GTD184" s="590"/>
      <c r="GTE184" s="591"/>
      <c r="GTF184" s="567"/>
      <c r="GTK184" s="590"/>
      <c r="GTL184" s="591"/>
      <c r="GTM184" s="567"/>
      <c r="GTR184" s="590"/>
      <c r="GTS184" s="591"/>
      <c r="GTT184" s="567"/>
      <c r="GTY184" s="590"/>
      <c r="GTZ184" s="591"/>
      <c r="GUA184" s="567"/>
      <c r="GUF184" s="590"/>
      <c r="GUG184" s="591"/>
      <c r="GUH184" s="567"/>
      <c r="GUM184" s="590"/>
      <c r="GUN184" s="591"/>
      <c r="GUO184" s="567"/>
      <c r="GUT184" s="590"/>
      <c r="GUU184" s="591"/>
      <c r="GUV184" s="567"/>
      <c r="GVA184" s="590"/>
      <c r="GVB184" s="591"/>
      <c r="GVC184" s="567"/>
      <c r="GVH184" s="590"/>
      <c r="GVI184" s="591"/>
      <c r="GVJ184" s="567"/>
      <c r="GVO184" s="590"/>
      <c r="GVP184" s="591"/>
      <c r="GVQ184" s="567"/>
      <c r="GVV184" s="590"/>
      <c r="GVW184" s="591"/>
      <c r="GVX184" s="567"/>
      <c r="GWC184" s="590"/>
      <c r="GWD184" s="591"/>
      <c r="GWE184" s="567"/>
      <c r="GWJ184" s="590"/>
      <c r="GWK184" s="591"/>
      <c r="GWL184" s="567"/>
      <c r="GWQ184" s="590"/>
      <c r="GWR184" s="591"/>
      <c r="GWS184" s="567"/>
      <c r="GWX184" s="590"/>
      <c r="GWY184" s="591"/>
      <c r="GWZ184" s="567"/>
      <c r="GXE184" s="590"/>
      <c r="GXF184" s="591"/>
      <c r="GXG184" s="567"/>
      <c r="GXL184" s="590"/>
      <c r="GXM184" s="591"/>
      <c r="GXN184" s="567"/>
      <c r="GXS184" s="590"/>
      <c r="GXT184" s="591"/>
      <c r="GXU184" s="567"/>
      <c r="GXZ184" s="590"/>
      <c r="GYA184" s="591"/>
      <c r="GYB184" s="567"/>
      <c r="GYG184" s="590"/>
      <c r="GYH184" s="591"/>
      <c r="GYI184" s="567"/>
      <c r="GYN184" s="590"/>
      <c r="GYO184" s="591"/>
      <c r="GYP184" s="567"/>
      <c r="GYU184" s="590"/>
      <c r="GYV184" s="591"/>
      <c r="GYW184" s="567"/>
      <c r="GZB184" s="590"/>
      <c r="GZC184" s="591"/>
      <c r="GZD184" s="567"/>
      <c r="GZI184" s="590"/>
      <c r="GZJ184" s="591"/>
      <c r="GZK184" s="567"/>
      <c r="GZP184" s="590"/>
      <c r="GZQ184" s="591"/>
      <c r="GZR184" s="567"/>
      <c r="GZW184" s="590"/>
      <c r="GZX184" s="591"/>
      <c r="GZY184" s="567"/>
      <c r="HAD184" s="590"/>
      <c r="HAE184" s="591"/>
      <c r="HAF184" s="567"/>
      <c r="HAK184" s="590"/>
      <c r="HAL184" s="591"/>
      <c r="HAM184" s="567"/>
      <c r="HAR184" s="590"/>
      <c r="HAS184" s="591"/>
      <c r="HAT184" s="567"/>
      <c r="HAY184" s="590"/>
      <c r="HAZ184" s="591"/>
      <c r="HBA184" s="567"/>
      <c r="HBF184" s="590"/>
      <c r="HBG184" s="591"/>
      <c r="HBH184" s="567"/>
      <c r="HBM184" s="590"/>
      <c r="HBN184" s="591"/>
      <c r="HBO184" s="567"/>
      <c r="HBT184" s="590"/>
      <c r="HBU184" s="591"/>
      <c r="HBV184" s="567"/>
      <c r="HCA184" s="590"/>
      <c r="HCB184" s="591"/>
      <c r="HCC184" s="567"/>
      <c r="HCH184" s="590"/>
      <c r="HCI184" s="591"/>
      <c r="HCJ184" s="567"/>
      <c r="HCO184" s="590"/>
      <c r="HCP184" s="591"/>
      <c r="HCQ184" s="567"/>
      <c r="HCV184" s="590"/>
      <c r="HCW184" s="591"/>
      <c r="HCX184" s="567"/>
      <c r="HDC184" s="590"/>
      <c r="HDD184" s="591"/>
      <c r="HDE184" s="567"/>
      <c r="HDJ184" s="590"/>
      <c r="HDK184" s="591"/>
      <c r="HDL184" s="567"/>
      <c r="HDQ184" s="590"/>
      <c r="HDR184" s="591"/>
      <c r="HDS184" s="567"/>
      <c r="HDX184" s="590"/>
      <c r="HDY184" s="591"/>
      <c r="HDZ184" s="567"/>
      <c r="HEE184" s="590"/>
      <c r="HEF184" s="591"/>
      <c r="HEG184" s="567"/>
      <c r="HEL184" s="590"/>
      <c r="HEM184" s="591"/>
      <c r="HEN184" s="567"/>
      <c r="HES184" s="590"/>
      <c r="HET184" s="591"/>
      <c r="HEU184" s="567"/>
      <c r="HEZ184" s="590"/>
      <c r="HFA184" s="591"/>
      <c r="HFB184" s="567"/>
      <c r="HFG184" s="590"/>
      <c r="HFH184" s="591"/>
      <c r="HFI184" s="567"/>
      <c r="HFN184" s="590"/>
      <c r="HFO184" s="591"/>
      <c r="HFP184" s="567"/>
      <c r="HFU184" s="590"/>
      <c r="HFV184" s="591"/>
      <c r="HFW184" s="567"/>
      <c r="HGB184" s="590"/>
      <c r="HGC184" s="591"/>
      <c r="HGD184" s="567"/>
      <c r="HGI184" s="590"/>
      <c r="HGJ184" s="591"/>
      <c r="HGK184" s="567"/>
      <c r="HGP184" s="590"/>
      <c r="HGQ184" s="591"/>
      <c r="HGR184" s="567"/>
      <c r="HGW184" s="590"/>
      <c r="HGX184" s="591"/>
      <c r="HGY184" s="567"/>
      <c r="HHD184" s="590"/>
      <c r="HHE184" s="591"/>
      <c r="HHF184" s="567"/>
      <c r="HHK184" s="590"/>
      <c r="HHL184" s="591"/>
      <c r="HHM184" s="567"/>
      <c r="HHR184" s="590"/>
      <c r="HHS184" s="591"/>
      <c r="HHT184" s="567"/>
      <c r="HHY184" s="590"/>
      <c r="HHZ184" s="591"/>
      <c r="HIA184" s="567"/>
      <c r="HIF184" s="590"/>
      <c r="HIG184" s="591"/>
      <c r="HIH184" s="567"/>
      <c r="HIM184" s="590"/>
      <c r="HIN184" s="591"/>
      <c r="HIO184" s="567"/>
      <c r="HIT184" s="590"/>
      <c r="HIU184" s="591"/>
      <c r="HIV184" s="567"/>
      <c r="HJA184" s="590"/>
      <c r="HJB184" s="591"/>
      <c r="HJC184" s="567"/>
      <c r="HJH184" s="590"/>
      <c r="HJI184" s="591"/>
      <c r="HJJ184" s="567"/>
      <c r="HJO184" s="590"/>
      <c r="HJP184" s="591"/>
      <c r="HJQ184" s="567"/>
      <c r="HJV184" s="590"/>
      <c r="HJW184" s="591"/>
      <c r="HJX184" s="567"/>
      <c r="HKC184" s="590"/>
      <c r="HKD184" s="591"/>
      <c r="HKE184" s="567"/>
      <c r="HKJ184" s="590"/>
      <c r="HKK184" s="591"/>
      <c r="HKL184" s="567"/>
      <c r="HKQ184" s="590"/>
      <c r="HKR184" s="591"/>
      <c r="HKS184" s="567"/>
      <c r="HKX184" s="590"/>
      <c r="HKY184" s="591"/>
      <c r="HKZ184" s="567"/>
      <c r="HLE184" s="590"/>
      <c r="HLF184" s="591"/>
      <c r="HLG184" s="567"/>
      <c r="HLL184" s="590"/>
      <c r="HLM184" s="591"/>
      <c r="HLN184" s="567"/>
      <c r="HLS184" s="590"/>
      <c r="HLT184" s="591"/>
      <c r="HLU184" s="567"/>
      <c r="HLZ184" s="590"/>
      <c r="HMA184" s="591"/>
      <c r="HMB184" s="567"/>
      <c r="HMG184" s="590"/>
      <c r="HMH184" s="591"/>
      <c r="HMI184" s="567"/>
      <c r="HMN184" s="590"/>
      <c r="HMO184" s="591"/>
      <c r="HMP184" s="567"/>
      <c r="HMU184" s="590"/>
      <c r="HMV184" s="591"/>
      <c r="HMW184" s="567"/>
      <c r="HNB184" s="590"/>
      <c r="HNC184" s="591"/>
      <c r="HND184" s="567"/>
      <c r="HNI184" s="590"/>
      <c r="HNJ184" s="591"/>
      <c r="HNK184" s="567"/>
      <c r="HNP184" s="590"/>
      <c r="HNQ184" s="591"/>
      <c r="HNR184" s="567"/>
      <c r="HNW184" s="590"/>
      <c r="HNX184" s="591"/>
      <c r="HNY184" s="567"/>
      <c r="HOD184" s="590"/>
      <c r="HOE184" s="591"/>
      <c r="HOF184" s="567"/>
      <c r="HOK184" s="590"/>
      <c r="HOL184" s="591"/>
      <c r="HOM184" s="567"/>
      <c r="HOR184" s="590"/>
      <c r="HOS184" s="591"/>
      <c r="HOT184" s="567"/>
      <c r="HOY184" s="590"/>
      <c r="HOZ184" s="591"/>
      <c r="HPA184" s="567"/>
      <c r="HPF184" s="590"/>
      <c r="HPG184" s="591"/>
      <c r="HPH184" s="567"/>
      <c r="HPM184" s="590"/>
      <c r="HPN184" s="591"/>
      <c r="HPO184" s="567"/>
      <c r="HPT184" s="590"/>
      <c r="HPU184" s="591"/>
      <c r="HPV184" s="567"/>
      <c r="HQA184" s="590"/>
      <c r="HQB184" s="591"/>
      <c r="HQC184" s="567"/>
      <c r="HQH184" s="590"/>
      <c r="HQI184" s="591"/>
      <c r="HQJ184" s="567"/>
      <c r="HQO184" s="590"/>
      <c r="HQP184" s="591"/>
      <c r="HQQ184" s="567"/>
      <c r="HQV184" s="590"/>
      <c r="HQW184" s="591"/>
      <c r="HQX184" s="567"/>
      <c r="HRC184" s="590"/>
      <c r="HRD184" s="591"/>
      <c r="HRE184" s="567"/>
      <c r="HRJ184" s="590"/>
      <c r="HRK184" s="591"/>
      <c r="HRL184" s="567"/>
      <c r="HRQ184" s="590"/>
      <c r="HRR184" s="591"/>
      <c r="HRS184" s="567"/>
      <c r="HRX184" s="590"/>
      <c r="HRY184" s="591"/>
      <c r="HRZ184" s="567"/>
      <c r="HSE184" s="590"/>
      <c r="HSF184" s="591"/>
      <c r="HSG184" s="567"/>
      <c r="HSL184" s="590"/>
      <c r="HSM184" s="591"/>
      <c r="HSN184" s="567"/>
      <c r="HSS184" s="590"/>
      <c r="HST184" s="591"/>
      <c r="HSU184" s="567"/>
      <c r="HSZ184" s="590"/>
      <c r="HTA184" s="591"/>
      <c r="HTB184" s="567"/>
      <c r="HTG184" s="590"/>
      <c r="HTH184" s="591"/>
      <c r="HTI184" s="567"/>
      <c r="HTN184" s="590"/>
      <c r="HTO184" s="591"/>
      <c r="HTP184" s="567"/>
      <c r="HTU184" s="590"/>
      <c r="HTV184" s="591"/>
      <c r="HTW184" s="567"/>
      <c r="HUB184" s="590"/>
      <c r="HUC184" s="591"/>
      <c r="HUD184" s="567"/>
      <c r="HUI184" s="590"/>
      <c r="HUJ184" s="591"/>
      <c r="HUK184" s="567"/>
      <c r="HUP184" s="590"/>
      <c r="HUQ184" s="591"/>
      <c r="HUR184" s="567"/>
      <c r="HUW184" s="590"/>
      <c r="HUX184" s="591"/>
      <c r="HUY184" s="567"/>
      <c r="HVD184" s="590"/>
      <c r="HVE184" s="591"/>
      <c r="HVF184" s="567"/>
      <c r="HVK184" s="590"/>
      <c r="HVL184" s="591"/>
      <c r="HVM184" s="567"/>
      <c r="HVR184" s="590"/>
      <c r="HVS184" s="591"/>
      <c r="HVT184" s="567"/>
      <c r="HVY184" s="590"/>
      <c r="HVZ184" s="591"/>
      <c r="HWA184" s="567"/>
      <c r="HWF184" s="590"/>
      <c r="HWG184" s="591"/>
      <c r="HWH184" s="567"/>
      <c r="HWM184" s="590"/>
      <c r="HWN184" s="591"/>
      <c r="HWO184" s="567"/>
      <c r="HWT184" s="590"/>
      <c r="HWU184" s="591"/>
      <c r="HWV184" s="567"/>
      <c r="HXA184" s="590"/>
      <c r="HXB184" s="591"/>
      <c r="HXC184" s="567"/>
      <c r="HXH184" s="590"/>
      <c r="HXI184" s="591"/>
      <c r="HXJ184" s="567"/>
      <c r="HXO184" s="590"/>
      <c r="HXP184" s="591"/>
      <c r="HXQ184" s="567"/>
      <c r="HXV184" s="590"/>
      <c r="HXW184" s="591"/>
      <c r="HXX184" s="567"/>
      <c r="HYC184" s="590"/>
      <c r="HYD184" s="591"/>
      <c r="HYE184" s="567"/>
      <c r="HYJ184" s="590"/>
      <c r="HYK184" s="591"/>
      <c r="HYL184" s="567"/>
      <c r="HYQ184" s="590"/>
      <c r="HYR184" s="591"/>
      <c r="HYS184" s="567"/>
      <c r="HYX184" s="590"/>
      <c r="HYY184" s="591"/>
      <c r="HYZ184" s="567"/>
      <c r="HZE184" s="590"/>
      <c r="HZF184" s="591"/>
      <c r="HZG184" s="567"/>
      <c r="HZL184" s="590"/>
      <c r="HZM184" s="591"/>
      <c r="HZN184" s="567"/>
      <c r="HZS184" s="590"/>
      <c r="HZT184" s="591"/>
      <c r="HZU184" s="567"/>
      <c r="HZZ184" s="590"/>
      <c r="IAA184" s="591"/>
      <c r="IAB184" s="567"/>
      <c r="IAG184" s="590"/>
      <c r="IAH184" s="591"/>
      <c r="IAI184" s="567"/>
      <c r="IAN184" s="590"/>
      <c r="IAO184" s="591"/>
      <c r="IAP184" s="567"/>
      <c r="IAU184" s="590"/>
      <c r="IAV184" s="591"/>
      <c r="IAW184" s="567"/>
      <c r="IBB184" s="590"/>
      <c r="IBC184" s="591"/>
      <c r="IBD184" s="567"/>
      <c r="IBI184" s="590"/>
      <c r="IBJ184" s="591"/>
      <c r="IBK184" s="567"/>
      <c r="IBP184" s="590"/>
      <c r="IBQ184" s="591"/>
      <c r="IBR184" s="567"/>
      <c r="IBW184" s="590"/>
      <c r="IBX184" s="591"/>
      <c r="IBY184" s="567"/>
      <c r="ICD184" s="590"/>
      <c r="ICE184" s="591"/>
      <c r="ICF184" s="567"/>
      <c r="ICK184" s="590"/>
      <c r="ICL184" s="591"/>
      <c r="ICM184" s="567"/>
      <c r="ICR184" s="590"/>
      <c r="ICS184" s="591"/>
      <c r="ICT184" s="567"/>
      <c r="ICY184" s="590"/>
      <c r="ICZ184" s="591"/>
      <c r="IDA184" s="567"/>
      <c r="IDF184" s="590"/>
      <c r="IDG184" s="591"/>
      <c r="IDH184" s="567"/>
      <c r="IDM184" s="590"/>
      <c r="IDN184" s="591"/>
      <c r="IDO184" s="567"/>
      <c r="IDT184" s="590"/>
      <c r="IDU184" s="591"/>
      <c r="IDV184" s="567"/>
      <c r="IEA184" s="590"/>
      <c r="IEB184" s="591"/>
      <c r="IEC184" s="567"/>
      <c r="IEH184" s="590"/>
      <c r="IEI184" s="591"/>
      <c r="IEJ184" s="567"/>
      <c r="IEO184" s="590"/>
      <c r="IEP184" s="591"/>
      <c r="IEQ184" s="567"/>
      <c r="IEV184" s="590"/>
      <c r="IEW184" s="591"/>
      <c r="IEX184" s="567"/>
      <c r="IFC184" s="590"/>
      <c r="IFD184" s="591"/>
      <c r="IFE184" s="567"/>
      <c r="IFJ184" s="590"/>
      <c r="IFK184" s="591"/>
      <c r="IFL184" s="567"/>
      <c r="IFQ184" s="590"/>
      <c r="IFR184" s="591"/>
      <c r="IFS184" s="567"/>
      <c r="IFX184" s="590"/>
      <c r="IFY184" s="591"/>
      <c r="IFZ184" s="567"/>
      <c r="IGE184" s="590"/>
      <c r="IGF184" s="591"/>
      <c r="IGG184" s="567"/>
      <c r="IGL184" s="590"/>
      <c r="IGM184" s="591"/>
      <c r="IGN184" s="567"/>
      <c r="IGS184" s="590"/>
      <c r="IGT184" s="591"/>
      <c r="IGU184" s="567"/>
      <c r="IGZ184" s="590"/>
      <c r="IHA184" s="591"/>
      <c r="IHB184" s="567"/>
      <c r="IHG184" s="590"/>
      <c r="IHH184" s="591"/>
      <c r="IHI184" s="567"/>
      <c r="IHN184" s="590"/>
      <c r="IHO184" s="591"/>
      <c r="IHP184" s="567"/>
      <c r="IHU184" s="590"/>
      <c r="IHV184" s="591"/>
      <c r="IHW184" s="567"/>
      <c r="IIB184" s="590"/>
      <c r="IIC184" s="591"/>
      <c r="IID184" s="567"/>
      <c r="III184" s="590"/>
      <c r="IIJ184" s="591"/>
      <c r="IIK184" s="567"/>
      <c r="IIP184" s="590"/>
      <c r="IIQ184" s="591"/>
      <c r="IIR184" s="567"/>
      <c r="IIW184" s="590"/>
      <c r="IIX184" s="591"/>
      <c r="IIY184" s="567"/>
      <c r="IJD184" s="590"/>
      <c r="IJE184" s="591"/>
      <c r="IJF184" s="567"/>
      <c r="IJK184" s="590"/>
      <c r="IJL184" s="591"/>
      <c r="IJM184" s="567"/>
      <c r="IJR184" s="590"/>
      <c r="IJS184" s="591"/>
      <c r="IJT184" s="567"/>
      <c r="IJY184" s="590"/>
      <c r="IJZ184" s="591"/>
      <c r="IKA184" s="567"/>
      <c r="IKF184" s="590"/>
      <c r="IKG184" s="591"/>
      <c r="IKH184" s="567"/>
      <c r="IKM184" s="590"/>
      <c r="IKN184" s="591"/>
      <c r="IKO184" s="567"/>
      <c r="IKT184" s="590"/>
      <c r="IKU184" s="591"/>
      <c r="IKV184" s="567"/>
      <c r="ILA184" s="590"/>
      <c r="ILB184" s="591"/>
      <c r="ILC184" s="567"/>
      <c r="ILH184" s="590"/>
      <c r="ILI184" s="591"/>
      <c r="ILJ184" s="567"/>
      <c r="ILO184" s="590"/>
      <c r="ILP184" s="591"/>
      <c r="ILQ184" s="567"/>
      <c r="ILV184" s="590"/>
      <c r="ILW184" s="591"/>
      <c r="ILX184" s="567"/>
      <c r="IMC184" s="590"/>
      <c r="IMD184" s="591"/>
      <c r="IME184" s="567"/>
      <c r="IMJ184" s="590"/>
      <c r="IMK184" s="591"/>
      <c r="IML184" s="567"/>
      <c r="IMQ184" s="590"/>
      <c r="IMR184" s="591"/>
      <c r="IMS184" s="567"/>
      <c r="IMX184" s="590"/>
      <c r="IMY184" s="591"/>
      <c r="IMZ184" s="567"/>
      <c r="INE184" s="590"/>
      <c r="INF184" s="591"/>
      <c r="ING184" s="567"/>
      <c r="INL184" s="590"/>
      <c r="INM184" s="591"/>
      <c r="INN184" s="567"/>
      <c r="INS184" s="590"/>
      <c r="INT184" s="591"/>
      <c r="INU184" s="567"/>
      <c r="INZ184" s="590"/>
      <c r="IOA184" s="591"/>
      <c r="IOB184" s="567"/>
      <c r="IOG184" s="590"/>
      <c r="IOH184" s="591"/>
      <c r="IOI184" s="567"/>
      <c r="ION184" s="590"/>
      <c r="IOO184" s="591"/>
      <c r="IOP184" s="567"/>
      <c r="IOU184" s="590"/>
      <c r="IOV184" s="591"/>
      <c r="IOW184" s="567"/>
      <c r="IPB184" s="590"/>
      <c r="IPC184" s="591"/>
      <c r="IPD184" s="567"/>
      <c r="IPI184" s="590"/>
      <c r="IPJ184" s="591"/>
      <c r="IPK184" s="567"/>
      <c r="IPP184" s="590"/>
      <c r="IPQ184" s="591"/>
      <c r="IPR184" s="567"/>
      <c r="IPW184" s="590"/>
      <c r="IPX184" s="591"/>
      <c r="IPY184" s="567"/>
      <c r="IQD184" s="590"/>
      <c r="IQE184" s="591"/>
      <c r="IQF184" s="567"/>
      <c r="IQK184" s="590"/>
      <c r="IQL184" s="591"/>
      <c r="IQM184" s="567"/>
      <c r="IQR184" s="590"/>
      <c r="IQS184" s="591"/>
      <c r="IQT184" s="567"/>
      <c r="IQY184" s="590"/>
      <c r="IQZ184" s="591"/>
      <c r="IRA184" s="567"/>
      <c r="IRF184" s="590"/>
      <c r="IRG184" s="591"/>
      <c r="IRH184" s="567"/>
      <c r="IRM184" s="590"/>
      <c r="IRN184" s="591"/>
      <c r="IRO184" s="567"/>
      <c r="IRT184" s="590"/>
      <c r="IRU184" s="591"/>
      <c r="IRV184" s="567"/>
      <c r="ISA184" s="590"/>
      <c r="ISB184" s="591"/>
      <c r="ISC184" s="567"/>
      <c r="ISH184" s="590"/>
      <c r="ISI184" s="591"/>
      <c r="ISJ184" s="567"/>
      <c r="ISO184" s="590"/>
      <c r="ISP184" s="591"/>
      <c r="ISQ184" s="567"/>
      <c r="ISV184" s="590"/>
      <c r="ISW184" s="591"/>
      <c r="ISX184" s="567"/>
      <c r="ITC184" s="590"/>
      <c r="ITD184" s="591"/>
      <c r="ITE184" s="567"/>
      <c r="ITJ184" s="590"/>
      <c r="ITK184" s="591"/>
      <c r="ITL184" s="567"/>
      <c r="ITQ184" s="590"/>
      <c r="ITR184" s="591"/>
      <c r="ITS184" s="567"/>
      <c r="ITX184" s="590"/>
      <c r="ITY184" s="591"/>
      <c r="ITZ184" s="567"/>
      <c r="IUE184" s="590"/>
      <c r="IUF184" s="591"/>
      <c r="IUG184" s="567"/>
      <c r="IUL184" s="590"/>
      <c r="IUM184" s="591"/>
      <c r="IUN184" s="567"/>
      <c r="IUS184" s="590"/>
      <c r="IUT184" s="591"/>
      <c r="IUU184" s="567"/>
      <c r="IUZ184" s="590"/>
      <c r="IVA184" s="591"/>
      <c r="IVB184" s="567"/>
      <c r="IVG184" s="590"/>
      <c r="IVH184" s="591"/>
      <c r="IVI184" s="567"/>
      <c r="IVN184" s="590"/>
      <c r="IVO184" s="591"/>
      <c r="IVP184" s="567"/>
      <c r="IVU184" s="590"/>
      <c r="IVV184" s="591"/>
      <c r="IVW184" s="567"/>
      <c r="IWB184" s="590"/>
      <c r="IWC184" s="591"/>
      <c r="IWD184" s="567"/>
      <c r="IWI184" s="590"/>
      <c r="IWJ184" s="591"/>
      <c r="IWK184" s="567"/>
      <c r="IWP184" s="590"/>
      <c r="IWQ184" s="591"/>
      <c r="IWR184" s="567"/>
      <c r="IWW184" s="590"/>
      <c r="IWX184" s="591"/>
      <c r="IWY184" s="567"/>
      <c r="IXD184" s="590"/>
      <c r="IXE184" s="591"/>
      <c r="IXF184" s="567"/>
      <c r="IXK184" s="590"/>
      <c r="IXL184" s="591"/>
      <c r="IXM184" s="567"/>
      <c r="IXR184" s="590"/>
      <c r="IXS184" s="591"/>
      <c r="IXT184" s="567"/>
      <c r="IXY184" s="590"/>
      <c r="IXZ184" s="591"/>
      <c r="IYA184" s="567"/>
      <c r="IYF184" s="590"/>
      <c r="IYG184" s="591"/>
      <c r="IYH184" s="567"/>
      <c r="IYM184" s="590"/>
      <c r="IYN184" s="591"/>
      <c r="IYO184" s="567"/>
      <c r="IYT184" s="590"/>
      <c r="IYU184" s="591"/>
      <c r="IYV184" s="567"/>
      <c r="IZA184" s="590"/>
      <c r="IZB184" s="591"/>
      <c r="IZC184" s="567"/>
      <c r="IZH184" s="590"/>
      <c r="IZI184" s="591"/>
      <c r="IZJ184" s="567"/>
      <c r="IZO184" s="590"/>
      <c r="IZP184" s="591"/>
      <c r="IZQ184" s="567"/>
      <c r="IZV184" s="590"/>
      <c r="IZW184" s="591"/>
      <c r="IZX184" s="567"/>
      <c r="JAC184" s="590"/>
      <c r="JAD184" s="591"/>
      <c r="JAE184" s="567"/>
      <c r="JAJ184" s="590"/>
      <c r="JAK184" s="591"/>
      <c r="JAL184" s="567"/>
      <c r="JAQ184" s="590"/>
      <c r="JAR184" s="591"/>
      <c r="JAS184" s="567"/>
      <c r="JAX184" s="590"/>
      <c r="JAY184" s="591"/>
      <c r="JAZ184" s="567"/>
      <c r="JBE184" s="590"/>
      <c r="JBF184" s="591"/>
      <c r="JBG184" s="567"/>
      <c r="JBL184" s="590"/>
      <c r="JBM184" s="591"/>
      <c r="JBN184" s="567"/>
      <c r="JBS184" s="590"/>
      <c r="JBT184" s="591"/>
      <c r="JBU184" s="567"/>
      <c r="JBZ184" s="590"/>
      <c r="JCA184" s="591"/>
      <c r="JCB184" s="567"/>
      <c r="JCG184" s="590"/>
      <c r="JCH184" s="591"/>
      <c r="JCI184" s="567"/>
      <c r="JCN184" s="590"/>
      <c r="JCO184" s="591"/>
      <c r="JCP184" s="567"/>
      <c r="JCU184" s="590"/>
      <c r="JCV184" s="591"/>
      <c r="JCW184" s="567"/>
      <c r="JDB184" s="590"/>
      <c r="JDC184" s="591"/>
      <c r="JDD184" s="567"/>
      <c r="JDI184" s="590"/>
      <c r="JDJ184" s="591"/>
      <c r="JDK184" s="567"/>
      <c r="JDP184" s="590"/>
      <c r="JDQ184" s="591"/>
      <c r="JDR184" s="567"/>
      <c r="JDW184" s="590"/>
      <c r="JDX184" s="591"/>
      <c r="JDY184" s="567"/>
      <c r="JED184" s="590"/>
      <c r="JEE184" s="591"/>
      <c r="JEF184" s="567"/>
      <c r="JEK184" s="590"/>
      <c r="JEL184" s="591"/>
      <c r="JEM184" s="567"/>
      <c r="JER184" s="590"/>
      <c r="JES184" s="591"/>
      <c r="JET184" s="567"/>
      <c r="JEY184" s="590"/>
      <c r="JEZ184" s="591"/>
      <c r="JFA184" s="567"/>
      <c r="JFF184" s="590"/>
      <c r="JFG184" s="591"/>
      <c r="JFH184" s="567"/>
      <c r="JFM184" s="590"/>
      <c r="JFN184" s="591"/>
      <c r="JFO184" s="567"/>
      <c r="JFT184" s="590"/>
      <c r="JFU184" s="591"/>
      <c r="JFV184" s="567"/>
      <c r="JGA184" s="590"/>
      <c r="JGB184" s="591"/>
      <c r="JGC184" s="567"/>
      <c r="JGH184" s="590"/>
      <c r="JGI184" s="591"/>
      <c r="JGJ184" s="567"/>
      <c r="JGO184" s="590"/>
      <c r="JGP184" s="591"/>
      <c r="JGQ184" s="567"/>
      <c r="JGV184" s="590"/>
      <c r="JGW184" s="591"/>
      <c r="JGX184" s="567"/>
      <c r="JHC184" s="590"/>
      <c r="JHD184" s="591"/>
      <c r="JHE184" s="567"/>
      <c r="JHJ184" s="590"/>
      <c r="JHK184" s="591"/>
      <c r="JHL184" s="567"/>
      <c r="JHQ184" s="590"/>
      <c r="JHR184" s="591"/>
      <c r="JHS184" s="567"/>
      <c r="JHX184" s="590"/>
      <c r="JHY184" s="591"/>
      <c r="JHZ184" s="567"/>
      <c r="JIE184" s="590"/>
      <c r="JIF184" s="591"/>
      <c r="JIG184" s="567"/>
      <c r="JIL184" s="590"/>
      <c r="JIM184" s="591"/>
      <c r="JIN184" s="567"/>
      <c r="JIS184" s="590"/>
      <c r="JIT184" s="591"/>
      <c r="JIU184" s="567"/>
      <c r="JIZ184" s="590"/>
      <c r="JJA184" s="591"/>
      <c r="JJB184" s="567"/>
      <c r="JJG184" s="590"/>
      <c r="JJH184" s="591"/>
      <c r="JJI184" s="567"/>
      <c r="JJN184" s="590"/>
      <c r="JJO184" s="591"/>
      <c r="JJP184" s="567"/>
      <c r="JJU184" s="590"/>
      <c r="JJV184" s="591"/>
      <c r="JJW184" s="567"/>
      <c r="JKB184" s="590"/>
      <c r="JKC184" s="591"/>
      <c r="JKD184" s="567"/>
      <c r="JKI184" s="590"/>
      <c r="JKJ184" s="591"/>
      <c r="JKK184" s="567"/>
      <c r="JKP184" s="590"/>
      <c r="JKQ184" s="591"/>
      <c r="JKR184" s="567"/>
      <c r="JKW184" s="590"/>
      <c r="JKX184" s="591"/>
      <c r="JKY184" s="567"/>
      <c r="JLD184" s="590"/>
      <c r="JLE184" s="591"/>
      <c r="JLF184" s="567"/>
      <c r="JLK184" s="590"/>
      <c r="JLL184" s="591"/>
      <c r="JLM184" s="567"/>
      <c r="JLR184" s="590"/>
      <c r="JLS184" s="591"/>
      <c r="JLT184" s="567"/>
      <c r="JLY184" s="590"/>
      <c r="JLZ184" s="591"/>
      <c r="JMA184" s="567"/>
      <c r="JMF184" s="590"/>
      <c r="JMG184" s="591"/>
      <c r="JMH184" s="567"/>
      <c r="JMM184" s="590"/>
      <c r="JMN184" s="591"/>
      <c r="JMO184" s="567"/>
      <c r="JMT184" s="590"/>
      <c r="JMU184" s="591"/>
      <c r="JMV184" s="567"/>
      <c r="JNA184" s="590"/>
      <c r="JNB184" s="591"/>
      <c r="JNC184" s="567"/>
      <c r="JNH184" s="590"/>
      <c r="JNI184" s="591"/>
      <c r="JNJ184" s="567"/>
      <c r="JNO184" s="590"/>
      <c r="JNP184" s="591"/>
      <c r="JNQ184" s="567"/>
      <c r="JNV184" s="590"/>
      <c r="JNW184" s="591"/>
      <c r="JNX184" s="567"/>
      <c r="JOC184" s="590"/>
      <c r="JOD184" s="591"/>
      <c r="JOE184" s="567"/>
      <c r="JOJ184" s="590"/>
      <c r="JOK184" s="591"/>
      <c r="JOL184" s="567"/>
      <c r="JOQ184" s="590"/>
      <c r="JOR184" s="591"/>
      <c r="JOS184" s="567"/>
      <c r="JOX184" s="590"/>
      <c r="JOY184" s="591"/>
      <c r="JOZ184" s="567"/>
      <c r="JPE184" s="590"/>
      <c r="JPF184" s="591"/>
      <c r="JPG184" s="567"/>
      <c r="JPL184" s="590"/>
      <c r="JPM184" s="591"/>
      <c r="JPN184" s="567"/>
      <c r="JPS184" s="590"/>
      <c r="JPT184" s="591"/>
      <c r="JPU184" s="567"/>
      <c r="JPZ184" s="590"/>
      <c r="JQA184" s="591"/>
      <c r="JQB184" s="567"/>
      <c r="JQG184" s="590"/>
      <c r="JQH184" s="591"/>
      <c r="JQI184" s="567"/>
      <c r="JQN184" s="590"/>
      <c r="JQO184" s="591"/>
      <c r="JQP184" s="567"/>
      <c r="JQU184" s="590"/>
      <c r="JQV184" s="591"/>
      <c r="JQW184" s="567"/>
      <c r="JRB184" s="590"/>
      <c r="JRC184" s="591"/>
      <c r="JRD184" s="567"/>
      <c r="JRI184" s="590"/>
      <c r="JRJ184" s="591"/>
      <c r="JRK184" s="567"/>
      <c r="JRP184" s="590"/>
      <c r="JRQ184" s="591"/>
      <c r="JRR184" s="567"/>
      <c r="JRW184" s="590"/>
      <c r="JRX184" s="591"/>
      <c r="JRY184" s="567"/>
      <c r="JSD184" s="590"/>
      <c r="JSE184" s="591"/>
      <c r="JSF184" s="567"/>
      <c r="JSK184" s="590"/>
      <c r="JSL184" s="591"/>
      <c r="JSM184" s="567"/>
      <c r="JSR184" s="590"/>
      <c r="JSS184" s="591"/>
      <c r="JST184" s="567"/>
      <c r="JSY184" s="590"/>
      <c r="JSZ184" s="591"/>
      <c r="JTA184" s="567"/>
      <c r="JTF184" s="590"/>
      <c r="JTG184" s="591"/>
      <c r="JTH184" s="567"/>
      <c r="JTM184" s="590"/>
      <c r="JTN184" s="591"/>
      <c r="JTO184" s="567"/>
      <c r="JTT184" s="590"/>
      <c r="JTU184" s="591"/>
      <c r="JTV184" s="567"/>
      <c r="JUA184" s="590"/>
      <c r="JUB184" s="591"/>
      <c r="JUC184" s="567"/>
      <c r="JUH184" s="590"/>
      <c r="JUI184" s="591"/>
      <c r="JUJ184" s="567"/>
      <c r="JUO184" s="590"/>
      <c r="JUP184" s="591"/>
      <c r="JUQ184" s="567"/>
      <c r="JUV184" s="590"/>
      <c r="JUW184" s="591"/>
      <c r="JUX184" s="567"/>
      <c r="JVC184" s="590"/>
      <c r="JVD184" s="591"/>
      <c r="JVE184" s="567"/>
      <c r="JVJ184" s="590"/>
      <c r="JVK184" s="591"/>
      <c r="JVL184" s="567"/>
      <c r="JVQ184" s="590"/>
      <c r="JVR184" s="591"/>
      <c r="JVS184" s="567"/>
      <c r="JVX184" s="590"/>
      <c r="JVY184" s="591"/>
      <c r="JVZ184" s="567"/>
      <c r="JWE184" s="590"/>
      <c r="JWF184" s="591"/>
      <c r="JWG184" s="567"/>
      <c r="JWL184" s="590"/>
      <c r="JWM184" s="591"/>
      <c r="JWN184" s="567"/>
      <c r="JWS184" s="590"/>
      <c r="JWT184" s="591"/>
      <c r="JWU184" s="567"/>
      <c r="JWZ184" s="590"/>
      <c r="JXA184" s="591"/>
      <c r="JXB184" s="567"/>
      <c r="JXG184" s="590"/>
      <c r="JXH184" s="591"/>
      <c r="JXI184" s="567"/>
      <c r="JXN184" s="590"/>
      <c r="JXO184" s="591"/>
      <c r="JXP184" s="567"/>
      <c r="JXU184" s="590"/>
      <c r="JXV184" s="591"/>
      <c r="JXW184" s="567"/>
      <c r="JYB184" s="590"/>
      <c r="JYC184" s="591"/>
      <c r="JYD184" s="567"/>
      <c r="JYI184" s="590"/>
      <c r="JYJ184" s="591"/>
      <c r="JYK184" s="567"/>
      <c r="JYP184" s="590"/>
      <c r="JYQ184" s="591"/>
      <c r="JYR184" s="567"/>
      <c r="JYW184" s="590"/>
      <c r="JYX184" s="591"/>
      <c r="JYY184" s="567"/>
      <c r="JZD184" s="590"/>
      <c r="JZE184" s="591"/>
      <c r="JZF184" s="567"/>
      <c r="JZK184" s="590"/>
      <c r="JZL184" s="591"/>
      <c r="JZM184" s="567"/>
      <c r="JZR184" s="590"/>
      <c r="JZS184" s="591"/>
      <c r="JZT184" s="567"/>
      <c r="JZY184" s="590"/>
      <c r="JZZ184" s="591"/>
      <c r="KAA184" s="567"/>
      <c r="KAF184" s="590"/>
      <c r="KAG184" s="591"/>
      <c r="KAH184" s="567"/>
      <c r="KAM184" s="590"/>
      <c r="KAN184" s="591"/>
      <c r="KAO184" s="567"/>
      <c r="KAT184" s="590"/>
      <c r="KAU184" s="591"/>
      <c r="KAV184" s="567"/>
      <c r="KBA184" s="590"/>
      <c r="KBB184" s="591"/>
      <c r="KBC184" s="567"/>
      <c r="KBH184" s="590"/>
      <c r="KBI184" s="591"/>
      <c r="KBJ184" s="567"/>
      <c r="KBO184" s="590"/>
      <c r="KBP184" s="591"/>
      <c r="KBQ184" s="567"/>
      <c r="KBV184" s="590"/>
      <c r="KBW184" s="591"/>
      <c r="KBX184" s="567"/>
      <c r="KCC184" s="590"/>
      <c r="KCD184" s="591"/>
      <c r="KCE184" s="567"/>
      <c r="KCJ184" s="590"/>
      <c r="KCK184" s="591"/>
      <c r="KCL184" s="567"/>
      <c r="KCQ184" s="590"/>
      <c r="KCR184" s="591"/>
      <c r="KCS184" s="567"/>
      <c r="KCX184" s="590"/>
      <c r="KCY184" s="591"/>
      <c r="KCZ184" s="567"/>
      <c r="KDE184" s="590"/>
      <c r="KDF184" s="591"/>
      <c r="KDG184" s="567"/>
      <c r="KDL184" s="590"/>
      <c r="KDM184" s="591"/>
      <c r="KDN184" s="567"/>
      <c r="KDS184" s="590"/>
      <c r="KDT184" s="591"/>
      <c r="KDU184" s="567"/>
      <c r="KDZ184" s="590"/>
      <c r="KEA184" s="591"/>
      <c r="KEB184" s="567"/>
      <c r="KEG184" s="590"/>
      <c r="KEH184" s="591"/>
      <c r="KEI184" s="567"/>
      <c r="KEN184" s="590"/>
      <c r="KEO184" s="591"/>
      <c r="KEP184" s="567"/>
      <c r="KEU184" s="590"/>
      <c r="KEV184" s="591"/>
      <c r="KEW184" s="567"/>
      <c r="KFB184" s="590"/>
      <c r="KFC184" s="591"/>
      <c r="KFD184" s="567"/>
      <c r="KFI184" s="590"/>
      <c r="KFJ184" s="591"/>
      <c r="KFK184" s="567"/>
      <c r="KFP184" s="590"/>
      <c r="KFQ184" s="591"/>
      <c r="KFR184" s="567"/>
      <c r="KFW184" s="590"/>
      <c r="KFX184" s="591"/>
      <c r="KFY184" s="567"/>
      <c r="KGD184" s="590"/>
      <c r="KGE184" s="591"/>
      <c r="KGF184" s="567"/>
      <c r="KGK184" s="590"/>
      <c r="KGL184" s="591"/>
      <c r="KGM184" s="567"/>
      <c r="KGR184" s="590"/>
      <c r="KGS184" s="591"/>
      <c r="KGT184" s="567"/>
      <c r="KGY184" s="590"/>
      <c r="KGZ184" s="591"/>
      <c r="KHA184" s="567"/>
      <c r="KHF184" s="590"/>
      <c r="KHG184" s="591"/>
      <c r="KHH184" s="567"/>
      <c r="KHM184" s="590"/>
      <c r="KHN184" s="591"/>
      <c r="KHO184" s="567"/>
      <c r="KHT184" s="590"/>
      <c r="KHU184" s="591"/>
      <c r="KHV184" s="567"/>
      <c r="KIA184" s="590"/>
      <c r="KIB184" s="591"/>
      <c r="KIC184" s="567"/>
      <c r="KIH184" s="590"/>
      <c r="KII184" s="591"/>
      <c r="KIJ184" s="567"/>
      <c r="KIO184" s="590"/>
      <c r="KIP184" s="591"/>
      <c r="KIQ184" s="567"/>
      <c r="KIV184" s="590"/>
      <c r="KIW184" s="591"/>
      <c r="KIX184" s="567"/>
      <c r="KJC184" s="590"/>
      <c r="KJD184" s="591"/>
      <c r="KJE184" s="567"/>
      <c r="KJJ184" s="590"/>
      <c r="KJK184" s="591"/>
      <c r="KJL184" s="567"/>
      <c r="KJQ184" s="590"/>
      <c r="KJR184" s="591"/>
      <c r="KJS184" s="567"/>
      <c r="KJX184" s="590"/>
      <c r="KJY184" s="591"/>
      <c r="KJZ184" s="567"/>
      <c r="KKE184" s="590"/>
      <c r="KKF184" s="591"/>
      <c r="KKG184" s="567"/>
      <c r="KKL184" s="590"/>
      <c r="KKM184" s="591"/>
      <c r="KKN184" s="567"/>
      <c r="KKS184" s="590"/>
      <c r="KKT184" s="591"/>
      <c r="KKU184" s="567"/>
      <c r="KKZ184" s="590"/>
      <c r="KLA184" s="591"/>
      <c r="KLB184" s="567"/>
      <c r="KLG184" s="590"/>
      <c r="KLH184" s="591"/>
      <c r="KLI184" s="567"/>
      <c r="KLN184" s="590"/>
      <c r="KLO184" s="591"/>
      <c r="KLP184" s="567"/>
      <c r="KLU184" s="590"/>
      <c r="KLV184" s="591"/>
      <c r="KLW184" s="567"/>
      <c r="KMB184" s="590"/>
      <c r="KMC184" s="591"/>
      <c r="KMD184" s="567"/>
      <c r="KMI184" s="590"/>
      <c r="KMJ184" s="591"/>
      <c r="KMK184" s="567"/>
      <c r="KMP184" s="590"/>
      <c r="KMQ184" s="591"/>
      <c r="KMR184" s="567"/>
      <c r="KMW184" s="590"/>
      <c r="KMX184" s="591"/>
      <c r="KMY184" s="567"/>
      <c r="KND184" s="590"/>
      <c r="KNE184" s="591"/>
      <c r="KNF184" s="567"/>
      <c r="KNK184" s="590"/>
      <c r="KNL184" s="591"/>
      <c r="KNM184" s="567"/>
      <c r="KNR184" s="590"/>
      <c r="KNS184" s="591"/>
      <c r="KNT184" s="567"/>
      <c r="KNY184" s="590"/>
      <c r="KNZ184" s="591"/>
      <c r="KOA184" s="567"/>
      <c r="KOF184" s="590"/>
      <c r="KOG184" s="591"/>
      <c r="KOH184" s="567"/>
      <c r="KOM184" s="590"/>
      <c r="KON184" s="591"/>
      <c r="KOO184" s="567"/>
      <c r="KOT184" s="590"/>
      <c r="KOU184" s="591"/>
      <c r="KOV184" s="567"/>
      <c r="KPA184" s="590"/>
      <c r="KPB184" s="591"/>
      <c r="KPC184" s="567"/>
      <c r="KPH184" s="590"/>
      <c r="KPI184" s="591"/>
      <c r="KPJ184" s="567"/>
      <c r="KPO184" s="590"/>
      <c r="KPP184" s="591"/>
      <c r="KPQ184" s="567"/>
      <c r="KPV184" s="590"/>
      <c r="KPW184" s="591"/>
      <c r="KPX184" s="567"/>
      <c r="KQC184" s="590"/>
      <c r="KQD184" s="591"/>
      <c r="KQE184" s="567"/>
      <c r="KQJ184" s="590"/>
      <c r="KQK184" s="591"/>
      <c r="KQL184" s="567"/>
      <c r="KQQ184" s="590"/>
      <c r="KQR184" s="591"/>
      <c r="KQS184" s="567"/>
      <c r="KQX184" s="590"/>
      <c r="KQY184" s="591"/>
      <c r="KQZ184" s="567"/>
      <c r="KRE184" s="590"/>
      <c r="KRF184" s="591"/>
      <c r="KRG184" s="567"/>
      <c r="KRL184" s="590"/>
      <c r="KRM184" s="591"/>
      <c r="KRN184" s="567"/>
      <c r="KRS184" s="590"/>
      <c r="KRT184" s="591"/>
      <c r="KRU184" s="567"/>
      <c r="KRZ184" s="590"/>
      <c r="KSA184" s="591"/>
      <c r="KSB184" s="567"/>
      <c r="KSG184" s="590"/>
      <c r="KSH184" s="591"/>
      <c r="KSI184" s="567"/>
      <c r="KSN184" s="590"/>
      <c r="KSO184" s="591"/>
      <c r="KSP184" s="567"/>
      <c r="KSU184" s="590"/>
      <c r="KSV184" s="591"/>
      <c r="KSW184" s="567"/>
      <c r="KTB184" s="590"/>
      <c r="KTC184" s="591"/>
      <c r="KTD184" s="567"/>
      <c r="KTI184" s="590"/>
      <c r="KTJ184" s="591"/>
      <c r="KTK184" s="567"/>
      <c r="KTP184" s="590"/>
      <c r="KTQ184" s="591"/>
      <c r="KTR184" s="567"/>
      <c r="KTW184" s="590"/>
      <c r="KTX184" s="591"/>
      <c r="KTY184" s="567"/>
      <c r="KUD184" s="590"/>
      <c r="KUE184" s="591"/>
      <c r="KUF184" s="567"/>
      <c r="KUK184" s="590"/>
      <c r="KUL184" s="591"/>
      <c r="KUM184" s="567"/>
      <c r="KUR184" s="590"/>
      <c r="KUS184" s="591"/>
      <c r="KUT184" s="567"/>
      <c r="KUY184" s="590"/>
      <c r="KUZ184" s="591"/>
      <c r="KVA184" s="567"/>
      <c r="KVF184" s="590"/>
      <c r="KVG184" s="591"/>
      <c r="KVH184" s="567"/>
      <c r="KVM184" s="590"/>
      <c r="KVN184" s="591"/>
      <c r="KVO184" s="567"/>
      <c r="KVT184" s="590"/>
      <c r="KVU184" s="591"/>
      <c r="KVV184" s="567"/>
      <c r="KWA184" s="590"/>
      <c r="KWB184" s="591"/>
      <c r="KWC184" s="567"/>
      <c r="KWH184" s="590"/>
      <c r="KWI184" s="591"/>
      <c r="KWJ184" s="567"/>
      <c r="KWO184" s="590"/>
      <c r="KWP184" s="591"/>
      <c r="KWQ184" s="567"/>
      <c r="KWV184" s="590"/>
      <c r="KWW184" s="591"/>
      <c r="KWX184" s="567"/>
      <c r="KXC184" s="590"/>
      <c r="KXD184" s="591"/>
      <c r="KXE184" s="567"/>
      <c r="KXJ184" s="590"/>
      <c r="KXK184" s="591"/>
      <c r="KXL184" s="567"/>
      <c r="KXQ184" s="590"/>
      <c r="KXR184" s="591"/>
      <c r="KXS184" s="567"/>
      <c r="KXX184" s="590"/>
      <c r="KXY184" s="591"/>
      <c r="KXZ184" s="567"/>
      <c r="KYE184" s="590"/>
      <c r="KYF184" s="591"/>
      <c r="KYG184" s="567"/>
      <c r="KYL184" s="590"/>
      <c r="KYM184" s="591"/>
      <c r="KYN184" s="567"/>
      <c r="KYS184" s="590"/>
      <c r="KYT184" s="591"/>
      <c r="KYU184" s="567"/>
      <c r="KYZ184" s="590"/>
      <c r="KZA184" s="591"/>
      <c r="KZB184" s="567"/>
      <c r="KZG184" s="590"/>
      <c r="KZH184" s="591"/>
      <c r="KZI184" s="567"/>
      <c r="KZN184" s="590"/>
      <c r="KZO184" s="591"/>
      <c r="KZP184" s="567"/>
      <c r="KZU184" s="590"/>
      <c r="KZV184" s="591"/>
      <c r="KZW184" s="567"/>
      <c r="LAB184" s="590"/>
      <c r="LAC184" s="591"/>
      <c r="LAD184" s="567"/>
      <c r="LAI184" s="590"/>
      <c r="LAJ184" s="591"/>
      <c r="LAK184" s="567"/>
      <c r="LAP184" s="590"/>
      <c r="LAQ184" s="591"/>
      <c r="LAR184" s="567"/>
      <c r="LAW184" s="590"/>
      <c r="LAX184" s="591"/>
      <c r="LAY184" s="567"/>
      <c r="LBD184" s="590"/>
      <c r="LBE184" s="591"/>
      <c r="LBF184" s="567"/>
      <c r="LBK184" s="590"/>
      <c r="LBL184" s="591"/>
      <c r="LBM184" s="567"/>
      <c r="LBR184" s="590"/>
      <c r="LBS184" s="591"/>
      <c r="LBT184" s="567"/>
      <c r="LBY184" s="590"/>
      <c r="LBZ184" s="591"/>
      <c r="LCA184" s="567"/>
      <c r="LCF184" s="590"/>
      <c r="LCG184" s="591"/>
      <c r="LCH184" s="567"/>
      <c r="LCM184" s="590"/>
      <c r="LCN184" s="591"/>
      <c r="LCO184" s="567"/>
      <c r="LCT184" s="590"/>
      <c r="LCU184" s="591"/>
      <c r="LCV184" s="567"/>
      <c r="LDA184" s="590"/>
      <c r="LDB184" s="591"/>
      <c r="LDC184" s="567"/>
      <c r="LDH184" s="590"/>
      <c r="LDI184" s="591"/>
      <c r="LDJ184" s="567"/>
      <c r="LDO184" s="590"/>
      <c r="LDP184" s="591"/>
      <c r="LDQ184" s="567"/>
      <c r="LDV184" s="590"/>
      <c r="LDW184" s="591"/>
      <c r="LDX184" s="567"/>
      <c r="LEC184" s="590"/>
      <c r="LED184" s="591"/>
      <c r="LEE184" s="567"/>
      <c r="LEJ184" s="590"/>
      <c r="LEK184" s="591"/>
      <c r="LEL184" s="567"/>
      <c r="LEQ184" s="590"/>
      <c r="LER184" s="591"/>
      <c r="LES184" s="567"/>
      <c r="LEX184" s="590"/>
      <c r="LEY184" s="591"/>
      <c r="LEZ184" s="567"/>
      <c r="LFE184" s="590"/>
      <c r="LFF184" s="591"/>
      <c r="LFG184" s="567"/>
      <c r="LFL184" s="590"/>
      <c r="LFM184" s="591"/>
      <c r="LFN184" s="567"/>
      <c r="LFS184" s="590"/>
      <c r="LFT184" s="591"/>
      <c r="LFU184" s="567"/>
      <c r="LFZ184" s="590"/>
      <c r="LGA184" s="591"/>
      <c r="LGB184" s="567"/>
      <c r="LGG184" s="590"/>
      <c r="LGH184" s="591"/>
      <c r="LGI184" s="567"/>
      <c r="LGN184" s="590"/>
      <c r="LGO184" s="591"/>
      <c r="LGP184" s="567"/>
      <c r="LGU184" s="590"/>
      <c r="LGV184" s="591"/>
      <c r="LGW184" s="567"/>
      <c r="LHB184" s="590"/>
      <c r="LHC184" s="591"/>
      <c r="LHD184" s="567"/>
      <c r="LHI184" s="590"/>
      <c r="LHJ184" s="591"/>
      <c r="LHK184" s="567"/>
      <c r="LHP184" s="590"/>
      <c r="LHQ184" s="591"/>
      <c r="LHR184" s="567"/>
      <c r="LHW184" s="590"/>
      <c r="LHX184" s="591"/>
      <c r="LHY184" s="567"/>
      <c r="LID184" s="590"/>
      <c r="LIE184" s="591"/>
      <c r="LIF184" s="567"/>
      <c r="LIK184" s="590"/>
      <c r="LIL184" s="591"/>
      <c r="LIM184" s="567"/>
      <c r="LIR184" s="590"/>
      <c r="LIS184" s="591"/>
      <c r="LIT184" s="567"/>
      <c r="LIY184" s="590"/>
      <c r="LIZ184" s="591"/>
      <c r="LJA184" s="567"/>
      <c r="LJF184" s="590"/>
      <c r="LJG184" s="591"/>
      <c r="LJH184" s="567"/>
      <c r="LJM184" s="590"/>
      <c r="LJN184" s="591"/>
      <c r="LJO184" s="567"/>
      <c r="LJT184" s="590"/>
      <c r="LJU184" s="591"/>
      <c r="LJV184" s="567"/>
      <c r="LKA184" s="590"/>
      <c r="LKB184" s="591"/>
      <c r="LKC184" s="567"/>
      <c r="LKH184" s="590"/>
      <c r="LKI184" s="591"/>
      <c r="LKJ184" s="567"/>
      <c r="LKO184" s="590"/>
      <c r="LKP184" s="591"/>
      <c r="LKQ184" s="567"/>
      <c r="LKV184" s="590"/>
      <c r="LKW184" s="591"/>
      <c r="LKX184" s="567"/>
      <c r="LLC184" s="590"/>
      <c r="LLD184" s="591"/>
      <c r="LLE184" s="567"/>
      <c r="LLJ184" s="590"/>
      <c r="LLK184" s="591"/>
      <c r="LLL184" s="567"/>
      <c r="LLQ184" s="590"/>
      <c r="LLR184" s="591"/>
      <c r="LLS184" s="567"/>
      <c r="LLX184" s="590"/>
      <c r="LLY184" s="591"/>
      <c r="LLZ184" s="567"/>
      <c r="LME184" s="590"/>
      <c r="LMF184" s="591"/>
      <c r="LMG184" s="567"/>
      <c r="LML184" s="590"/>
      <c r="LMM184" s="591"/>
      <c r="LMN184" s="567"/>
      <c r="LMS184" s="590"/>
      <c r="LMT184" s="591"/>
      <c r="LMU184" s="567"/>
      <c r="LMZ184" s="590"/>
      <c r="LNA184" s="591"/>
      <c r="LNB184" s="567"/>
      <c r="LNG184" s="590"/>
      <c r="LNH184" s="591"/>
      <c r="LNI184" s="567"/>
      <c r="LNN184" s="590"/>
      <c r="LNO184" s="591"/>
      <c r="LNP184" s="567"/>
      <c r="LNU184" s="590"/>
      <c r="LNV184" s="591"/>
      <c r="LNW184" s="567"/>
      <c r="LOB184" s="590"/>
      <c r="LOC184" s="591"/>
      <c r="LOD184" s="567"/>
      <c r="LOI184" s="590"/>
      <c r="LOJ184" s="591"/>
      <c r="LOK184" s="567"/>
      <c r="LOP184" s="590"/>
      <c r="LOQ184" s="591"/>
      <c r="LOR184" s="567"/>
      <c r="LOW184" s="590"/>
      <c r="LOX184" s="591"/>
      <c r="LOY184" s="567"/>
      <c r="LPD184" s="590"/>
      <c r="LPE184" s="591"/>
      <c r="LPF184" s="567"/>
      <c r="LPK184" s="590"/>
      <c r="LPL184" s="591"/>
      <c r="LPM184" s="567"/>
      <c r="LPR184" s="590"/>
      <c r="LPS184" s="591"/>
      <c r="LPT184" s="567"/>
      <c r="LPY184" s="590"/>
      <c r="LPZ184" s="591"/>
      <c r="LQA184" s="567"/>
      <c r="LQF184" s="590"/>
      <c r="LQG184" s="591"/>
      <c r="LQH184" s="567"/>
      <c r="LQM184" s="590"/>
      <c r="LQN184" s="591"/>
      <c r="LQO184" s="567"/>
      <c r="LQT184" s="590"/>
      <c r="LQU184" s="591"/>
      <c r="LQV184" s="567"/>
      <c r="LRA184" s="590"/>
      <c r="LRB184" s="591"/>
      <c r="LRC184" s="567"/>
      <c r="LRH184" s="590"/>
      <c r="LRI184" s="591"/>
      <c r="LRJ184" s="567"/>
      <c r="LRO184" s="590"/>
      <c r="LRP184" s="591"/>
      <c r="LRQ184" s="567"/>
      <c r="LRV184" s="590"/>
      <c r="LRW184" s="591"/>
      <c r="LRX184" s="567"/>
      <c r="LSC184" s="590"/>
      <c r="LSD184" s="591"/>
      <c r="LSE184" s="567"/>
      <c r="LSJ184" s="590"/>
      <c r="LSK184" s="591"/>
      <c r="LSL184" s="567"/>
      <c r="LSQ184" s="590"/>
      <c r="LSR184" s="591"/>
      <c r="LSS184" s="567"/>
      <c r="LSX184" s="590"/>
      <c r="LSY184" s="591"/>
      <c r="LSZ184" s="567"/>
      <c r="LTE184" s="590"/>
      <c r="LTF184" s="591"/>
      <c r="LTG184" s="567"/>
      <c r="LTL184" s="590"/>
      <c r="LTM184" s="591"/>
      <c r="LTN184" s="567"/>
      <c r="LTS184" s="590"/>
      <c r="LTT184" s="591"/>
      <c r="LTU184" s="567"/>
      <c r="LTZ184" s="590"/>
      <c r="LUA184" s="591"/>
      <c r="LUB184" s="567"/>
      <c r="LUG184" s="590"/>
      <c r="LUH184" s="591"/>
      <c r="LUI184" s="567"/>
      <c r="LUN184" s="590"/>
      <c r="LUO184" s="591"/>
      <c r="LUP184" s="567"/>
      <c r="LUU184" s="590"/>
      <c r="LUV184" s="591"/>
      <c r="LUW184" s="567"/>
      <c r="LVB184" s="590"/>
      <c r="LVC184" s="591"/>
      <c r="LVD184" s="567"/>
      <c r="LVI184" s="590"/>
      <c r="LVJ184" s="591"/>
      <c r="LVK184" s="567"/>
      <c r="LVP184" s="590"/>
      <c r="LVQ184" s="591"/>
      <c r="LVR184" s="567"/>
      <c r="LVW184" s="590"/>
      <c r="LVX184" s="591"/>
      <c r="LVY184" s="567"/>
      <c r="LWD184" s="590"/>
      <c r="LWE184" s="591"/>
      <c r="LWF184" s="567"/>
      <c r="LWK184" s="590"/>
      <c r="LWL184" s="591"/>
      <c r="LWM184" s="567"/>
      <c r="LWR184" s="590"/>
      <c r="LWS184" s="591"/>
      <c r="LWT184" s="567"/>
      <c r="LWY184" s="590"/>
      <c r="LWZ184" s="591"/>
      <c r="LXA184" s="567"/>
      <c r="LXF184" s="590"/>
      <c r="LXG184" s="591"/>
      <c r="LXH184" s="567"/>
      <c r="LXM184" s="590"/>
      <c r="LXN184" s="591"/>
      <c r="LXO184" s="567"/>
      <c r="LXT184" s="590"/>
      <c r="LXU184" s="591"/>
      <c r="LXV184" s="567"/>
      <c r="LYA184" s="590"/>
      <c r="LYB184" s="591"/>
      <c r="LYC184" s="567"/>
      <c r="LYH184" s="590"/>
      <c r="LYI184" s="591"/>
      <c r="LYJ184" s="567"/>
      <c r="LYO184" s="590"/>
      <c r="LYP184" s="591"/>
      <c r="LYQ184" s="567"/>
      <c r="LYV184" s="590"/>
      <c r="LYW184" s="591"/>
      <c r="LYX184" s="567"/>
      <c r="LZC184" s="590"/>
      <c r="LZD184" s="591"/>
      <c r="LZE184" s="567"/>
      <c r="LZJ184" s="590"/>
      <c r="LZK184" s="591"/>
      <c r="LZL184" s="567"/>
      <c r="LZQ184" s="590"/>
      <c r="LZR184" s="591"/>
      <c r="LZS184" s="567"/>
      <c r="LZX184" s="590"/>
      <c r="LZY184" s="591"/>
      <c r="LZZ184" s="567"/>
      <c r="MAE184" s="590"/>
      <c r="MAF184" s="591"/>
      <c r="MAG184" s="567"/>
      <c r="MAL184" s="590"/>
      <c r="MAM184" s="591"/>
      <c r="MAN184" s="567"/>
      <c r="MAS184" s="590"/>
      <c r="MAT184" s="591"/>
      <c r="MAU184" s="567"/>
      <c r="MAZ184" s="590"/>
      <c r="MBA184" s="591"/>
      <c r="MBB184" s="567"/>
      <c r="MBG184" s="590"/>
      <c r="MBH184" s="591"/>
      <c r="MBI184" s="567"/>
      <c r="MBN184" s="590"/>
      <c r="MBO184" s="591"/>
      <c r="MBP184" s="567"/>
      <c r="MBU184" s="590"/>
      <c r="MBV184" s="591"/>
      <c r="MBW184" s="567"/>
      <c r="MCB184" s="590"/>
      <c r="MCC184" s="591"/>
      <c r="MCD184" s="567"/>
      <c r="MCI184" s="590"/>
      <c r="MCJ184" s="591"/>
      <c r="MCK184" s="567"/>
      <c r="MCP184" s="590"/>
      <c r="MCQ184" s="591"/>
      <c r="MCR184" s="567"/>
      <c r="MCW184" s="590"/>
      <c r="MCX184" s="591"/>
      <c r="MCY184" s="567"/>
      <c r="MDD184" s="590"/>
      <c r="MDE184" s="591"/>
      <c r="MDF184" s="567"/>
      <c r="MDK184" s="590"/>
      <c r="MDL184" s="591"/>
      <c r="MDM184" s="567"/>
      <c r="MDR184" s="590"/>
      <c r="MDS184" s="591"/>
      <c r="MDT184" s="567"/>
      <c r="MDY184" s="590"/>
      <c r="MDZ184" s="591"/>
      <c r="MEA184" s="567"/>
      <c r="MEF184" s="590"/>
      <c r="MEG184" s="591"/>
      <c r="MEH184" s="567"/>
      <c r="MEM184" s="590"/>
      <c r="MEN184" s="591"/>
      <c r="MEO184" s="567"/>
      <c r="MET184" s="590"/>
      <c r="MEU184" s="591"/>
      <c r="MEV184" s="567"/>
      <c r="MFA184" s="590"/>
      <c r="MFB184" s="591"/>
      <c r="MFC184" s="567"/>
      <c r="MFH184" s="590"/>
      <c r="MFI184" s="591"/>
      <c r="MFJ184" s="567"/>
      <c r="MFO184" s="590"/>
      <c r="MFP184" s="591"/>
      <c r="MFQ184" s="567"/>
      <c r="MFV184" s="590"/>
      <c r="MFW184" s="591"/>
      <c r="MFX184" s="567"/>
      <c r="MGC184" s="590"/>
      <c r="MGD184" s="591"/>
      <c r="MGE184" s="567"/>
      <c r="MGJ184" s="590"/>
      <c r="MGK184" s="591"/>
      <c r="MGL184" s="567"/>
      <c r="MGQ184" s="590"/>
      <c r="MGR184" s="591"/>
      <c r="MGS184" s="567"/>
      <c r="MGX184" s="590"/>
      <c r="MGY184" s="591"/>
      <c r="MGZ184" s="567"/>
      <c r="MHE184" s="590"/>
      <c r="MHF184" s="591"/>
      <c r="MHG184" s="567"/>
      <c r="MHL184" s="590"/>
      <c r="MHM184" s="591"/>
      <c r="MHN184" s="567"/>
      <c r="MHS184" s="590"/>
      <c r="MHT184" s="591"/>
      <c r="MHU184" s="567"/>
      <c r="MHZ184" s="590"/>
      <c r="MIA184" s="591"/>
      <c r="MIB184" s="567"/>
      <c r="MIG184" s="590"/>
      <c r="MIH184" s="591"/>
      <c r="MII184" s="567"/>
      <c r="MIN184" s="590"/>
      <c r="MIO184" s="591"/>
      <c r="MIP184" s="567"/>
      <c r="MIU184" s="590"/>
      <c r="MIV184" s="591"/>
      <c r="MIW184" s="567"/>
      <c r="MJB184" s="590"/>
      <c r="MJC184" s="591"/>
      <c r="MJD184" s="567"/>
      <c r="MJI184" s="590"/>
      <c r="MJJ184" s="591"/>
      <c r="MJK184" s="567"/>
      <c r="MJP184" s="590"/>
      <c r="MJQ184" s="591"/>
      <c r="MJR184" s="567"/>
      <c r="MJW184" s="590"/>
      <c r="MJX184" s="591"/>
      <c r="MJY184" s="567"/>
      <c r="MKD184" s="590"/>
      <c r="MKE184" s="591"/>
      <c r="MKF184" s="567"/>
      <c r="MKK184" s="590"/>
      <c r="MKL184" s="591"/>
      <c r="MKM184" s="567"/>
      <c r="MKR184" s="590"/>
      <c r="MKS184" s="591"/>
      <c r="MKT184" s="567"/>
      <c r="MKY184" s="590"/>
      <c r="MKZ184" s="591"/>
      <c r="MLA184" s="567"/>
      <c r="MLF184" s="590"/>
      <c r="MLG184" s="591"/>
      <c r="MLH184" s="567"/>
      <c r="MLM184" s="590"/>
      <c r="MLN184" s="591"/>
      <c r="MLO184" s="567"/>
      <c r="MLT184" s="590"/>
      <c r="MLU184" s="591"/>
      <c r="MLV184" s="567"/>
      <c r="MMA184" s="590"/>
      <c r="MMB184" s="591"/>
      <c r="MMC184" s="567"/>
      <c r="MMH184" s="590"/>
      <c r="MMI184" s="591"/>
      <c r="MMJ184" s="567"/>
      <c r="MMO184" s="590"/>
      <c r="MMP184" s="591"/>
      <c r="MMQ184" s="567"/>
      <c r="MMV184" s="590"/>
      <c r="MMW184" s="591"/>
      <c r="MMX184" s="567"/>
      <c r="MNC184" s="590"/>
      <c r="MND184" s="591"/>
      <c r="MNE184" s="567"/>
      <c r="MNJ184" s="590"/>
      <c r="MNK184" s="591"/>
      <c r="MNL184" s="567"/>
      <c r="MNQ184" s="590"/>
      <c r="MNR184" s="591"/>
      <c r="MNS184" s="567"/>
      <c r="MNX184" s="590"/>
      <c r="MNY184" s="591"/>
      <c r="MNZ184" s="567"/>
      <c r="MOE184" s="590"/>
      <c r="MOF184" s="591"/>
      <c r="MOG184" s="567"/>
      <c r="MOL184" s="590"/>
      <c r="MOM184" s="591"/>
      <c r="MON184" s="567"/>
      <c r="MOS184" s="590"/>
      <c r="MOT184" s="591"/>
      <c r="MOU184" s="567"/>
      <c r="MOZ184" s="590"/>
      <c r="MPA184" s="591"/>
      <c r="MPB184" s="567"/>
      <c r="MPG184" s="590"/>
      <c r="MPH184" s="591"/>
      <c r="MPI184" s="567"/>
      <c r="MPN184" s="590"/>
      <c r="MPO184" s="591"/>
      <c r="MPP184" s="567"/>
      <c r="MPU184" s="590"/>
      <c r="MPV184" s="591"/>
      <c r="MPW184" s="567"/>
      <c r="MQB184" s="590"/>
      <c r="MQC184" s="591"/>
      <c r="MQD184" s="567"/>
      <c r="MQI184" s="590"/>
      <c r="MQJ184" s="591"/>
      <c r="MQK184" s="567"/>
      <c r="MQP184" s="590"/>
      <c r="MQQ184" s="591"/>
      <c r="MQR184" s="567"/>
      <c r="MQW184" s="590"/>
      <c r="MQX184" s="591"/>
      <c r="MQY184" s="567"/>
      <c r="MRD184" s="590"/>
      <c r="MRE184" s="591"/>
      <c r="MRF184" s="567"/>
      <c r="MRK184" s="590"/>
      <c r="MRL184" s="591"/>
      <c r="MRM184" s="567"/>
      <c r="MRR184" s="590"/>
      <c r="MRS184" s="591"/>
      <c r="MRT184" s="567"/>
      <c r="MRY184" s="590"/>
      <c r="MRZ184" s="591"/>
      <c r="MSA184" s="567"/>
      <c r="MSF184" s="590"/>
      <c r="MSG184" s="591"/>
      <c r="MSH184" s="567"/>
      <c r="MSM184" s="590"/>
      <c r="MSN184" s="591"/>
      <c r="MSO184" s="567"/>
      <c r="MST184" s="590"/>
      <c r="MSU184" s="591"/>
      <c r="MSV184" s="567"/>
      <c r="MTA184" s="590"/>
      <c r="MTB184" s="591"/>
      <c r="MTC184" s="567"/>
      <c r="MTH184" s="590"/>
      <c r="MTI184" s="591"/>
      <c r="MTJ184" s="567"/>
      <c r="MTO184" s="590"/>
      <c r="MTP184" s="591"/>
      <c r="MTQ184" s="567"/>
      <c r="MTV184" s="590"/>
      <c r="MTW184" s="591"/>
      <c r="MTX184" s="567"/>
      <c r="MUC184" s="590"/>
      <c r="MUD184" s="591"/>
      <c r="MUE184" s="567"/>
      <c r="MUJ184" s="590"/>
      <c r="MUK184" s="591"/>
      <c r="MUL184" s="567"/>
      <c r="MUQ184" s="590"/>
      <c r="MUR184" s="591"/>
      <c r="MUS184" s="567"/>
      <c r="MUX184" s="590"/>
      <c r="MUY184" s="591"/>
      <c r="MUZ184" s="567"/>
      <c r="MVE184" s="590"/>
      <c r="MVF184" s="591"/>
      <c r="MVG184" s="567"/>
      <c r="MVL184" s="590"/>
      <c r="MVM184" s="591"/>
      <c r="MVN184" s="567"/>
      <c r="MVS184" s="590"/>
      <c r="MVT184" s="591"/>
      <c r="MVU184" s="567"/>
      <c r="MVZ184" s="590"/>
      <c r="MWA184" s="591"/>
      <c r="MWB184" s="567"/>
      <c r="MWG184" s="590"/>
      <c r="MWH184" s="591"/>
      <c r="MWI184" s="567"/>
      <c r="MWN184" s="590"/>
      <c r="MWO184" s="591"/>
      <c r="MWP184" s="567"/>
      <c r="MWU184" s="590"/>
      <c r="MWV184" s="591"/>
      <c r="MWW184" s="567"/>
      <c r="MXB184" s="590"/>
      <c r="MXC184" s="591"/>
      <c r="MXD184" s="567"/>
      <c r="MXI184" s="590"/>
      <c r="MXJ184" s="591"/>
      <c r="MXK184" s="567"/>
      <c r="MXP184" s="590"/>
      <c r="MXQ184" s="591"/>
      <c r="MXR184" s="567"/>
      <c r="MXW184" s="590"/>
      <c r="MXX184" s="591"/>
      <c r="MXY184" s="567"/>
      <c r="MYD184" s="590"/>
      <c r="MYE184" s="591"/>
      <c r="MYF184" s="567"/>
      <c r="MYK184" s="590"/>
      <c r="MYL184" s="591"/>
      <c r="MYM184" s="567"/>
      <c r="MYR184" s="590"/>
      <c r="MYS184" s="591"/>
      <c r="MYT184" s="567"/>
      <c r="MYY184" s="590"/>
      <c r="MYZ184" s="591"/>
      <c r="MZA184" s="567"/>
      <c r="MZF184" s="590"/>
      <c r="MZG184" s="591"/>
      <c r="MZH184" s="567"/>
      <c r="MZM184" s="590"/>
      <c r="MZN184" s="591"/>
      <c r="MZO184" s="567"/>
      <c r="MZT184" s="590"/>
      <c r="MZU184" s="591"/>
      <c r="MZV184" s="567"/>
      <c r="NAA184" s="590"/>
      <c r="NAB184" s="591"/>
      <c r="NAC184" s="567"/>
      <c r="NAH184" s="590"/>
      <c r="NAI184" s="591"/>
      <c r="NAJ184" s="567"/>
      <c r="NAO184" s="590"/>
      <c r="NAP184" s="591"/>
      <c r="NAQ184" s="567"/>
      <c r="NAV184" s="590"/>
      <c r="NAW184" s="591"/>
      <c r="NAX184" s="567"/>
      <c r="NBC184" s="590"/>
      <c r="NBD184" s="591"/>
      <c r="NBE184" s="567"/>
      <c r="NBJ184" s="590"/>
      <c r="NBK184" s="591"/>
      <c r="NBL184" s="567"/>
      <c r="NBQ184" s="590"/>
      <c r="NBR184" s="591"/>
      <c r="NBS184" s="567"/>
      <c r="NBX184" s="590"/>
      <c r="NBY184" s="591"/>
      <c r="NBZ184" s="567"/>
      <c r="NCE184" s="590"/>
      <c r="NCF184" s="591"/>
      <c r="NCG184" s="567"/>
      <c r="NCL184" s="590"/>
      <c r="NCM184" s="591"/>
      <c r="NCN184" s="567"/>
      <c r="NCS184" s="590"/>
      <c r="NCT184" s="591"/>
      <c r="NCU184" s="567"/>
      <c r="NCZ184" s="590"/>
      <c r="NDA184" s="591"/>
      <c r="NDB184" s="567"/>
      <c r="NDG184" s="590"/>
      <c r="NDH184" s="591"/>
      <c r="NDI184" s="567"/>
      <c r="NDN184" s="590"/>
      <c r="NDO184" s="591"/>
      <c r="NDP184" s="567"/>
      <c r="NDU184" s="590"/>
      <c r="NDV184" s="591"/>
      <c r="NDW184" s="567"/>
      <c r="NEB184" s="590"/>
      <c r="NEC184" s="591"/>
      <c r="NED184" s="567"/>
      <c r="NEI184" s="590"/>
      <c r="NEJ184" s="591"/>
      <c r="NEK184" s="567"/>
      <c r="NEP184" s="590"/>
      <c r="NEQ184" s="591"/>
      <c r="NER184" s="567"/>
      <c r="NEW184" s="590"/>
      <c r="NEX184" s="591"/>
      <c r="NEY184" s="567"/>
      <c r="NFD184" s="590"/>
      <c r="NFE184" s="591"/>
      <c r="NFF184" s="567"/>
      <c r="NFK184" s="590"/>
      <c r="NFL184" s="591"/>
      <c r="NFM184" s="567"/>
      <c r="NFR184" s="590"/>
      <c r="NFS184" s="591"/>
      <c r="NFT184" s="567"/>
      <c r="NFY184" s="590"/>
      <c r="NFZ184" s="591"/>
      <c r="NGA184" s="567"/>
      <c r="NGF184" s="590"/>
      <c r="NGG184" s="591"/>
      <c r="NGH184" s="567"/>
      <c r="NGM184" s="590"/>
      <c r="NGN184" s="591"/>
      <c r="NGO184" s="567"/>
      <c r="NGT184" s="590"/>
      <c r="NGU184" s="591"/>
      <c r="NGV184" s="567"/>
      <c r="NHA184" s="590"/>
      <c r="NHB184" s="591"/>
      <c r="NHC184" s="567"/>
      <c r="NHH184" s="590"/>
      <c r="NHI184" s="591"/>
      <c r="NHJ184" s="567"/>
      <c r="NHO184" s="590"/>
      <c r="NHP184" s="591"/>
      <c r="NHQ184" s="567"/>
      <c r="NHV184" s="590"/>
      <c r="NHW184" s="591"/>
      <c r="NHX184" s="567"/>
      <c r="NIC184" s="590"/>
      <c r="NID184" s="591"/>
      <c r="NIE184" s="567"/>
      <c r="NIJ184" s="590"/>
      <c r="NIK184" s="591"/>
      <c r="NIL184" s="567"/>
      <c r="NIQ184" s="590"/>
      <c r="NIR184" s="591"/>
      <c r="NIS184" s="567"/>
      <c r="NIX184" s="590"/>
      <c r="NIY184" s="591"/>
      <c r="NIZ184" s="567"/>
      <c r="NJE184" s="590"/>
      <c r="NJF184" s="591"/>
      <c r="NJG184" s="567"/>
      <c r="NJL184" s="590"/>
      <c r="NJM184" s="591"/>
      <c r="NJN184" s="567"/>
      <c r="NJS184" s="590"/>
      <c r="NJT184" s="591"/>
      <c r="NJU184" s="567"/>
      <c r="NJZ184" s="590"/>
      <c r="NKA184" s="591"/>
      <c r="NKB184" s="567"/>
      <c r="NKG184" s="590"/>
      <c r="NKH184" s="591"/>
      <c r="NKI184" s="567"/>
      <c r="NKN184" s="590"/>
      <c r="NKO184" s="591"/>
      <c r="NKP184" s="567"/>
      <c r="NKU184" s="590"/>
      <c r="NKV184" s="591"/>
      <c r="NKW184" s="567"/>
      <c r="NLB184" s="590"/>
      <c r="NLC184" s="591"/>
      <c r="NLD184" s="567"/>
      <c r="NLI184" s="590"/>
      <c r="NLJ184" s="591"/>
      <c r="NLK184" s="567"/>
      <c r="NLP184" s="590"/>
      <c r="NLQ184" s="591"/>
      <c r="NLR184" s="567"/>
      <c r="NLW184" s="590"/>
      <c r="NLX184" s="591"/>
      <c r="NLY184" s="567"/>
      <c r="NMD184" s="590"/>
      <c r="NME184" s="591"/>
      <c r="NMF184" s="567"/>
      <c r="NMK184" s="590"/>
      <c r="NML184" s="591"/>
      <c r="NMM184" s="567"/>
      <c r="NMR184" s="590"/>
      <c r="NMS184" s="591"/>
      <c r="NMT184" s="567"/>
      <c r="NMY184" s="590"/>
      <c r="NMZ184" s="591"/>
      <c r="NNA184" s="567"/>
      <c r="NNF184" s="590"/>
      <c r="NNG184" s="591"/>
      <c r="NNH184" s="567"/>
      <c r="NNM184" s="590"/>
      <c r="NNN184" s="591"/>
      <c r="NNO184" s="567"/>
      <c r="NNT184" s="590"/>
      <c r="NNU184" s="591"/>
      <c r="NNV184" s="567"/>
      <c r="NOA184" s="590"/>
      <c r="NOB184" s="591"/>
      <c r="NOC184" s="567"/>
      <c r="NOH184" s="590"/>
      <c r="NOI184" s="591"/>
      <c r="NOJ184" s="567"/>
      <c r="NOO184" s="590"/>
      <c r="NOP184" s="591"/>
      <c r="NOQ184" s="567"/>
      <c r="NOV184" s="590"/>
      <c r="NOW184" s="591"/>
      <c r="NOX184" s="567"/>
      <c r="NPC184" s="590"/>
      <c r="NPD184" s="591"/>
      <c r="NPE184" s="567"/>
      <c r="NPJ184" s="590"/>
      <c r="NPK184" s="591"/>
      <c r="NPL184" s="567"/>
      <c r="NPQ184" s="590"/>
      <c r="NPR184" s="591"/>
      <c r="NPS184" s="567"/>
      <c r="NPX184" s="590"/>
      <c r="NPY184" s="591"/>
      <c r="NPZ184" s="567"/>
      <c r="NQE184" s="590"/>
      <c r="NQF184" s="591"/>
      <c r="NQG184" s="567"/>
      <c r="NQL184" s="590"/>
      <c r="NQM184" s="591"/>
      <c r="NQN184" s="567"/>
      <c r="NQS184" s="590"/>
      <c r="NQT184" s="591"/>
      <c r="NQU184" s="567"/>
      <c r="NQZ184" s="590"/>
      <c r="NRA184" s="591"/>
      <c r="NRB184" s="567"/>
      <c r="NRG184" s="590"/>
      <c r="NRH184" s="591"/>
      <c r="NRI184" s="567"/>
      <c r="NRN184" s="590"/>
      <c r="NRO184" s="591"/>
      <c r="NRP184" s="567"/>
      <c r="NRU184" s="590"/>
      <c r="NRV184" s="591"/>
      <c r="NRW184" s="567"/>
      <c r="NSB184" s="590"/>
      <c r="NSC184" s="591"/>
      <c r="NSD184" s="567"/>
      <c r="NSI184" s="590"/>
      <c r="NSJ184" s="591"/>
      <c r="NSK184" s="567"/>
      <c r="NSP184" s="590"/>
      <c r="NSQ184" s="591"/>
      <c r="NSR184" s="567"/>
      <c r="NSW184" s="590"/>
      <c r="NSX184" s="591"/>
      <c r="NSY184" s="567"/>
      <c r="NTD184" s="590"/>
      <c r="NTE184" s="591"/>
      <c r="NTF184" s="567"/>
      <c r="NTK184" s="590"/>
      <c r="NTL184" s="591"/>
      <c r="NTM184" s="567"/>
      <c r="NTR184" s="590"/>
      <c r="NTS184" s="591"/>
      <c r="NTT184" s="567"/>
      <c r="NTY184" s="590"/>
      <c r="NTZ184" s="591"/>
      <c r="NUA184" s="567"/>
      <c r="NUF184" s="590"/>
      <c r="NUG184" s="591"/>
      <c r="NUH184" s="567"/>
      <c r="NUM184" s="590"/>
      <c r="NUN184" s="591"/>
      <c r="NUO184" s="567"/>
      <c r="NUT184" s="590"/>
      <c r="NUU184" s="591"/>
      <c r="NUV184" s="567"/>
      <c r="NVA184" s="590"/>
      <c r="NVB184" s="591"/>
      <c r="NVC184" s="567"/>
      <c r="NVH184" s="590"/>
      <c r="NVI184" s="591"/>
      <c r="NVJ184" s="567"/>
      <c r="NVO184" s="590"/>
      <c r="NVP184" s="591"/>
      <c r="NVQ184" s="567"/>
      <c r="NVV184" s="590"/>
      <c r="NVW184" s="591"/>
      <c r="NVX184" s="567"/>
      <c r="NWC184" s="590"/>
      <c r="NWD184" s="591"/>
      <c r="NWE184" s="567"/>
      <c r="NWJ184" s="590"/>
      <c r="NWK184" s="591"/>
      <c r="NWL184" s="567"/>
      <c r="NWQ184" s="590"/>
      <c r="NWR184" s="591"/>
      <c r="NWS184" s="567"/>
      <c r="NWX184" s="590"/>
      <c r="NWY184" s="591"/>
      <c r="NWZ184" s="567"/>
      <c r="NXE184" s="590"/>
      <c r="NXF184" s="591"/>
      <c r="NXG184" s="567"/>
      <c r="NXL184" s="590"/>
      <c r="NXM184" s="591"/>
      <c r="NXN184" s="567"/>
      <c r="NXS184" s="590"/>
      <c r="NXT184" s="591"/>
      <c r="NXU184" s="567"/>
      <c r="NXZ184" s="590"/>
      <c r="NYA184" s="591"/>
      <c r="NYB184" s="567"/>
      <c r="NYG184" s="590"/>
      <c r="NYH184" s="591"/>
      <c r="NYI184" s="567"/>
      <c r="NYN184" s="590"/>
      <c r="NYO184" s="591"/>
      <c r="NYP184" s="567"/>
      <c r="NYU184" s="590"/>
      <c r="NYV184" s="591"/>
      <c r="NYW184" s="567"/>
      <c r="NZB184" s="590"/>
      <c r="NZC184" s="591"/>
      <c r="NZD184" s="567"/>
      <c r="NZI184" s="590"/>
      <c r="NZJ184" s="591"/>
      <c r="NZK184" s="567"/>
      <c r="NZP184" s="590"/>
      <c r="NZQ184" s="591"/>
      <c r="NZR184" s="567"/>
      <c r="NZW184" s="590"/>
      <c r="NZX184" s="591"/>
      <c r="NZY184" s="567"/>
      <c r="OAD184" s="590"/>
      <c r="OAE184" s="591"/>
      <c r="OAF184" s="567"/>
      <c r="OAK184" s="590"/>
      <c r="OAL184" s="591"/>
      <c r="OAM184" s="567"/>
      <c r="OAR184" s="590"/>
      <c r="OAS184" s="591"/>
      <c r="OAT184" s="567"/>
      <c r="OAY184" s="590"/>
      <c r="OAZ184" s="591"/>
      <c r="OBA184" s="567"/>
      <c r="OBF184" s="590"/>
      <c r="OBG184" s="591"/>
      <c r="OBH184" s="567"/>
      <c r="OBM184" s="590"/>
      <c r="OBN184" s="591"/>
      <c r="OBO184" s="567"/>
      <c r="OBT184" s="590"/>
      <c r="OBU184" s="591"/>
      <c r="OBV184" s="567"/>
      <c r="OCA184" s="590"/>
      <c r="OCB184" s="591"/>
      <c r="OCC184" s="567"/>
      <c r="OCH184" s="590"/>
      <c r="OCI184" s="591"/>
      <c r="OCJ184" s="567"/>
      <c r="OCO184" s="590"/>
      <c r="OCP184" s="591"/>
      <c r="OCQ184" s="567"/>
      <c r="OCV184" s="590"/>
      <c r="OCW184" s="591"/>
      <c r="OCX184" s="567"/>
      <c r="ODC184" s="590"/>
      <c r="ODD184" s="591"/>
      <c r="ODE184" s="567"/>
      <c r="ODJ184" s="590"/>
      <c r="ODK184" s="591"/>
      <c r="ODL184" s="567"/>
      <c r="ODQ184" s="590"/>
      <c r="ODR184" s="591"/>
      <c r="ODS184" s="567"/>
      <c r="ODX184" s="590"/>
      <c r="ODY184" s="591"/>
      <c r="ODZ184" s="567"/>
      <c r="OEE184" s="590"/>
      <c r="OEF184" s="591"/>
      <c r="OEG184" s="567"/>
      <c r="OEL184" s="590"/>
      <c r="OEM184" s="591"/>
      <c r="OEN184" s="567"/>
      <c r="OES184" s="590"/>
      <c r="OET184" s="591"/>
      <c r="OEU184" s="567"/>
      <c r="OEZ184" s="590"/>
      <c r="OFA184" s="591"/>
      <c r="OFB184" s="567"/>
      <c r="OFG184" s="590"/>
      <c r="OFH184" s="591"/>
      <c r="OFI184" s="567"/>
      <c r="OFN184" s="590"/>
      <c r="OFO184" s="591"/>
      <c r="OFP184" s="567"/>
      <c r="OFU184" s="590"/>
      <c r="OFV184" s="591"/>
      <c r="OFW184" s="567"/>
      <c r="OGB184" s="590"/>
      <c r="OGC184" s="591"/>
      <c r="OGD184" s="567"/>
      <c r="OGI184" s="590"/>
      <c r="OGJ184" s="591"/>
      <c r="OGK184" s="567"/>
      <c r="OGP184" s="590"/>
      <c r="OGQ184" s="591"/>
      <c r="OGR184" s="567"/>
      <c r="OGW184" s="590"/>
      <c r="OGX184" s="591"/>
      <c r="OGY184" s="567"/>
      <c r="OHD184" s="590"/>
      <c r="OHE184" s="591"/>
      <c r="OHF184" s="567"/>
      <c r="OHK184" s="590"/>
      <c r="OHL184" s="591"/>
      <c r="OHM184" s="567"/>
      <c r="OHR184" s="590"/>
      <c r="OHS184" s="591"/>
      <c r="OHT184" s="567"/>
      <c r="OHY184" s="590"/>
      <c r="OHZ184" s="591"/>
      <c r="OIA184" s="567"/>
      <c r="OIF184" s="590"/>
      <c r="OIG184" s="591"/>
      <c r="OIH184" s="567"/>
      <c r="OIM184" s="590"/>
      <c r="OIN184" s="591"/>
      <c r="OIO184" s="567"/>
      <c r="OIT184" s="590"/>
      <c r="OIU184" s="591"/>
      <c r="OIV184" s="567"/>
      <c r="OJA184" s="590"/>
      <c r="OJB184" s="591"/>
      <c r="OJC184" s="567"/>
      <c r="OJH184" s="590"/>
      <c r="OJI184" s="591"/>
      <c r="OJJ184" s="567"/>
      <c r="OJO184" s="590"/>
      <c r="OJP184" s="591"/>
      <c r="OJQ184" s="567"/>
      <c r="OJV184" s="590"/>
      <c r="OJW184" s="591"/>
      <c r="OJX184" s="567"/>
      <c r="OKC184" s="590"/>
      <c r="OKD184" s="591"/>
      <c r="OKE184" s="567"/>
      <c r="OKJ184" s="590"/>
      <c r="OKK184" s="591"/>
      <c r="OKL184" s="567"/>
      <c r="OKQ184" s="590"/>
      <c r="OKR184" s="591"/>
      <c r="OKS184" s="567"/>
      <c r="OKX184" s="590"/>
      <c r="OKY184" s="591"/>
      <c r="OKZ184" s="567"/>
      <c r="OLE184" s="590"/>
      <c r="OLF184" s="591"/>
      <c r="OLG184" s="567"/>
      <c r="OLL184" s="590"/>
      <c r="OLM184" s="591"/>
      <c r="OLN184" s="567"/>
      <c r="OLS184" s="590"/>
      <c r="OLT184" s="591"/>
      <c r="OLU184" s="567"/>
      <c r="OLZ184" s="590"/>
      <c r="OMA184" s="591"/>
      <c r="OMB184" s="567"/>
      <c r="OMG184" s="590"/>
      <c r="OMH184" s="591"/>
      <c r="OMI184" s="567"/>
      <c r="OMN184" s="590"/>
      <c r="OMO184" s="591"/>
      <c r="OMP184" s="567"/>
      <c r="OMU184" s="590"/>
      <c r="OMV184" s="591"/>
      <c r="OMW184" s="567"/>
      <c r="ONB184" s="590"/>
      <c r="ONC184" s="591"/>
      <c r="OND184" s="567"/>
      <c r="ONI184" s="590"/>
      <c r="ONJ184" s="591"/>
      <c r="ONK184" s="567"/>
      <c r="ONP184" s="590"/>
      <c r="ONQ184" s="591"/>
      <c r="ONR184" s="567"/>
      <c r="ONW184" s="590"/>
      <c r="ONX184" s="591"/>
      <c r="ONY184" s="567"/>
      <c r="OOD184" s="590"/>
      <c r="OOE184" s="591"/>
      <c r="OOF184" s="567"/>
      <c r="OOK184" s="590"/>
      <c r="OOL184" s="591"/>
      <c r="OOM184" s="567"/>
      <c r="OOR184" s="590"/>
      <c r="OOS184" s="591"/>
      <c r="OOT184" s="567"/>
      <c r="OOY184" s="590"/>
      <c r="OOZ184" s="591"/>
      <c r="OPA184" s="567"/>
      <c r="OPF184" s="590"/>
      <c r="OPG184" s="591"/>
      <c r="OPH184" s="567"/>
      <c r="OPM184" s="590"/>
      <c r="OPN184" s="591"/>
      <c r="OPO184" s="567"/>
      <c r="OPT184" s="590"/>
      <c r="OPU184" s="591"/>
      <c r="OPV184" s="567"/>
      <c r="OQA184" s="590"/>
      <c r="OQB184" s="591"/>
      <c r="OQC184" s="567"/>
      <c r="OQH184" s="590"/>
      <c r="OQI184" s="591"/>
      <c r="OQJ184" s="567"/>
      <c r="OQO184" s="590"/>
      <c r="OQP184" s="591"/>
      <c r="OQQ184" s="567"/>
      <c r="OQV184" s="590"/>
      <c r="OQW184" s="591"/>
      <c r="OQX184" s="567"/>
      <c r="ORC184" s="590"/>
      <c r="ORD184" s="591"/>
      <c r="ORE184" s="567"/>
      <c r="ORJ184" s="590"/>
      <c r="ORK184" s="591"/>
      <c r="ORL184" s="567"/>
      <c r="ORQ184" s="590"/>
      <c r="ORR184" s="591"/>
      <c r="ORS184" s="567"/>
      <c r="ORX184" s="590"/>
      <c r="ORY184" s="591"/>
      <c r="ORZ184" s="567"/>
      <c r="OSE184" s="590"/>
      <c r="OSF184" s="591"/>
      <c r="OSG184" s="567"/>
      <c r="OSL184" s="590"/>
      <c r="OSM184" s="591"/>
      <c r="OSN184" s="567"/>
      <c r="OSS184" s="590"/>
      <c r="OST184" s="591"/>
      <c r="OSU184" s="567"/>
      <c r="OSZ184" s="590"/>
      <c r="OTA184" s="591"/>
      <c r="OTB184" s="567"/>
      <c r="OTG184" s="590"/>
      <c r="OTH184" s="591"/>
      <c r="OTI184" s="567"/>
      <c r="OTN184" s="590"/>
      <c r="OTO184" s="591"/>
      <c r="OTP184" s="567"/>
      <c r="OTU184" s="590"/>
      <c r="OTV184" s="591"/>
      <c r="OTW184" s="567"/>
      <c r="OUB184" s="590"/>
      <c r="OUC184" s="591"/>
      <c r="OUD184" s="567"/>
      <c r="OUI184" s="590"/>
      <c r="OUJ184" s="591"/>
      <c r="OUK184" s="567"/>
      <c r="OUP184" s="590"/>
      <c r="OUQ184" s="591"/>
      <c r="OUR184" s="567"/>
      <c r="OUW184" s="590"/>
      <c r="OUX184" s="591"/>
      <c r="OUY184" s="567"/>
      <c r="OVD184" s="590"/>
      <c r="OVE184" s="591"/>
      <c r="OVF184" s="567"/>
      <c r="OVK184" s="590"/>
      <c r="OVL184" s="591"/>
      <c r="OVM184" s="567"/>
      <c r="OVR184" s="590"/>
      <c r="OVS184" s="591"/>
      <c r="OVT184" s="567"/>
      <c r="OVY184" s="590"/>
      <c r="OVZ184" s="591"/>
      <c r="OWA184" s="567"/>
      <c r="OWF184" s="590"/>
      <c r="OWG184" s="591"/>
      <c r="OWH184" s="567"/>
      <c r="OWM184" s="590"/>
      <c r="OWN184" s="591"/>
      <c r="OWO184" s="567"/>
      <c r="OWT184" s="590"/>
      <c r="OWU184" s="591"/>
      <c r="OWV184" s="567"/>
      <c r="OXA184" s="590"/>
      <c r="OXB184" s="591"/>
      <c r="OXC184" s="567"/>
      <c r="OXH184" s="590"/>
      <c r="OXI184" s="591"/>
      <c r="OXJ184" s="567"/>
      <c r="OXO184" s="590"/>
      <c r="OXP184" s="591"/>
      <c r="OXQ184" s="567"/>
      <c r="OXV184" s="590"/>
      <c r="OXW184" s="591"/>
      <c r="OXX184" s="567"/>
      <c r="OYC184" s="590"/>
      <c r="OYD184" s="591"/>
      <c r="OYE184" s="567"/>
      <c r="OYJ184" s="590"/>
      <c r="OYK184" s="591"/>
      <c r="OYL184" s="567"/>
      <c r="OYQ184" s="590"/>
      <c r="OYR184" s="591"/>
      <c r="OYS184" s="567"/>
      <c r="OYX184" s="590"/>
      <c r="OYY184" s="591"/>
      <c r="OYZ184" s="567"/>
      <c r="OZE184" s="590"/>
      <c r="OZF184" s="591"/>
      <c r="OZG184" s="567"/>
      <c r="OZL184" s="590"/>
      <c r="OZM184" s="591"/>
      <c r="OZN184" s="567"/>
      <c r="OZS184" s="590"/>
      <c r="OZT184" s="591"/>
      <c r="OZU184" s="567"/>
      <c r="OZZ184" s="590"/>
      <c r="PAA184" s="591"/>
      <c r="PAB184" s="567"/>
      <c r="PAG184" s="590"/>
      <c r="PAH184" s="591"/>
      <c r="PAI184" s="567"/>
      <c r="PAN184" s="590"/>
      <c r="PAO184" s="591"/>
      <c r="PAP184" s="567"/>
      <c r="PAU184" s="590"/>
      <c r="PAV184" s="591"/>
      <c r="PAW184" s="567"/>
      <c r="PBB184" s="590"/>
      <c r="PBC184" s="591"/>
      <c r="PBD184" s="567"/>
      <c r="PBI184" s="590"/>
      <c r="PBJ184" s="591"/>
      <c r="PBK184" s="567"/>
      <c r="PBP184" s="590"/>
      <c r="PBQ184" s="591"/>
      <c r="PBR184" s="567"/>
      <c r="PBW184" s="590"/>
      <c r="PBX184" s="591"/>
      <c r="PBY184" s="567"/>
      <c r="PCD184" s="590"/>
      <c r="PCE184" s="591"/>
      <c r="PCF184" s="567"/>
      <c r="PCK184" s="590"/>
      <c r="PCL184" s="591"/>
      <c r="PCM184" s="567"/>
      <c r="PCR184" s="590"/>
      <c r="PCS184" s="591"/>
      <c r="PCT184" s="567"/>
      <c r="PCY184" s="590"/>
      <c r="PCZ184" s="591"/>
      <c r="PDA184" s="567"/>
      <c r="PDF184" s="590"/>
      <c r="PDG184" s="591"/>
      <c r="PDH184" s="567"/>
      <c r="PDM184" s="590"/>
      <c r="PDN184" s="591"/>
      <c r="PDO184" s="567"/>
      <c r="PDT184" s="590"/>
      <c r="PDU184" s="591"/>
      <c r="PDV184" s="567"/>
      <c r="PEA184" s="590"/>
      <c r="PEB184" s="591"/>
      <c r="PEC184" s="567"/>
      <c r="PEH184" s="590"/>
      <c r="PEI184" s="591"/>
      <c r="PEJ184" s="567"/>
      <c r="PEO184" s="590"/>
      <c r="PEP184" s="591"/>
      <c r="PEQ184" s="567"/>
      <c r="PEV184" s="590"/>
      <c r="PEW184" s="591"/>
      <c r="PEX184" s="567"/>
      <c r="PFC184" s="590"/>
      <c r="PFD184" s="591"/>
      <c r="PFE184" s="567"/>
      <c r="PFJ184" s="590"/>
      <c r="PFK184" s="591"/>
      <c r="PFL184" s="567"/>
      <c r="PFQ184" s="590"/>
      <c r="PFR184" s="591"/>
      <c r="PFS184" s="567"/>
      <c r="PFX184" s="590"/>
      <c r="PFY184" s="591"/>
      <c r="PFZ184" s="567"/>
      <c r="PGE184" s="590"/>
      <c r="PGF184" s="591"/>
      <c r="PGG184" s="567"/>
      <c r="PGL184" s="590"/>
      <c r="PGM184" s="591"/>
      <c r="PGN184" s="567"/>
      <c r="PGS184" s="590"/>
      <c r="PGT184" s="591"/>
      <c r="PGU184" s="567"/>
      <c r="PGZ184" s="590"/>
      <c r="PHA184" s="591"/>
      <c r="PHB184" s="567"/>
      <c r="PHG184" s="590"/>
      <c r="PHH184" s="591"/>
      <c r="PHI184" s="567"/>
      <c r="PHN184" s="590"/>
      <c r="PHO184" s="591"/>
      <c r="PHP184" s="567"/>
      <c r="PHU184" s="590"/>
      <c r="PHV184" s="591"/>
      <c r="PHW184" s="567"/>
      <c r="PIB184" s="590"/>
      <c r="PIC184" s="591"/>
      <c r="PID184" s="567"/>
      <c r="PII184" s="590"/>
      <c r="PIJ184" s="591"/>
      <c r="PIK184" s="567"/>
      <c r="PIP184" s="590"/>
      <c r="PIQ184" s="591"/>
      <c r="PIR184" s="567"/>
      <c r="PIW184" s="590"/>
      <c r="PIX184" s="591"/>
      <c r="PIY184" s="567"/>
      <c r="PJD184" s="590"/>
      <c r="PJE184" s="591"/>
      <c r="PJF184" s="567"/>
      <c r="PJK184" s="590"/>
      <c r="PJL184" s="591"/>
      <c r="PJM184" s="567"/>
      <c r="PJR184" s="590"/>
      <c r="PJS184" s="591"/>
      <c r="PJT184" s="567"/>
      <c r="PJY184" s="590"/>
      <c r="PJZ184" s="591"/>
      <c r="PKA184" s="567"/>
      <c r="PKF184" s="590"/>
      <c r="PKG184" s="591"/>
      <c r="PKH184" s="567"/>
      <c r="PKM184" s="590"/>
      <c r="PKN184" s="591"/>
      <c r="PKO184" s="567"/>
      <c r="PKT184" s="590"/>
      <c r="PKU184" s="591"/>
      <c r="PKV184" s="567"/>
      <c r="PLA184" s="590"/>
      <c r="PLB184" s="591"/>
      <c r="PLC184" s="567"/>
      <c r="PLH184" s="590"/>
      <c r="PLI184" s="591"/>
      <c r="PLJ184" s="567"/>
      <c r="PLO184" s="590"/>
      <c r="PLP184" s="591"/>
      <c r="PLQ184" s="567"/>
      <c r="PLV184" s="590"/>
      <c r="PLW184" s="591"/>
      <c r="PLX184" s="567"/>
      <c r="PMC184" s="590"/>
      <c r="PMD184" s="591"/>
      <c r="PME184" s="567"/>
      <c r="PMJ184" s="590"/>
      <c r="PMK184" s="591"/>
      <c r="PML184" s="567"/>
      <c r="PMQ184" s="590"/>
      <c r="PMR184" s="591"/>
      <c r="PMS184" s="567"/>
      <c r="PMX184" s="590"/>
      <c r="PMY184" s="591"/>
      <c r="PMZ184" s="567"/>
      <c r="PNE184" s="590"/>
      <c r="PNF184" s="591"/>
      <c r="PNG184" s="567"/>
      <c r="PNL184" s="590"/>
      <c r="PNM184" s="591"/>
      <c r="PNN184" s="567"/>
      <c r="PNS184" s="590"/>
      <c r="PNT184" s="591"/>
      <c r="PNU184" s="567"/>
      <c r="PNZ184" s="590"/>
      <c r="POA184" s="591"/>
      <c r="POB184" s="567"/>
      <c r="POG184" s="590"/>
      <c r="POH184" s="591"/>
      <c r="POI184" s="567"/>
      <c r="PON184" s="590"/>
      <c r="POO184" s="591"/>
      <c r="POP184" s="567"/>
      <c r="POU184" s="590"/>
      <c r="POV184" s="591"/>
      <c r="POW184" s="567"/>
      <c r="PPB184" s="590"/>
      <c r="PPC184" s="591"/>
      <c r="PPD184" s="567"/>
      <c r="PPI184" s="590"/>
      <c r="PPJ184" s="591"/>
      <c r="PPK184" s="567"/>
      <c r="PPP184" s="590"/>
      <c r="PPQ184" s="591"/>
      <c r="PPR184" s="567"/>
      <c r="PPW184" s="590"/>
      <c r="PPX184" s="591"/>
      <c r="PPY184" s="567"/>
      <c r="PQD184" s="590"/>
      <c r="PQE184" s="591"/>
      <c r="PQF184" s="567"/>
      <c r="PQK184" s="590"/>
      <c r="PQL184" s="591"/>
      <c r="PQM184" s="567"/>
      <c r="PQR184" s="590"/>
      <c r="PQS184" s="591"/>
      <c r="PQT184" s="567"/>
      <c r="PQY184" s="590"/>
      <c r="PQZ184" s="591"/>
      <c r="PRA184" s="567"/>
      <c r="PRF184" s="590"/>
      <c r="PRG184" s="591"/>
      <c r="PRH184" s="567"/>
      <c r="PRM184" s="590"/>
      <c r="PRN184" s="591"/>
      <c r="PRO184" s="567"/>
      <c r="PRT184" s="590"/>
      <c r="PRU184" s="591"/>
      <c r="PRV184" s="567"/>
      <c r="PSA184" s="590"/>
      <c r="PSB184" s="591"/>
      <c r="PSC184" s="567"/>
      <c r="PSH184" s="590"/>
      <c r="PSI184" s="591"/>
      <c r="PSJ184" s="567"/>
      <c r="PSO184" s="590"/>
      <c r="PSP184" s="591"/>
      <c r="PSQ184" s="567"/>
      <c r="PSV184" s="590"/>
      <c r="PSW184" s="591"/>
      <c r="PSX184" s="567"/>
      <c r="PTC184" s="590"/>
      <c r="PTD184" s="591"/>
      <c r="PTE184" s="567"/>
      <c r="PTJ184" s="590"/>
      <c r="PTK184" s="591"/>
      <c r="PTL184" s="567"/>
      <c r="PTQ184" s="590"/>
      <c r="PTR184" s="591"/>
      <c r="PTS184" s="567"/>
      <c r="PTX184" s="590"/>
      <c r="PTY184" s="591"/>
      <c r="PTZ184" s="567"/>
      <c r="PUE184" s="590"/>
      <c r="PUF184" s="591"/>
      <c r="PUG184" s="567"/>
      <c r="PUL184" s="590"/>
      <c r="PUM184" s="591"/>
      <c r="PUN184" s="567"/>
      <c r="PUS184" s="590"/>
      <c r="PUT184" s="591"/>
      <c r="PUU184" s="567"/>
      <c r="PUZ184" s="590"/>
      <c r="PVA184" s="591"/>
      <c r="PVB184" s="567"/>
      <c r="PVG184" s="590"/>
      <c r="PVH184" s="591"/>
      <c r="PVI184" s="567"/>
      <c r="PVN184" s="590"/>
      <c r="PVO184" s="591"/>
      <c r="PVP184" s="567"/>
      <c r="PVU184" s="590"/>
      <c r="PVV184" s="591"/>
      <c r="PVW184" s="567"/>
      <c r="PWB184" s="590"/>
      <c r="PWC184" s="591"/>
      <c r="PWD184" s="567"/>
      <c r="PWI184" s="590"/>
      <c r="PWJ184" s="591"/>
      <c r="PWK184" s="567"/>
      <c r="PWP184" s="590"/>
      <c r="PWQ184" s="591"/>
      <c r="PWR184" s="567"/>
      <c r="PWW184" s="590"/>
      <c r="PWX184" s="591"/>
      <c r="PWY184" s="567"/>
      <c r="PXD184" s="590"/>
      <c r="PXE184" s="591"/>
      <c r="PXF184" s="567"/>
      <c r="PXK184" s="590"/>
      <c r="PXL184" s="591"/>
      <c r="PXM184" s="567"/>
      <c r="PXR184" s="590"/>
      <c r="PXS184" s="591"/>
      <c r="PXT184" s="567"/>
      <c r="PXY184" s="590"/>
      <c r="PXZ184" s="591"/>
      <c r="PYA184" s="567"/>
      <c r="PYF184" s="590"/>
      <c r="PYG184" s="591"/>
      <c r="PYH184" s="567"/>
      <c r="PYM184" s="590"/>
      <c r="PYN184" s="591"/>
      <c r="PYO184" s="567"/>
      <c r="PYT184" s="590"/>
      <c r="PYU184" s="591"/>
      <c r="PYV184" s="567"/>
      <c r="PZA184" s="590"/>
      <c r="PZB184" s="591"/>
      <c r="PZC184" s="567"/>
      <c r="PZH184" s="590"/>
      <c r="PZI184" s="591"/>
      <c r="PZJ184" s="567"/>
      <c r="PZO184" s="590"/>
      <c r="PZP184" s="591"/>
      <c r="PZQ184" s="567"/>
      <c r="PZV184" s="590"/>
      <c r="PZW184" s="591"/>
      <c r="PZX184" s="567"/>
      <c r="QAC184" s="590"/>
      <c r="QAD184" s="591"/>
      <c r="QAE184" s="567"/>
      <c r="QAJ184" s="590"/>
      <c r="QAK184" s="591"/>
      <c r="QAL184" s="567"/>
      <c r="QAQ184" s="590"/>
      <c r="QAR184" s="591"/>
      <c r="QAS184" s="567"/>
      <c r="QAX184" s="590"/>
      <c r="QAY184" s="591"/>
      <c r="QAZ184" s="567"/>
      <c r="QBE184" s="590"/>
      <c r="QBF184" s="591"/>
      <c r="QBG184" s="567"/>
      <c r="QBL184" s="590"/>
      <c r="QBM184" s="591"/>
      <c r="QBN184" s="567"/>
      <c r="QBS184" s="590"/>
      <c r="QBT184" s="591"/>
      <c r="QBU184" s="567"/>
      <c r="QBZ184" s="590"/>
      <c r="QCA184" s="591"/>
      <c r="QCB184" s="567"/>
      <c r="QCG184" s="590"/>
      <c r="QCH184" s="591"/>
      <c r="QCI184" s="567"/>
      <c r="QCN184" s="590"/>
      <c r="QCO184" s="591"/>
      <c r="QCP184" s="567"/>
      <c r="QCU184" s="590"/>
      <c r="QCV184" s="591"/>
      <c r="QCW184" s="567"/>
      <c r="QDB184" s="590"/>
      <c r="QDC184" s="591"/>
      <c r="QDD184" s="567"/>
      <c r="QDI184" s="590"/>
      <c r="QDJ184" s="591"/>
      <c r="QDK184" s="567"/>
      <c r="QDP184" s="590"/>
      <c r="QDQ184" s="591"/>
      <c r="QDR184" s="567"/>
      <c r="QDW184" s="590"/>
      <c r="QDX184" s="591"/>
      <c r="QDY184" s="567"/>
      <c r="QED184" s="590"/>
      <c r="QEE184" s="591"/>
      <c r="QEF184" s="567"/>
      <c r="QEK184" s="590"/>
      <c r="QEL184" s="591"/>
      <c r="QEM184" s="567"/>
      <c r="QER184" s="590"/>
      <c r="QES184" s="591"/>
      <c r="QET184" s="567"/>
      <c r="QEY184" s="590"/>
      <c r="QEZ184" s="591"/>
      <c r="QFA184" s="567"/>
      <c r="QFF184" s="590"/>
      <c r="QFG184" s="591"/>
      <c r="QFH184" s="567"/>
      <c r="QFM184" s="590"/>
      <c r="QFN184" s="591"/>
      <c r="QFO184" s="567"/>
      <c r="QFT184" s="590"/>
      <c r="QFU184" s="591"/>
      <c r="QFV184" s="567"/>
      <c r="QGA184" s="590"/>
      <c r="QGB184" s="591"/>
      <c r="QGC184" s="567"/>
      <c r="QGH184" s="590"/>
      <c r="QGI184" s="591"/>
      <c r="QGJ184" s="567"/>
      <c r="QGO184" s="590"/>
      <c r="QGP184" s="591"/>
      <c r="QGQ184" s="567"/>
      <c r="QGV184" s="590"/>
      <c r="QGW184" s="591"/>
      <c r="QGX184" s="567"/>
      <c r="QHC184" s="590"/>
      <c r="QHD184" s="591"/>
      <c r="QHE184" s="567"/>
      <c r="QHJ184" s="590"/>
      <c r="QHK184" s="591"/>
      <c r="QHL184" s="567"/>
      <c r="QHQ184" s="590"/>
      <c r="QHR184" s="591"/>
      <c r="QHS184" s="567"/>
      <c r="QHX184" s="590"/>
      <c r="QHY184" s="591"/>
      <c r="QHZ184" s="567"/>
      <c r="QIE184" s="590"/>
      <c r="QIF184" s="591"/>
      <c r="QIG184" s="567"/>
      <c r="QIL184" s="590"/>
      <c r="QIM184" s="591"/>
      <c r="QIN184" s="567"/>
      <c r="QIS184" s="590"/>
      <c r="QIT184" s="591"/>
      <c r="QIU184" s="567"/>
      <c r="QIZ184" s="590"/>
      <c r="QJA184" s="591"/>
      <c r="QJB184" s="567"/>
      <c r="QJG184" s="590"/>
      <c r="QJH184" s="591"/>
      <c r="QJI184" s="567"/>
      <c r="QJN184" s="590"/>
      <c r="QJO184" s="591"/>
      <c r="QJP184" s="567"/>
      <c r="QJU184" s="590"/>
      <c r="QJV184" s="591"/>
      <c r="QJW184" s="567"/>
      <c r="QKB184" s="590"/>
      <c r="QKC184" s="591"/>
      <c r="QKD184" s="567"/>
      <c r="QKI184" s="590"/>
      <c r="QKJ184" s="591"/>
      <c r="QKK184" s="567"/>
      <c r="QKP184" s="590"/>
      <c r="QKQ184" s="591"/>
      <c r="QKR184" s="567"/>
      <c r="QKW184" s="590"/>
      <c r="QKX184" s="591"/>
      <c r="QKY184" s="567"/>
      <c r="QLD184" s="590"/>
      <c r="QLE184" s="591"/>
      <c r="QLF184" s="567"/>
      <c r="QLK184" s="590"/>
      <c r="QLL184" s="591"/>
      <c r="QLM184" s="567"/>
      <c r="QLR184" s="590"/>
      <c r="QLS184" s="591"/>
      <c r="QLT184" s="567"/>
      <c r="QLY184" s="590"/>
      <c r="QLZ184" s="591"/>
      <c r="QMA184" s="567"/>
      <c r="QMF184" s="590"/>
      <c r="QMG184" s="591"/>
      <c r="QMH184" s="567"/>
      <c r="QMM184" s="590"/>
      <c r="QMN184" s="591"/>
      <c r="QMO184" s="567"/>
      <c r="QMT184" s="590"/>
      <c r="QMU184" s="591"/>
      <c r="QMV184" s="567"/>
      <c r="QNA184" s="590"/>
      <c r="QNB184" s="591"/>
      <c r="QNC184" s="567"/>
      <c r="QNH184" s="590"/>
      <c r="QNI184" s="591"/>
      <c r="QNJ184" s="567"/>
      <c r="QNO184" s="590"/>
      <c r="QNP184" s="591"/>
      <c r="QNQ184" s="567"/>
      <c r="QNV184" s="590"/>
      <c r="QNW184" s="591"/>
      <c r="QNX184" s="567"/>
      <c r="QOC184" s="590"/>
      <c r="QOD184" s="591"/>
      <c r="QOE184" s="567"/>
      <c r="QOJ184" s="590"/>
      <c r="QOK184" s="591"/>
      <c r="QOL184" s="567"/>
      <c r="QOQ184" s="590"/>
      <c r="QOR184" s="591"/>
      <c r="QOS184" s="567"/>
      <c r="QOX184" s="590"/>
      <c r="QOY184" s="591"/>
      <c r="QOZ184" s="567"/>
      <c r="QPE184" s="590"/>
      <c r="QPF184" s="591"/>
      <c r="QPG184" s="567"/>
      <c r="QPL184" s="590"/>
      <c r="QPM184" s="591"/>
      <c r="QPN184" s="567"/>
      <c r="QPS184" s="590"/>
      <c r="QPT184" s="591"/>
      <c r="QPU184" s="567"/>
      <c r="QPZ184" s="590"/>
      <c r="QQA184" s="591"/>
      <c r="QQB184" s="567"/>
      <c r="QQG184" s="590"/>
      <c r="QQH184" s="591"/>
      <c r="QQI184" s="567"/>
      <c r="QQN184" s="590"/>
      <c r="QQO184" s="591"/>
      <c r="QQP184" s="567"/>
      <c r="QQU184" s="590"/>
      <c r="QQV184" s="591"/>
      <c r="QQW184" s="567"/>
      <c r="QRB184" s="590"/>
      <c r="QRC184" s="591"/>
      <c r="QRD184" s="567"/>
      <c r="QRI184" s="590"/>
      <c r="QRJ184" s="591"/>
      <c r="QRK184" s="567"/>
      <c r="QRP184" s="590"/>
      <c r="QRQ184" s="591"/>
      <c r="QRR184" s="567"/>
      <c r="QRW184" s="590"/>
      <c r="QRX184" s="591"/>
      <c r="QRY184" s="567"/>
      <c r="QSD184" s="590"/>
      <c r="QSE184" s="591"/>
      <c r="QSF184" s="567"/>
      <c r="QSK184" s="590"/>
      <c r="QSL184" s="591"/>
      <c r="QSM184" s="567"/>
      <c r="QSR184" s="590"/>
      <c r="QSS184" s="591"/>
      <c r="QST184" s="567"/>
      <c r="QSY184" s="590"/>
      <c r="QSZ184" s="591"/>
      <c r="QTA184" s="567"/>
      <c r="QTF184" s="590"/>
      <c r="QTG184" s="591"/>
      <c r="QTH184" s="567"/>
      <c r="QTM184" s="590"/>
      <c r="QTN184" s="591"/>
      <c r="QTO184" s="567"/>
      <c r="QTT184" s="590"/>
      <c r="QTU184" s="591"/>
      <c r="QTV184" s="567"/>
      <c r="QUA184" s="590"/>
      <c r="QUB184" s="591"/>
      <c r="QUC184" s="567"/>
      <c r="QUH184" s="590"/>
      <c r="QUI184" s="591"/>
      <c r="QUJ184" s="567"/>
      <c r="QUO184" s="590"/>
      <c r="QUP184" s="591"/>
      <c r="QUQ184" s="567"/>
      <c r="QUV184" s="590"/>
      <c r="QUW184" s="591"/>
      <c r="QUX184" s="567"/>
      <c r="QVC184" s="590"/>
      <c r="QVD184" s="591"/>
      <c r="QVE184" s="567"/>
      <c r="QVJ184" s="590"/>
      <c r="QVK184" s="591"/>
      <c r="QVL184" s="567"/>
      <c r="QVQ184" s="590"/>
      <c r="QVR184" s="591"/>
      <c r="QVS184" s="567"/>
      <c r="QVX184" s="590"/>
      <c r="QVY184" s="591"/>
      <c r="QVZ184" s="567"/>
      <c r="QWE184" s="590"/>
      <c r="QWF184" s="591"/>
      <c r="QWG184" s="567"/>
      <c r="QWL184" s="590"/>
      <c r="QWM184" s="591"/>
      <c r="QWN184" s="567"/>
      <c r="QWS184" s="590"/>
      <c r="QWT184" s="591"/>
      <c r="QWU184" s="567"/>
      <c r="QWZ184" s="590"/>
      <c r="QXA184" s="591"/>
      <c r="QXB184" s="567"/>
      <c r="QXG184" s="590"/>
      <c r="QXH184" s="591"/>
      <c r="QXI184" s="567"/>
      <c r="QXN184" s="590"/>
      <c r="QXO184" s="591"/>
      <c r="QXP184" s="567"/>
      <c r="QXU184" s="590"/>
      <c r="QXV184" s="591"/>
      <c r="QXW184" s="567"/>
      <c r="QYB184" s="590"/>
      <c r="QYC184" s="591"/>
      <c r="QYD184" s="567"/>
      <c r="QYI184" s="590"/>
      <c r="QYJ184" s="591"/>
      <c r="QYK184" s="567"/>
      <c r="QYP184" s="590"/>
      <c r="QYQ184" s="591"/>
      <c r="QYR184" s="567"/>
      <c r="QYW184" s="590"/>
      <c r="QYX184" s="591"/>
      <c r="QYY184" s="567"/>
      <c r="QZD184" s="590"/>
      <c r="QZE184" s="591"/>
      <c r="QZF184" s="567"/>
      <c r="QZK184" s="590"/>
      <c r="QZL184" s="591"/>
      <c r="QZM184" s="567"/>
      <c r="QZR184" s="590"/>
      <c r="QZS184" s="591"/>
      <c r="QZT184" s="567"/>
      <c r="QZY184" s="590"/>
      <c r="QZZ184" s="591"/>
      <c r="RAA184" s="567"/>
      <c r="RAF184" s="590"/>
      <c r="RAG184" s="591"/>
      <c r="RAH184" s="567"/>
      <c r="RAM184" s="590"/>
      <c r="RAN184" s="591"/>
      <c r="RAO184" s="567"/>
      <c r="RAT184" s="590"/>
      <c r="RAU184" s="591"/>
      <c r="RAV184" s="567"/>
      <c r="RBA184" s="590"/>
      <c r="RBB184" s="591"/>
      <c r="RBC184" s="567"/>
      <c r="RBH184" s="590"/>
      <c r="RBI184" s="591"/>
      <c r="RBJ184" s="567"/>
      <c r="RBO184" s="590"/>
      <c r="RBP184" s="591"/>
      <c r="RBQ184" s="567"/>
      <c r="RBV184" s="590"/>
      <c r="RBW184" s="591"/>
      <c r="RBX184" s="567"/>
      <c r="RCC184" s="590"/>
      <c r="RCD184" s="591"/>
      <c r="RCE184" s="567"/>
      <c r="RCJ184" s="590"/>
      <c r="RCK184" s="591"/>
      <c r="RCL184" s="567"/>
      <c r="RCQ184" s="590"/>
      <c r="RCR184" s="591"/>
      <c r="RCS184" s="567"/>
      <c r="RCX184" s="590"/>
      <c r="RCY184" s="591"/>
      <c r="RCZ184" s="567"/>
      <c r="RDE184" s="590"/>
      <c r="RDF184" s="591"/>
      <c r="RDG184" s="567"/>
      <c r="RDL184" s="590"/>
      <c r="RDM184" s="591"/>
      <c r="RDN184" s="567"/>
      <c r="RDS184" s="590"/>
      <c r="RDT184" s="591"/>
      <c r="RDU184" s="567"/>
      <c r="RDZ184" s="590"/>
      <c r="REA184" s="591"/>
      <c r="REB184" s="567"/>
      <c r="REG184" s="590"/>
      <c r="REH184" s="591"/>
      <c r="REI184" s="567"/>
      <c r="REN184" s="590"/>
      <c r="REO184" s="591"/>
      <c r="REP184" s="567"/>
      <c r="REU184" s="590"/>
      <c r="REV184" s="591"/>
      <c r="REW184" s="567"/>
      <c r="RFB184" s="590"/>
      <c r="RFC184" s="591"/>
      <c r="RFD184" s="567"/>
      <c r="RFI184" s="590"/>
      <c r="RFJ184" s="591"/>
      <c r="RFK184" s="567"/>
      <c r="RFP184" s="590"/>
      <c r="RFQ184" s="591"/>
      <c r="RFR184" s="567"/>
      <c r="RFW184" s="590"/>
      <c r="RFX184" s="591"/>
      <c r="RFY184" s="567"/>
      <c r="RGD184" s="590"/>
      <c r="RGE184" s="591"/>
      <c r="RGF184" s="567"/>
      <c r="RGK184" s="590"/>
      <c r="RGL184" s="591"/>
      <c r="RGM184" s="567"/>
      <c r="RGR184" s="590"/>
      <c r="RGS184" s="591"/>
      <c r="RGT184" s="567"/>
      <c r="RGY184" s="590"/>
      <c r="RGZ184" s="591"/>
      <c r="RHA184" s="567"/>
      <c r="RHF184" s="590"/>
      <c r="RHG184" s="591"/>
      <c r="RHH184" s="567"/>
      <c r="RHM184" s="590"/>
      <c r="RHN184" s="591"/>
      <c r="RHO184" s="567"/>
      <c r="RHT184" s="590"/>
      <c r="RHU184" s="591"/>
      <c r="RHV184" s="567"/>
      <c r="RIA184" s="590"/>
      <c r="RIB184" s="591"/>
      <c r="RIC184" s="567"/>
      <c r="RIH184" s="590"/>
      <c r="RII184" s="591"/>
      <c r="RIJ184" s="567"/>
      <c r="RIO184" s="590"/>
      <c r="RIP184" s="591"/>
      <c r="RIQ184" s="567"/>
      <c r="RIV184" s="590"/>
      <c r="RIW184" s="591"/>
      <c r="RIX184" s="567"/>
      <c r="RJC184" s="590"/>
      <c r="RJD184" s="591"/>
      <c r="RJE184" s="567"/>
      <c r="RJJ184" s="590"/>
      <c r="RJK184" s="591"/>
      <c r="RJL184" s="567"/>
      <c r="RJQ184" s="590"/>
      <c r="RJR184" s="591"/>
      <c r="RJS184" s="567"/>
      <c r="RJX184" s="590"/>
      <c r="RJY184" s="591"/>
      <c r="RJZ184" s="567"/>
      <c r="RKE184" s="590"/>
      <c r="RKF184" s="591"/>
      <c r="RKG184" s="567"/>
      <c r="RKL184" s="590"/>
      <c r="RKM184" s="591"/>
      <c r="RKN184" s="567"/>
      <c r="RKS184" s="590"/>
      <c r="RKT184" s="591"/>
      <c r="RKU184" s="567"/>
      <c r="RKZ184" s="590"/>
      <c r="RLA184" s="591"/>
      <c r="RLB184" s="567"/>
      <c r="RLG184" s="590"/>
      <c r="RLH184" s="591"/>
      <c r="RLI184" s="567"/>
      <c r="RLN184" s="590"/>
      <c r="RLO184" s="591"/>
      <c r="RLP184" s="567"/>
      <c r="RLU184" s="590"/>
      <c r="RLV184" s="591"/>
      <c r="RLW184" s="567"/>
      <c r="RMB184" s="590"/>
      <c r="RMC184" s="591"/>
      <c r="RMD184" s="567"/>
      <c r="RMI184" s="590"/>
      <c r="RMJ184" s="591"/>
      <c r="RMK184" s="567"/>
      <c r="RMP184" s="590"/>
      <c r="RMQ184" s="591"/>
      <c r="RMR184" s="567"/>
      <c r="RMW184" s="590"/>
      <c r="RMX184" s="591"/>
      <c r="RMY184" s="567"/>
      <c r="RND184" s="590"/>
      <c r="RNE184" s="591"/>
      <c r="RNF184" s="567"/>
      <c r="RNK184" s="590"/>
      <c r="RNL184" s="591"/>
      <c r="RNM184" s="567"/>
      <c r="RNR184" s="590"/>
      <c r="RNS184" s="591"/>
      <c r="RNT184" s="567"/>
      <c r="RNY184" s="590"/>
      <c r="RNZ184" s="591"/>
      <c r="ROA184" s="567"/>
      <c r="ROF184" s="590"/>
      <c r="ROG184" s="591"/>
      <c r="ROH184" s="567"/>
      <c r="ROM184" s="590"/>
      <c r="RON184" s="591"/>
      <c r="ROO184" s="567"/>
      <c r="ROT184" s="590"/>
      <c r="ROU184" s="591"/>
      <c r="ROV184" s="567"/>
      <c r="RPA184" s="590"/>
      <c r="RPB184" s="591"/>
      <c r="RPC184" s="567"/>
      <c r="RPH184" s="590"/>
      <c r="RPI184" s="591"/>
      <c r="RPJ184" s="567"/>
      <c r="RPO184" s="590"/>
      <c r="RPP184" s="591"/>
      <c r="RPQ184" s="567"/>
      <c r="RPV184" s="590"/>
      <c r="RPW184" s="591"/>
      <c r="RPX184" s="567"/>
      <c r="RQC184" s="590"/>
      <c r="RQD184" s="591"/>
      <c r="RQE184" s="567"/>
      <c r="RQJ184" s="590"/>
      <c r="RQK184" s="591"/>
      <c r="RQL184" s="567"/>
      <c r="RQQ184" s="590"/>
      <c r="RQR184" s="591"/>
      <c r="RQS184" s="567"/>
      <c r="RQX184" s="590"/>
      <c r="RQY184" s="591"/>
      <c r="RQZ184" s="567"/>
      <c r="RRE184" s="590"/>
      <c r="RRF184" s="591"/>
      <c r="RRG184" s="567"/>
      <c r="RRL184" s="590"/>
      <c r="RRM184" s="591"/>
      <c r="RRN184" s="567"/>
      <c r="RRS184" s="590"/>
      <c r="RRT184" s="591"/>
      <c r="RRU184" s="567"/>
      <c r="RRZ184" s="590"/>
      <c r="RSA184" s="591"/>
      <c r="RSB184" s="567"/>
      <c r="RSG184" s="590"/>
      <c r="RSH184" s="591"/>
      <c r="RSI184" s="567"/>
      <c r="RSN184" s="590"/>
      <c r="RSO184" s="591"/>
      <c r="RSP184" s="567"/>
      <c r="RSU184" s="590"/>
      <c r="RSV184" s="591"/>
      <c r="RSW184" s="567"/>
      <c r="RTB184" s="590"/>
      <c r="RTC184" s="591"/>
      <c r="RTD184" s="567"/>
      <c r="RTI184" s="590"/>
      <c r="RTJ184" s="591"/>
      <c r="RTK184" s="567"/>
      <c r="RTP184" s="590"/>
      <c r="RTQ184" s="591"/>
      <c r="RTR184" s="567"/>
      <c r="RTW184" s="590"/>
      <c r="RTX184" s="591"/>
      <c r="RTY184" s="567"/>
      <c r="RUD184" s="590"/>
      <c r="RUE184" s="591"/>
      <c r="RUF184" s="567"/>
      <c r="RUK184" s="590"/>
      <c r="RUL184" s="591"/>
      <c r="RUM184" s="567"/>
      <c r="RUR184" s="590"/>
      <c r="RUS184" s="591"/>
      <c r="RUT184" s="567"/>
      <c r="RUY184" s="590"/>
      <c r="RUZ184" s="591"/>
      <c r="RVA184" s="567"/>
      <c r="RVF184" s="590"/>
      <c r="RVG184" s="591"/>
      <c r="RVH184" s="567"/>
      <c r="RVM184" s="590"/>
      <c r="RVN184" s="591"/>
      <c r="RVO184" s="567"/>
      <c r="RVT184" s="590"/>
      <c r="RVU184" s="591"/>
      <c r="RVV184" s="567"/>
      <c r="RWA184" s="590"/>
      <c r="RWB184" s="591"/>
      <c r="RWC184" s="567"/>
      <c r="RWH184" s="590"/>
      <c r="RWI184" s="591"/>
      <c r="RWJ184" s="567"/>
      <c r="RWO184" s="590"/>
      <c r="RWP184" s="591"/>
      <c r="RWQ184" s="567"/>
      <c r="RWV184" s="590"/>
      <c r="RWW184" s="591"/>
      <c r="RWX184" s="567"/>
      <c r="RXC184" s="590"/>
      <c r="RXD184" s="591"/>
      <c r="RXE184" s="567"/>
      <c r="RXJ184" s="590"/>
      <c r="RXK184" s="591"/>
      <c r="RXL184" s="567"/>
      <c r="RXQ184" s="590"/>
      <c r="RXR184" s="591"/>
      <c r="RXS184" s="567"/>
      <c r="RXX184" s="590"/>
      <c r="RXY184" s="591"/>
      <c r="RXZ184" s="567"/>
      <c r="RYE184" s="590"/>
      <c r="RYF184" s="591"/>
      <c r="RYG184" s="567"/>
      <c r="RYL184" s="590"/>
      <c r="RYM184" s="591"/>
      <c r="RYN184" s="567"/>
      <c r="RYS184" s="590"/>
      <c r="RYT184" s="591"/>
      <c r="RYU184" s="567"/>
      <c r="RYZ184" s="590"/>
      <c r="RZA184" s="591"/>
      <c r="RZB184" s="567"/>
      <c r="RZG184" s="590"/>
      <c r="RZH184" s="591"/>
      <c r="RZI184" s="567"/>
      <c r="RZN184" s="590"/>
      <c r="RZO184" s="591"/>
      <c r="RZP184" s="567"/>
      <c r="RZU184" s="590"/>
      <c r="RZV184" s="591"/>
      <c r="RZW184" s="567"/>
      <c r="SAB184" s="590"/>
      <c r="SAC184" s="591"/>
      <c r="SAD184" s="567"/>
      <c r="SAI184" s="590"/>
      <c r="SAJ184" s="591"/>
      <c r="SAK184" s="567"/>
      <c r="SAP184" s="590"/>
      <c r="SAQ184" s="591"/>
      <c r="SAR184" s="567"/>
      <c r="SAW184" s="590"/>
      <c r="SAX184" s="591"/>
      <c r="SAY184" s="567"/>
      <c r="SBD184" s="590"/>
      <c r="SBE184" s="591"/>
      <c r="SBF184" s="567"/>
      <c r="SBK184" s="590"/>
      <c r="SBL184" s="591"/>
      <c r="SBM184" s="567"/>
      <c r="SBR184" s="590"/>
      <c r="SBS184" s="591"/>
      <c r="SBT184" s="567"/>
      <c r="SBY184" s="590"/>
      <c r="SBZ184" s="591"/>
      <c r="SCA184" s="567"/>
      <c r="SCF184" s="590"/>
      <c r="SCG184" s="591"/>
      <c r="SCH184" s="567"/>
      <c r="SCM184" s="590"/>
      <c r="SCN184" s="591"/>
      <c r="SCO184" s="567"/>
      <c r="SCT184" s="590"/>
      <c r="SCU184" s="591"/>
      <c r="SCV184" s="567"/>
      <c r="SDA184" s="590"/>
      <c r="SDB184" s="591"/>
      <c r="SDC184" s="567"/>
      <c r="SDH184" s="590"/>
      <c r="SDI184" s="591"/>
      <c r="SDJ184" s="567"/>
      <c r="SDO184" s="590"/>
      <c r="SDP184" s="591"/>
      <c r="SDQ184" s="567"/>
      <c r="SDV184" s="590"/>
      <c r="SDW184" s="591"/>
      <c r="SDX184" s="567"/>
      <c r="SEC184" s="590"/>
      <c r="SED184" s="591"/>
      <c r="SEE184" s="567"/>
      <c r="SEJ184" s="590"/>
      <c r="SEK184" s="591"/>
      <c r="SEL184" s="567"/>
      <c r="SEQ184" s="590"/>
      <c r="SER184" s="591"/>
      <c r="SES184" s="567"/>
      <c r="SEX184" s="590"/>
      <c r="SEY184" s="591"/>
      <c r="SEZ184" s="567"/>
      <c r="SFE184" s="590"/>
      <c r="SFF184" s="591"/>
      <c r="SFG184" s="567"/>
      <c r="SFL184" s="590"/>
      <c r="SFM184" s="591"/>
      <c r="SFN184" s="567"/>
      <c r="SFS184" s="590"/>
      <c r="SFT184" s="591"/>
      <c r="SFU184" s="567"/>
      <c r="SFZ184" s="590"/>
      <c r="SGA184" s="591"/>
      <c r="SGB184" s="567"/>
      <c r="SGG184" s="590"/>
      <c r="SGH184" s="591"/>
      <c r="SGI184" s="567"/>
      <c r="SGN184" s="590"/>
      <c r="SGO184" s="591"/>
      <c r="SGP184" s="567"/>
      <c r="SGU184" s="590"/>
      <c r="SGV184" s="591"/>
      <c r="SGW184" s="567"/>
      <c r="SHB184" s="590"/>
      <c r="SHC184" s="591"/>
      <c r="SHD184" s="567"/>
      <c r="SHI184" s="590"/>
      <c r="SHJ184" s="591"/>
      <c r="SHK184" s="567"/>
      <c r="SHP184" s="590"/>
      <c r="SHQ184" s="591"/>
      <c r="SHR184" s="567"/>
      <c r="SHW184" s="590"/>
      <c r="SHX184" s="591"/>
      <c r="SHY184" s="567"/>
      <c r="SID184" s="590"/>
      <c r="SIE184" s="591"/>
      <c r="SIF184" s="567"/>
      <c r="SIK184" s="590"/>
      <c r="SIL184" s="591"/>
      <c r="SIM184" s="567"/>
      <c r="SIR184" s="590"/>
      <c r="SIS184" s="591"/>
      <c r="SIT184" s="567"/>
      <c r="SIY184" s="590"/>
      <c r="SIZ184" s="591"/>
      <c r="SJA184" s="567"/>
      <c r="SJF184" s="590"/>
      <c r="SJG184" s="591"/>
      <c r="SJH184" s="567"/>
      <c r="SJM184" s="590"/>
      <c r="SJN184" s="591"/>
      <c r="SJO184" s="567"/>
      <c r="SJT184" s="590"/>
      <c r="SJU184" s="591"/>
      <c r="SJV184" s="567"/>
      <c r="SKA184" s="590"/>
      <c r="SKB184" s="591"/>
      <c r="SKC184" s="567"/>
      <c r="SKH184" s="590"/>
      <c r="SKI184" s="591"/>
      <c r="SKJ184" s="567"/>
      <c r="SKO184" s="590"/>
      <c r="SKP184" s="591"/>
      <c r="SKQ184" s="567"/>
      <c r="SKV184" s="590"/>
      <c r="SKW184" s="591"/>
      <c r="SKX184" s="567"/>
      <c r="SLC184" s="590"/>
      <c r="SLD184" s="591"/>
      <c r="SLE184" s="567"/>
      <c r="SLJ184" s="590"/>
      <c r="SLK184" s="591"/>
      <c r="SLL184" s="567"/>
      <c r="SLQ184" s="590"/>
      <c r="SLR184" s="591"/>
      <c r="SLS184" s="567"/>
      <c r="SLX184" s="590"/>
      <c r="SLY184" s="591"/>
      <c r="SLZ184" s="567"/>
      <c r="SME184" s="590"/>
      <c r="SMF184" s="591"/>
      <c r="SMG184" s="567"/>
      <c r="SML184" s="590"/>
      <c r="SMM184" s="591"/>
      <c r="SMN184" s="567"/>
      <c r="SMS184" s="590"/>
      <c r="SMT184" s="591"/>
      <c r="SMU184" s="567"/>
      <c r="SMZ184" s="590"/>
      <c r="SNA184" s="591"/>
      <c r="SNB184" s="567"/>
      <c r="SNG184" s="590"/>
      <c r="SNH184" s="591"/>
      <c r="SNI184" s="567"/>
      <c r="SNN184" s="590"/>
      <c r="SNO184" s="591"/>
      <c r="SNP184" s="567"/>
      <c r="SNU184" s="590"/>
      <c r="SNV184" s="591"/>
      <c r="SNW184" s="567"/>
      <c r="SOB184" s="590"/>
      <c r="SOC184" s="591"/>
      <c r="SOD184" s="567"/>
      <c r="SOI184" s="590"/>
      <c r="SOJ184" s="591"/>
      <c r="SOK184" s="567"/>
      <c r="SOP184" s="590"/>
      <c r="SOQ184" s="591"/>
      <c r="SOR184" s="567"/>
      <c r="SOW184" s="590"/>
      <c r="SOX184" s="591"/>
      <c r="SOY184" s="567"/>
      <c r="SPD184" s="590"/>
      <c r="SPE184" s="591"/>
      <c r="SPF184" s="567"/>
      <c r="SPK184" s="590"/>
      <c r="SPL184" s="591"/>
      <c r="SPM184" s="567"/>
      <c r="SPR184" s="590"/>
      <c r="SPS184" s="591"/>
      <c r="SPT184" s="567"/>
      <c r="SPY184" s="590"/>
      <c r="SPZ184" s="591"/>
      <c r="SQA184" s="567"/>
      <c r="SQF184" s="590"/>
      <c r="SQG184" s="591"/>
      <c r="SQH184" s="567"/>
      <c r="SQM184" s="590"/>
      <c r="SQN184" s="591"/>
      <c r="SQO184" s="567"/>
      <c r="SQT184" s="590"/>
      <c r="SQU184" s="591"/>
      <c r="SQV184" s="567"/>
      <c r="SRA184" s="590"/>
      <c r="SRB184" s="591"/>
      <c r="SRC184" s="567"/>
      <c r="SRH184" s="590"/>
      <c r="SRI184" s="591"/>
      <c r="SRJ184" s="567"/>
      <c r="SRO184" s="590"/>
      <c r="SRP184" s="591"/>
      <c r="SRQ184" s="567"/>
      <c r="SRV184" s="590"/>
      <c r="SRW184" s="591"/>
      <c r="SRX184" s="567"/>
      <c r="SSC184" s="590"/>
      <c r="SSD184" s="591"/>
      <c r="SSE184" s="567"/>
      <c r="SSJ184" s="590"/>
      <c r="SSK184" s="591"/>
      <c r="SSL184" s="567"/>
      <c r="SSQ184" s="590"/>
      <c r="SSR184" s="591"/>
      <c r="SSS184" s="567"/>
      <c r="SSX184" s="590"/>
      <c r="SSY184" s="591"/>
      <c r="SSZ184" s="567"/>
      <c r="STE184" s="590"/>
      <c r="STF184" s="591"/>
      <c r="STG184" s="567"/>
      <c r="STL184" s="590"/>
      <c r="STM184" s="591"/>
      <c r="STN184" s="567"/>
      <c r="STS184" s="590"/>
      <c r="STT184" s="591"/>
      <c r="STU184" s="567"/>
      <c r="STZ184" s="590"/>
      <c r="SUA184" s="591"/>
      <c r="SUB184" s="567"/>
      <c r="SUG184" s="590"/>
      <c r="SUH184" s="591"/>
      <c r="SUI184" s="567"/>
      <c r="SUN184" s="590"/>
      <c r="SUO184" s="591"/>
      <c r="SUP184" s="567"/>
      <c r="SUU184" s="590"/>
      <c r="SUV184" s="591"/>
      <c r="SUW184" s="567"/>
      <c r="SVB184" s="590"/>
      <c r="SVC184" s="591"/>
      <c r="SVD184" s="567"/>
      <c r="SVI184" s="590"/>
      <c r="SVJ184" s="591"/>
      <c r="SVK184" s="567"/>
      <c r="SVP184" s="590"/>
      <c r="SVQ184" s="591"/>
      <c r="SVR184" s="567"/>
      <c r="SVW184" s="590"/>
      <c r="SVX184" s="591"/>
      <c r="SVY184" s="567"/>
      <c r="SWD184" s="590"/>
      <c r="SWE184" s="591"/>
      <c r="SWF184" s="567"/>
      <c r="SWK184" s="590"/>
      <c r="SWL184" s="591"/>
      <c r="SWM184" s="567"/>
      <c r="SWR184" s="590"/>
      <c r="SWS184" s="591"/>
      <c r="SWT184" s="567"/>
      <c r="SWY184" s="590"/>
      <c r="SWZ184" s="591"/>
      <c r="SXA184" s="567"/>
      <c r="SXF184" s="590"/>
      <c r="SXG184" s="591"/>
      <c r="SXH184" s="567"/>
      <c r="SXM184" s="590"/>
      <c r="SXN184" s="591"/>
      <c r="SXO184" s="567"/>
      <c r="SXT184" s="590"/>
      <c r="SXU184" s="591"/>
      <c r="SXV184" s="567"/>
      <c r="SYA184" s="590"/>
      <c r="SYB184" s="591"/>
      <c r="SYC184" s="567"/>
      <c r="SYH184" s="590"/>
      <c r="SYI184" s="591"/>
      <c r="SYJ184" s="567"/>
      <c r="SYO184" s="590"/>
      <c r="SYP184" s="591"/>
      <c r="SYQ184" s="567"/>
      <c r="SYV184" s="590"/>
      <c r="SYW184" s="591"/>
      <c r="SYX184" s="567"/>
      <c r="SZC184" s="590"/>
      <c r="SZD184" s="591"/>
      <c r="SZE184" s="567"/>
      <c r="SZJ184" s="590"/>
      <c r="SZK184" s="591"/>
      <c r="SZL184" s="567"/>
      <c r="SZQ184" s="590"/>
      <c r="SZR184" s="591"/>
      <c r="SZS184" s="567"/>
      <c r="SZX184" s="590"/>
      <c r="SZY184" s="591"/>
      <c r="SZZ184" s="567"/>
      <c r="TAE184" s="590"/>
      <c r="TAF184" s="591"/>
      <c r="TAG184" s="567"/>
      <c r="TAL184" s="590"/>
      <c r="TAM184" s="591"/>
      <c r="TAN184" s="567"/>
      <c r="TAS184" s="590"/>
      <c r="TAT184" s="591"/>
      <c r="TAU184" s="567"/>
      <c r="TAZ184" s="590"/>
      <c r="TBA184" s="591"/>
      <c r="TBB184" s="567"/>
      <c r="TBG184" s="590"/>
      <c r="TBH184" s="591"/>
      <c r="TBI184" s="567"/>
      <c r="TBN184" s="590"/>
      <c r="TBO184" s="591"/>
      <c r="TBP184" s="567"/>
      <c r="TBU184" s="590"/>
      <c r="TBV184" s="591"/>
      <c r="TBW184" s="567"/>
      <c r="TCB184" s="590"/>
      <c r="TCC184" s="591"/>
      <c r="TCD184" s="567"/>
      <c r="TCI184" s="590"/>
      <c r="TCJ184" s="591"/>
      <c r="TCK184" s="567"/>
      <c r="TCP184" s="590"/>
      <c r="TCQ184" s="591"/>
      <c r="TCR184" s="567"/>
      <c r="TCW184" s="590"/>
      <c r="TCX184" s="591"/>
      <c r="TCY184" s="567"/>
      <c r="TDD184" s="590"/>
      <c r="TDE184" s="591"/>
      <c r="TDF184" s="567"/>
      <c r="TDK184" s="590"/>
      <c r="TDL184" s="591"/>
      <c r="TDM184" s="567"/>
      <c r="TDR184" s="590"/>
      <c r="TDS184" s="591"/>
      <c r="TDT184" s="567"/>
      <c r="TDY184" s="590"/>
      <c r="TDZ184" s="591"/>
      <c r="TEA184" s="567"/>
      <c r="TEF184" s="590"/>
      <c r="TEG184" s="591"/>
      <c r="TEH184" s="567"/>
      <c r="TEM184" s="590"/>
      <c r="TEN184" s="591"/>
      <c r="TEO184" s="567"/>
      <c r="TET184" s="590"/>
      <c r="TEU184" s="591"/>
      <c r="TEV184" s="567"/>
      <c r="TFA184" s="590"/>
      <c r="TFB184" s="591"/>
      <c r="TFC184" s="567"/>
      <c r="TFH184" s="590"/>
      <c r="TFI184" s="591"/>
      <c r="TFJ184" s="567"/>
      <c r="TFO184" s="590"/>
      <c r="TFP184" s="591"/>
      <c r="TFQ184" s="567"/>
      <c r="TFV184" s="590"/>
      <c r="TFW184" s="591"/>
      <c r="TFX184" s="567"/>
      <c r="TGC184" s="590"/>
      <c r="TGD184" s="591"/>
      <c r="TGE184" s="567"/>
      <c r="TGJ184" s="590"/>
      <c r="TGK184" s="591"/>
      <c r="TGL184" s="567"/>
      <c r="TGQ184" s="590"/>
      <c r="TGR184" s="591"/>
      <c r="TGS184" s="567"/>
      <c r="TGX184" s="590"/>
      <c r="TGY184" s="591"/>
      <c r="TGZ184" s="567"/>
      <c r="THE184" s="590"/>
      <c r="THF184" s="591"/>
      <c r="THG184" s="567"/>
      <c r="THL184" s="590"/>
      <c r="THM184" s="591"/>
      <c r="THN184" s="567"/>
      <c r="THS184" s="590"/>
      <c r="THT184" s="591"/>
      <c r="THU184" s="567"/>
      <c r="THZ184" s="590"/>
      <c r="TIA184" s="591"/>
      <c r="TIB184" s="567"/>
      <c r="TIG184" s="590"/>
      <c r="TIH184" s="591"/>
      <c r="TII184" s="567"/>
      <c r="TIN184" s="590"/>
      <c r="TIO184" s="591"/>
      <c r="TIP184" s="567"/>
      <c r="TIU184" s="590"/>
      <c r="TIV184" s="591"/>
      <c r="TIW184" s="567"/>
      <c r="TJB184" s="590"/>
      <c r="TJC184" s="591"/>
      <c r="TJD184" s="567"/>
      <c r="TJI184" s="590"/>
      <c r="TJJ184" s="591"/>
      <c r="TJK184" s="567"/>
      <c r="TJP184" s="590"/>
      <c r="TJQ184" s="591"/>
      <c r="TJR184" s="567"/>
      <c r="TJW184" s="590"/>
      <c r="TJX184" s="591"/>
      <c r="TJY184" s="567"/>
      <c r="TKD184" s="590"/>
      <c r="TKE184" s="591"/>
      <c r="TKF184" s="567"/>
      <c r="TKK184" s="590"/>
      <c r="TKL184" s="591"/>
      <c r="TKM184" s="567"/>
      <c r="TKR184" s="590"/>
      <c r="TKS184" s="591"/>
      <c r="TKT184" s="567"/>
      <c r="TKY184" s="590"/>
      <c r="TKZ184" s="591"/>
      <c r="TLA184" s="567"/>
      <c r="TLF184" s="590"/>
      <c r="TLG184" s="591"/>
      <c r="TLH184" s="567"/>
      <c r="TLM184" s="590"/>
      <c r="TLN184" s="591"/>
      <c r="TLO184" s="567"/>
      <c r="TLT184" s="590"/>
      <c r="TLU184" s="591"/>
      <c r="TLV184" s="567"/>
      <c r="TMA184" s="590"/>
      <c r="TMB184" s="591"/>
      <c r="TMC184" s="567"/>
      <c r="TMH184" s="590"/>
      <c r="TMI184" s="591"/>
      <c r="TMJ184" s="567"/>
      <c r="TMO184" s="590"/>
      <c r="TMP184" s="591"/>
      <c r="TMQ184" s="567"/>
      <c r="TMV184" s="590"/>
      <c r="TMW184" s="591"/>
      <c r="TMX184" s="567"/>
      <c r="TNC184" s="590"/>
      <c r="TND184" s="591"/>
      <c r="TNE184" s="567"/>
      <c r="TNJ184" s="590"/>
      <c r="TNK184" s="591"/>
      <c r="TNL184" s="567"/>
      <c r="TNQ184" s="590"/>
      <c r="TNR184" s="591"/>
      <c r="TNS184" s="567"/>
      <c r="TNX184" s="590"/>
      <c r="TNY184" s="591"/>
      <c r="TNZ184" s="567"/>
      <c r="TOE184" s="590"/>
      <c r="TOF184" s="591"/>
      <c r="TOG184" s="567"/>
      <c r="TOL184" s="590"/>
      <c r="TOM184" s="591"/>
      <c r="TON184" s="567"/>
      <c r="TOS184" s="590"/>
      <c r="TOT184" s="591"/>
      <c r="TOU184" s="567"/>
      <c r="TOZ184" s="590"/>
      <c r="TPA184" s="591"/>
      <c r="TPB184" s="567"/>
      <c r="TPG184" s="590"/>
      <c r="TPH184" s="591"/>
      <c r="TPI184" s="567"/>
      <c r="TPN184" s="590"/>
      <c r="TPO184" s="591"/>
      <c r="TPP184" s="567"/>
      <c r="TPU184" s="590"/>
      <c r="TPV184" s="591"/>
      <c r="TPW184" s="567"/>
      <c r="TQB184" s="590"/>
      <c r="TQC184" s="591"/>
      <c r="TQD184" s="567"/>
      <c r="TQI184" s="590"/>
      <c r="TQJ184" s="591"/>
      <c r="TQK184" s="567"/>
      <c r="TQP184" s="590"/>
      <c r="TQQ184" s="591"/>
      <c r="TQR184" s="567"/>
      <c r="TQW184" s="590"/>
      <c r="TQX184" s="591"/>
      <c r="TQY184" s="567"/>
      <c r="TRD184" s="590"/>
      <c r="TRE184" s="591"/>
      <c r="TRF184" s="567"/>
      <c r="TRK184" s="590"/>
      <c r="TRL184" s="591"/>
      <c r="TRM184" s="567"/>
      <c r="TRR184" s="590"/>
      <c r="TRS184" s="591"/>
      <c r="TRT184" s="567"/>
      <c r="TRY184" s="590"/>
      <c r="TRZ184" s="591"/>
      <c r="TSA184" s="567"/>
      <c r="TSF184" s="590"/>
      <c r="TSG184" s="591"/>
      <c r="TSH184" s="567"/>
      <c r="TSM184" s="590"/>
      <c r="TSN184" s="591"/>
      <c r="TSO184" s="567"/>
      <c r="TST184" s="590"/>
      <c r="TSU184" s="591"/>
      <c r="TSV184" s="567"/>
      <c r="TTA184" s="590"/>
      <c r="TTB184" s="591"/>
      <c r="TTC184" s="567"/>
      <c r="TTH184" s="590"/>
      <c r="TTI184" s="591"/>
      <c r="TTJ184" s="567"/>
      <c r="TTO184" s="590"/>
      <c r="TTP184" s="591"/>
      <c r="TTQ184" s="567"/>
      <c r="TTV184" s="590"/>
      <c r="TTW184" s="591"/>
      <c r="TTX184" s="567"/>
      <c r="TUC184" s="590"/>
      <c r="TUD184" s="591"/>
      <c r="TUE184" s="567"/>
      <c r="TUJ184" s="590"/>
      <c r="TUK184" s="591"/>
      <c r="TUL184" s="567"/>
      <c r="TUQ184" s="590"/>
      <c r="TUR184" s="591"/>
      <c r="TUS184" s="567"/>
      <c r="TUX184" s="590"/>
      <c r="TUY184" s="591"/>
      <c r="TUZ184" s="567"/>
      <c r="TVE184" s="590"/>
      <c r="TVF184" s="591"/>
      <c r="TVG184" s="567"/>
      <c r="TVL184" s="590"/>
      <c r="TVM184" s="591"/>
      <c r="TVN184" s="567"/>
      <c r="TVS184" s="590"/>
      <c r="TVT184" s="591"/>
      <c r="TVU184" s="567"/>
      <c r="TVZ184" s="590"/>
      <c r="TWA184" s="591"/>
      <c r="TWB184" s="567"/>
      <c r="TWG184" s="590"/>
      <c r="TWH184" s="591"/>
      <c r="TWI184" s="567"/>
      <c r="TWN184" s="590"/>
      <c r="TWO184" s="591"/>
      <c r="TWP184" s="567"/>
      <c r="TWU184" s="590"/>
      <c r="TWV184" s="591"/>
      <c r="TWW184" s="567"/>
      <c r="TXB184" s="590"/>
      <c r="TXC184" s="591"/>
      <c r="TXD184" s="567"/>
      <c r="TXI184" s="590"/>
      <c r="TXJ184" s="591"/>
      <c r="TXK184" s="567"/>
      <c r="TXP184" s="590"/>
      <c r="TXQ184" s="591"/>
      <c r="TXR184" s="567"/>
      <c r="TXW184" s="590"/>
      <c r="TXX184" s="591"/>
      <c r="TXY184" s="567"/>
      <c r="TYD184" s="590"/>
      <c r="TYE184" s="591"/>
      <c r="TYF184" s="567"/>
      <c r="TYK184" s="590"/>
      <c r="TYL184" s="591"/>
      <c r="TYM184" s="567"/>
      <c r="TYR184" s="590"/>
      <c r="TYS184" s="591"/>
      <c r="TYT184" s="567"/>
      <c r="TYY184" s="590"/>
      <c r="TYZ184" s="591"/>
      <c r="TZA184" s="567"/>
      <c r="TZF184" s="590"/>
      <c r="TZG184" s="591"/>
      <c r="TZH184" s="567"/>
      <c r="TZM184" s="590"/>
      <c r="TZN184" s="591"/>
      <c r="TZO184" s="567"/>
      <c r="TZT184" s="590"/>
      <c r="TZU184" s="591"/>
      <c r="TZV184" s="567"/>
      <c r="UAA184" s="590"/>
      <c r="UAB184" s="591"/>
      <c r="UAC184" s="567"/>
      <c r="UAH184" s="590"/>
      <c r="UAI184" s="591"/>
      <c r="UAJ184" s="567"/>
      <c r="UAO184" s="590"/>
      <c r="UAP184" s="591"/>
      <c r="UAQ184" s="567"/>
      <c r="UAV184" s="590"/>
      <c r="UAW184" s="591"/>
      <c r="UAX184" s="567"/>
      <c r="UBC184" s="590"/>
      <c r="UBD184" s="591"/>
      <c r="UBE184" s="567"/>
      <c r="UBJ184" s="590"/>
      <c r="UBK184" s="591"/>
      <c r="UBL184" s="567"/>
      <c r="UBQ184" s="590"/>
      <c r="UBR184" s="591"/>
      <c r="UBS184" s="567"/>
      <c r="UBX184" s="590"/>
      <c r="UBY184" s="591"/>
      <c r="UBZ184" s="567"/>
      <c r="UCE184" s="590"/>
      <c r="UCF184" s="591"/>
      <c r="UCG184" s="567"/>
      <c r="UCL184" s="590"/>
      <c r="UCM184" s="591"/>
      <c r="UCN184" s="567"/>
      <c r="UCS184" s="590"/>
      <c r="UCT184" s="591"/>
      <c r="UCU184" s="567"/>
      <c r="UCZ184" s="590"/>
      <c r="UDA184" s="591"/>
      <c r="UDB184" s="567"/>
      <c r="UDG184" s="590"/>
      <c r="UDH184" s="591"/>
      <c r="UDI184" s="567"/>
      <c r="UDN184" s="590"/>
      <c r="UDO184" s="591"/>
      <c r="UDP184" s="567"/>
      <c r="UDU184" s="590"/>
      <c r="UDV184" s="591"/>
      <c r="UDW184" s="567"/>
      <c r="UEB184" s="590"/>
      <c r="UEC184" s="591"/>
      <c r="UED184" s="567"/>
      <c r="UEI184" s="590"/>
      <c r="UEJ184" s="591"/>
      <c r="UEK184" s="567"/>
      <c r="UEP184" s="590"/>
      <c r="UEQ184" s="591"/>
      <c r="UER184" s="567"/>
      <c r="UEW184" s="590"/>
      <c r="UEX184" s="591"/>
      <c r="UEY184" s="567"/>
      <c r="UFD184" s="590"/>
      <c r="UFE184" s="591"/>
      <c r="UFF184" s="567"/>
      <c r="UFK184" s="590"/>
      <c r="UFL184" s="591"/>
      <c r="UFM184" s="567"/>
      <c r="UFR184" s="590"/>
      <c r="UFS184" s="591"/>
      <c r="UFT184" s="567"/>
      <c r="UFY184" s="590"/>
      <c r="UFZ184" s="591"/>
      <c r="UGA184" s="567"/>
      <c r="UGF184" s="590"/>
      <c r="UGG184" s="591"/>
      <c r="UGH184" s="567"/>
      <c r="UGM184" s="590"/>
      <c r="UGN184" s="591"/>
      <c r="UGO184" s="567"/>
      <c r="UGT184" s="590"/>
      <c r="UGU184" s="591"/>
      <c r="UGV184" s="567"/>
      <c r="UHA184" s="590"/>
      <c r="UHB184" s="591"/>
      <c r="UHC184" s="567"/>
      <c r="UHH184" s="590"/>
      <c r="UHI184" s="591"/>
      <c r="UHJ184" s="567"/>
      <c r="UHO184" s="590"/>
      <c r="UHP184" s="591"/>
      <c r="UHQ184" s="567"/>
      <c r="UHV184" s="590"/>
      <c r="UHW184" s="591"/>
      <c r="UHX184" s="567"/>
      <c r="UIC184" s="590"/>
      <c r="UID184" s="591"/>
      <c r="UIE184" s="567"/>
      <c r="UIJ184" s="590"/>
      <c r="UIK184" s="591"/>
      <c r="UIL184" s="567"/>
      <c r="UIQ184" s="590"/>
      <c r="UIR184" s="591"/>
      <c r="UIS184" s="567"/>
      <c r="UIX184" s="590"/>
      <c r="UIY184" s="591"/>
      <c r="UIZ184" s="567"/>
      <c r="UJE184" s="590"/>
      <c r="UJF184" s="591"/>
      <c r="UJG184" s="567"/>
      <c r="UJL184" s="590"/>
      <c r="UJM184" s="591"/>
      <c r="UJN184" s="567"/>
      <c r="UJS184" s="590"/>
      <c r="UJT184" s="591"/>
      <c r="UJU184" s="567"/>
      <c r="UJZ184" s="590"/>
      <c r="UKA184" s="591"/>
      <c r="UKB184" s="567"/>
      <c r="UKG184" s="590"/>
      <c r="UKH184" s="591"/>
      <c r="UKI184" s="567"/>
      <c r="UKN184" s="590"/>
      <c r="UKO184" s="591"/>
      <c r="UKP184" s="567"/>
      <c r="UKU184" s="590"/>
      <c r="UKV184" s="591"/>
      <c r="UKW184" s="567"/>
      <c r="ULB184" s="590"/>
      <c r="ULC184" s="591"/>
      <c r="ULD184" s="567"/>
      <c r="ULI184" s="590"/>
      <c r="ULJ184" s="591"/>
      <c r="ULK184" s="567"/>
      <c r="ULP184" s="590"/>
      <c r="ULQ184" s="591"/>
      <c r="ULR184" s="567"/>
      <c r="ULW184" s="590"/>
      <c r="ULX184" s="591"/>
      <c r="ULY184" s="567"/>
      <c r="UMD184" s="590"/>
      <c r="UME184" s="591"/>
      <c r="UMF184" s="567"/>
      <c r="UMK184" s="590"/>
      <c r="UML184" s="591"/>
      <c r="UMM184" s="567"/>
      <c r="UMR184" s="590"/>
      <c r="UMS184" s="591"/>
      <c r="UMT184" s="567"/>
      <c r="UMY184" s="590"/>
      <c r="UMZ184" s="591"/>
      <c r="UNA184" s="567"/>
      <c r="UNF184" s="590"/>
      <c r="UNG184" s="591"/>
      <c r="UNH184" s="567"/>
      <c r="UNM184" s="590"/>
      <c r="UNN184" s="591"/>
      <c r="UNO184" s="567"/>
      <c r="UNT184" s="590"/>
      <c r="UNU184" s="591"/>
      <c r="UNV184" s="567"/>
      <c r="UOA184" s="590"/>
      <c r="UOB184" s="591"/>
      <c r="UOC184" s="567"/>
      <c r="UOH184" s="590"/>
      <c r="UOI184" s="591"/>
      <c r="UOJ184" s="567"/>
      <c r="UOO184" s="590"/>
      <c r="UOP184" s="591"/>
      <c r="UOQ184" s="567"/>
      <c r="UOV184" s="590"/>
      <c r="UOW184" s="591"/>
      <c r="UOX184" s="567"/>
      <c r="UPC184" s="590"/>
      <c r="UPD184" s="591"/>
      <c r="UPE184" s="567"/>
      <c r="UPJ184" s="590"/>
      <c r="UPK184" s="591"/>
      <c r="UPL184" s="567"/>
      <c r="UPQ184" s="590"/>
      <c r="UPR184" s="591"/>
      <c r="UPS184" s="567"/>
      <c r="UPX184" s="590"/>
      <c r="UPY184" s="591"/>
      <c r="UPZ184" s="567"/>
      <c r="UQE184" s="590"/>
      <c r="UQF184" s="591"/>
      <c r="UQG184" s="567"/>
      <c r="UQL184" s="590"/>
      <c r="UQM184" s="591"/>
      <c r="UQN184" s="567"/>
      <c r="UQS184" s="590"/>
      <c r="UQT184" s="591"/>
      <c r="UQU184" s="567"/>
      <c r="UQZ184" s="590"/>
      <c r="URA184" s="591"/>
      <c r="URB184" s="567"/>
      <c r="URG184" s="590"/>
      <c r="URH184" s="591"/>
      <c r="URI184" s="567"/>
      <c r="URN184" s="590"/>
      <c r="URO184" s="591"/>
      <c r="URP184" s="567"/>
      <c r="URU184" s="590"/>
      <c r="URV184" s="591"/>
      <c r="URW184" s="567"/>
      <c r="USB184" s="590"/>
      <c r="USC184" s="591"/>
      <c r="USD184" s="567"/>
      <c r="USI184" s="590"/>
      <c r="USJ184" s="591"/>
      <c r="USK184" s="567"/>
      <c r="USP184" s="590"/>
      <c r="USQ184" s="591"/>
      <c r="USR184" s="567"/>
      <c r="USW184" s="590"/>
      <c r="USX184" s="591"/>
      <c r="USY184" s="567"/>
      <c r="UTD184" s="590"/>
      <c r="UTE184" s="591"/>
      <c r="UTF184" s="567"/>
      <c r="UTK184" s="590"/>
      <c r="UTL184" s="591"/>
      <c r="UTM184" s="567"/>
      <c r="UTR184" s="590"/>
      <c r="UTS184" s="591"/>
      <c r="UTT184" s="567"/>
      <c r="UTY184" s="590"/>
      <c r="UTZ184" s="591"/>
      <c r="UUA184" s="567"/>
      <c r="UUF184" s="590"/>
      <c r="UUG184" s="591"/>
      <c r="UUH184" s="567"/>
      <c r="UUM184" s="590"/>
      <c r="UUN184" s="591"/>
      <c r="UUO184" s="567"/>
      <c r="UUT184" s="590"/>
      <c r="UUU184" s="591"/>
      <c r="UUV184" s="567"/>
      <c r="UVA184" s="590"/>
      <c r="UVB184" s="591"/>
      <c r="UVC184" s="567"/>
      <c r="UVH184" s="590"/>
      <c r="UVI184" s="591"/>
      <c r="UVJ184" s="567"/>
      <c r="UVO184" s="590"/>
      <c r="UVP184" s="591"/>
      <c r="UVQ184" s="567"/>
      <c r="UVV184" s="590"/>
      <c r="UVW184" s="591"/>
      <c r="UVX184" s="567"/>
      <c r="UWC184" s="590"/>
      <c r="UWD184" s="591"/>
      <c r="UWE184" s="567"/>
      <c r="UWJ184" s="590"/>
      <c r="UWK184" s="591"/>
      <c r="UWL184" s="567"/>
      <c r="UWQ184" s="590"/>
      <c r="UWR184" s="591"/>
      <c r="UWS184" s="567"/>
      <c r="UWX184" s="590"/>
      <c r="UWY184" s="591"/>
      <c r="UWZ184" s="567"/>
      <c r="UXE184" s="590"/>
      <c r="UXF184" s="591"/>
      <c r="UXG184" s="567"/>
      <c r="UXL184" s="590"/>
      <c r="UXM184" s="591"/>
      <c r="UXN184" s="567"/>
      <c r="UXS184" s="590"/>
      <c r="UXT184" s="591"/>
      <c r="UXU184" s="567"/>
      <c r="UXZ184" s="590"/>
      <c r="UYA184" s="591"/>
      <c r="UYB184" s="567"/>
      <c r="UYG184" s="590"/>
      <c r="UYH184" s="591"/>
      <c r="UYI184" s="567"/>
      <c r="UYN184" s="590"/>
      <c r="UYO184" s="591"/>
      <c r="UYP184" s="567"/>
      <c r="UYU184" s="590"/>
      <c r="UYV184" s="591"/>
      <c r="UYW184" s="567"/>
      <c r="UZB184" s="590"/>
      <c r="UZC184" s="591"/>
      <c r="UZD184" s="567"/>
      <c r="UZI184" s="590"/>
      <c r="UZJ184" s="591"/>
      <c r="UZK184" s="567"/>
      <c r="UZP184" s="590"/>
      <c r="UZQ184" s="591"/>
      <c r="UZR184" s="567"/>
      <c r="UZW184" s="590"/>
      <c r="UZX184" s="591"/>
      <c r="UZY184" s="567"/>
      <c r="VAD184" s="590"/>
      <c r="VAE184" s="591"/>
      <c r="VAF184" s="567"/>
      <c r="VAK184" s="590"/>
      <c r="VAL184" s="591"/>
      <c r="VAM184" s="567"/>
      <c r="VAR184" s="590"/>
      <c r="VAS184" s="591"/>
      <c r="VAT184" s="567"/>
      <c r="VAY184" s="590"/>
      <c r="VAZ184" s="591"/>
      <c r="VBA184" s="567"/>
      <c r="VBF184" s="590"/>
      <c r="VBG184" s="591"/>
      <c r="VBH184" s="567"/>
      <c r="VBM184" s="590"/>
      <c r="VBN184" s="591"/>
      <c r="VBO184" s="567"/>
      <c r="VBT184" s="590"/>
      <c r="VBU184" s="591"/>
      <c r="VBV184" s="567"/>
      <c r="VCA184" s="590"/>
      <c r="VCB184" s="591"/>
      <c r="VCC184" s="567"/>
      <c r="VCH184" s="590"/>
      <c r="VCI184" s="591"/>
      <c r="VCJ184" s="567"/>
      <c r="VCO184" s="590"/>
      <c r="VCP184" s="591"/>
      <c r="VCQ184" s="567"/>
      <c r="VCV184" s="590"/>
      <c r="VCW184" s="591"/>
      <c r="VCX184" s="567"/>
      <c r="VDC184" s="590"/>
      <c r="VDD184" s="591"/>
      <c r="VDE184" s="567"/>
      <c r="VDJ184" s="590"/>
      <c r="VDK184" s="591"/>
      <c r="VDL184" s="567"/>
      <c r="VDQ184" s="590"/>
      <c r="VDR184" s="591"/>
      <c r="VDS184" s="567"/>
      <c r="VDX184" s="590"/>
      <c r="VDY184" s="591"/>
      <c r="VDZ184" s="567"/>
      <c r="VEE184" s="590"/>
      <c r="VEF184" s="591"/>
      <c r="VEG184" s="567"/>
      <c r="VEL184" s="590"/>
      <c r="VEM184" s="591"/>
      <c r="VEN184" s="567"/>
      <c r="VES184" s="590"/>
      <c r="VET184" s="591"/>
      <c r="VEU184" s="567"/>
      <c r="VEZ184" s="590"/>
      <c r="VFA184" s="591"/>
      <c r="VFB184" s="567"/>
      <c r="VFG184" s="590"/>
      <c r="VFH184" s="591"/>
      <c r="VFI184" s="567"/>
      <c r="VFN184" s="590"/>
      <c r="VFO184" s="591"/>
      <c r="VFP184" s="567"/>
      <c r="VFU184" s="590"/>
      <c r="VFV184" s="591"/>
      <c r="VFW184" s="567"/>
      <c r="VGB184" s="590"/>
      <c r="VGC184" s="591"/>
      <c r="VGD184" s="567"/>
      <c r="VGI184" s="590"/>
      <c r="VGJ184" s="591"/>
      <c r="VGK184" s="567"/>
      <c r="VGP184" s="590"/>
      <c r="VGQ184" s="591"/>
      <c r="VGR184" s="567"/>
      <c r="VGW184" s="590"/>
      <c r="VGX184" s="591"/>
      <c r="VGY184" s="567"/>
      <c r="VHD184" s="590"/>
      <c r="VHE184" s="591"/>
      <c r="VHF184" s="567"/>
      <c r="VHK184" s="590"/>
      <c r="VHL184" s="591"/>
      <c r="VHM184" s="567"/>
      <c r="VHR184" s="590"/>
      <c r="VHS184" s="591"/>
      <c r="VHT184" s="567"/>
      <c r="VHY184" s="590"/>
      <c r="VHZ184" s="591"/>
      <c r="VIA184" s="567"/>
      <c r="VIF184" s="590"/>
      <c r="VIG184" s="591"/>
      <c r="VIH184" s="567"/>
      <c r="VIM184" s="590"/>
      <c r="VIN184" s="591"/>
      <c r="VIO184" s="567"/>
      <c r="VIT184" s="590"/>
      <c r="VIU184" s="591"/>
      <c r="VIV184" s="567"/>
      <c r="VJA184" s="590"/>
      <c r="VJB184" s="591"/>
      <c r="VJC184" s="567"/>
      <c r="VJH184" s="590"/>
      <c r="VJI184" s="591"/>
      <c r="VJJ184" s="567"/>
      <c r="VJO184" s="590"/>
      <c r="VJP184" s="591"/>
      <c r="VJQ184" s="567"/>
      <c r="VJV184" s="590"/>
      <c r="VJW184" s="591"/>
      <c r="VJX184" s="567"/>
      <c r="VKC184" s="590"/>
      <c r="VKD184" s="591"/>
      <c r="VKE184" s="567"/>
      <c r="VKJ184" s="590"/>
      <c r="VKK184" s="591"/>
      <c r="VKL184" s="567"/>
      <c r="VKQ184" s="590"/>
      <c r="VKR184" s="591"/>
      <c r="VKS184" s="567"/>
      <c r="VKX184" s="590"/>
      <c r="VKY184" s="591"/>
      <c r="VKZ184" s="567"/>
      <c r="VLE184" s="590"/>
      <c r="VLF184" s="591"/>
      <c r="VLG184" s="567"/>
      <c r="VLL184" s="590"/>
      <c r="VLM184" s="591"/>
      <c r="VLN184" s="567"/>
      <c r="VLS184" s="590"/>
      <c r="VLT184" s="591"/>
      <c r="VLU184" s="567"/>
      <c r="VLZ184" s="590"/>
      <c r="VMA184" s="591"/>
      <c r="VMB184" s="567"/>
      <c r="VMG184" s="590"/>
      <c r="VMH184" s="591"/>
      <c r="VMI184" s="567"/>
      <c r="VMN184" s="590"/>
      <c r="VMO184" s="591"/>
      <c r="VMP184" s="567"/>
      <c r="VMU184" s="590"/>
      <c r="VMV184" s="591"/>
      <c r="VMW184" s="567"/>
      <c r="VNB184" s="590"/>
      <c r="VNC184" s="591"/>
      <c r="VND184" s="567"/>
      <c r="VNI184" s="590"/>
      <c r="VNJ184" s="591"/>
      <c r="VNK184" s="567"/>
      <c r="VNP184" s="590"/>
      <c r="VNQ184" s="591"/>
      <c r="VNR184" s="567"/>
      <c r="VNW184" s="590"/>
      <c r="VNX184" s="591"/>
      <c r="VNY184" s="567"/>
      <c r="VOD184" s="590"/>
      <c r="VOE184" s="591"/>
      <c r="VOF184" s="567"/>
      <c r="VOK184" s="590"/>
      <c r="VOL184" s="591"/>
      <c r="VOM184" s="567"/>
      <c r="VOR184" s="590"/>
      <c r="VOS184" s="591"/>
      <c r="VOT184" s="567"/>
      <c r="VOY184" s="590"/>
      <c r="VOZ184" s="591"/>
      <c r="VPA184" s="567"/>
      <c r="VPF184" s="590"/>
      <c r="VPG184" s="591"/>
      <c r="VPH184" s="567"/>
      <c r="VPM184" s="590"/>
      <c r="VPN184" s="591"/>
      <c r="VPO184" s="567"/>
      <c r="VPT184" s="590"/>
      <c r="VPU184" s="591"/>
      <c r="VPV184" s="567"/>
      <c r="VQA184" s="590"/>
      <c r="VQB184" s="591"/>
      <c r="VQC184" s="567"/>
      <c r="VQH184" s="590"/>
      <c r="VQI184" s="591"/>
      <c r="VQJ184" s="567"/>
      <c r="VQO184" s="590"/>
      <c r="VQP184" s="591"/>
      <c r="VQQ184" s="567"/>
      <c r="VQV184" s="590"/>
      <c r="VQW184" s="591"/>
      <c r="VQX184" s="567"/>
      <c r="VRC184" s="590"/>
      <c r="VRD184" s="591"/>
      <c r="VRE184" s="567"/>
      <c r="VRJ184" s="590"/>
      <c r="VRK184" s="591"/>
      <c r="VRL184" s="567"/>
      <c r="VRQ184" s="590"/>
      <c r="VRR184" s="591"/>
      <c r="VRS184" s="567"/>
      <c r="VRX184" s="590"/>
      <c r="VRY184" s="591"/>
      <c r="VRZ184" s="567"/>
      <c r="VSE184" s="590"/>
      <c r="VSF184" s="591"/>
      <c r="VSG184" s="567"/>
      <c r="VSL184" s="590"/>
      <c r="VSM184" s="591"/>
      <c r="VSN184" s="567"/>
      <c r="VSS184" s="590"/>
      <c r="VST184" s="591"/>
      <c r="VSU184" s="567"/>
      <c r="VSZ184" s="590"/>
      <c r="VTA184" s="591"/>
      <c r="VTB184" s="567"/>
      <c r="VTG184" s="590"/>
      <c r="VTH184" s="591"/>
      <c r="VTI184" s="567"/>
      <c r="VTN184" s="590"/>
      <c r="VTO184" s="591"/>
      <c r="VTP184" s="567"/>
      <c r="VTU184" s="590"/>
      <c r="VTV184" s="591"/>
      <c r="VTW184" s="567"/>
      <c r="VUB184" s="590"/>
      <c r="VUC184" s="591"/>
      <c r="VUD184" s="567"/>
      <c r="VUI184" s="590"/>
      <c r="VUJ184" s="591"/>
      <c r="VUK184" s="567"/>
      <c r="VUP184" s="590"/>
      <c r="VUQ184" s="591"/>
      <c r="VUR184" s="567"/>
      <c r="VUW184" s="590"/>
      <c r="VUX184" s="591"/>
      <c r="VUY184" s="567"/>
      <c r="VVD184" s="590"/>
      <c r="VVE184" s="591"/>
      <c r="VVF184" s="567"/>
      <c r="VVK184" s="590"/>
      <c r="VVL184" s="591"/>
      <c r="VVM184" s="567"/>
      <c r="VVR184" s="590"/>
      <c r="VVS184" s="591"/>
      <c r="VVT184" s="567"/>
      <c r="VVY184" s="590"/>
      <c r="VVZ184" s="591"/>
      <c r="VWA184" s="567"/>
      <c r="VWF184" s="590"/>
      <c r="VWG184" s="591"/>
      <c r="VWH184" s="567"/>
      <c r="VWM184" s="590"/>
      <c r="VWN184" s="591"/>
      <c r="VWO184" s="567"/>
      <c r="VWT184" s="590"/>
      <c r="VWU184" s="591"/>
      <c r="VWV184" s="567"/>
      <c r="VXA184" s="590"/>
      <c r="VXB184" s="591"/>
      <c r="VXC184" s="567"/>
      <c r="VXH184" s="590"/>
      <c r="VXI184" s="591"/>
      <c r="VXJ184" s="567"/>
      <c r="VXO184" s="590"/>
      <c r="VXP184" s="591"/>
      <c r="VXQ184" s="567"/>
      <c r="VXV184" s="590"/>
      <c r="VXW184" s="591"/>
      <c r="VXX184" s="567"/>
      <c r="VYC184" s="590"/>
      <c r="VYD184" s="591"/>
      <c r="VYE184" s="567"/>
      <c r="VYJ184" s="590"/>
      <c r="VYK184" s="591"/>
      <c r="VYL184" s="567"/>
      <c r="VYQ184" s="590"/>
      <c r="VYR184" s="591"/>
      <c r="VYS184" s="567"/>
      <c r="VYX184" s="590"/>
      <c r="VYY184" s="591"/>
      <c r="VYZ184" s="567"/>
      <c r="VZE184" s="590"/>
      <c r="VZF184" s="591"/>
      <c r="VZG184" s="567"/>
      <c r="VZL184" s="590"/>
      <c r="VZM184" s="591"/>
      <c r="VZN184" s="567"/>
      <c r="VZS184" s="590"/>
      <c r="VZT184" s="591"/>
      <c r="VZU184" s="567"/>
      <c r="VZZ184" s="590"/>
      <c r="WAA184" s="591"/>
      <c r="WAB184" s="567"/>
      <c r="WAG184" s="590"/>
      <c r="WAH184" s="591"/>
      <c r="WAI184" s="567"/>
      <c r="WAN184" s="590"/>
      <c r="WAO184" s="591"/>
      <c r="WAP184" s="567"/>
      <c r="WAU184" s="590"/>
      <c r="WAV184" s="591"/>
      <c r="WAW184" s="567"/>
      <c r="WBB184" s="590"/>
      <c r="WBC184" s="591"/>
      <c r="WBD184" s="567"/>
      <c r="WBI184" s="590"/>
      <c r="WBJ184" s="591"/>
      <c r="WBK184" s="567"/>
      <c r="WBP184" s="590"/>
      <c r="WBQ184" s="591"/>
      <c r="WBR184" s="567"/>
      <c r="WBW184" s="590"/>
      <c r="WBX184" s="591"/>
      <c r="WBY184" s="567"/>
      <c r="WCD184" s="590"/>
      <c r="WCE184" s="591"/>
      <c r="WCF184" s="567"/>
      <c r="WCK184" s="590"/>
      <c r="WCL184" s="591"/>
      <c r="WCM184" s="567"/>
      <c r="WCR184" s="590"/>
      <c r="WCS184" s="591"/>
      <c r="WCT184" s="567"/>
      <c r="WCY184" s="590"/>
      <c r="WCZ184" s="591"/>
      <c r="WDA184" s="567"/>
      <c r="WDF184" s="590"/>
      <c r="WDG184" s="591"/>
      <c r="WDH184" s="567"/>
      <c r="WDM184" s="590"/>
      <c r="WDN184" s="591"/>
      <c r="WDO184" s="567"/>
      <c r="WDT184" s="590"/>
      <c r="WDU184" s="591"/>
      <c r="WDV184" s="567"/>
      <c r="WEA184" s="590"/>
      <c r="WEB184" s="591"/>
      <c r="WEC184" s="567"/>
      <c r="WEH184" s="590"/>
      <c r="WEI184" s="591"/>
      <c r="WEJ184" s="567"/>
      <c r="WEO184" s="590"/>
      <c r="WEP184" s="591"/>
      <c r="WEQ184" s="567"/>
      <c r="WEV184" s="590"/>
      <c r="WEW184" s="591"/>
      <c r="WEX184" s="567"/>
      <c r="WFC184" s="590"/>
      <c r="WFD184" s="591"/>
      <c r="WFE184" s="567"/>
      <c r="WFJ184" s="590"/>
      <c r="WFK184" s="591"/>
      <c r="WFL184" s="567"/>
      <c r="WFQ184" s="590"/>
      <c r="WFR184" s="591"/>
      <c r="WFS184" s="567"/>
      <c r="WFX184" s="590"/>
      <c r="WFY184" s="591"/>
      <c r="WFZ184" s="567"/>
      <c r="WGE184" s="590"/>
      <c r="WGF184" s="591"/>
      <c r="WGG184" s="567"/>
      <c r="WGL184" s="590"/>
      <c r="WGM184" s="591"/>
      <c r="WGN184" s="567"/>
      <c r="WGS184" s="590"/>
      <c r="WGT184" s="591"/>
      <c r="WGU184" s="567"/>
      <c r="WGZ184" s="590"/>
      <c r="WHA184" s="591"/>
      <c r="WHB184" s="567"/>
      <c r="WHG184" s="590"/>
      <c r="WHH184" s="591"/>
      <c r="WHI184" s="567"/>
      <c r="WHN184" s="590"/>
      <c r="WHO184" s="591"/>
      <c r="WHP184" s="567"/>
      <c r="WHU184" s="590"/>
      <c r="WHV184" s="591"/>
      <c r="WHW184" s="567"/>
      <c r="WIB184" s="590"/>
      <c r="WIC184" s="591"/>
      <c r="WID184" s="567"/>
      <c r="WII184" s="590"/>
      <c r="WIJ184" s="591"/>
      <c r="WIK184" s="567"/>
      <c r="WIP184" s="590"/>
      <c r="WIQ184" s="591"/>
      <c r="WIR184" s="567"/>
      <c r="WIW184" s="590"/>
      <c r="WIX184" s="591"/>
      <c r="WIY184" s="567"/>
      <c r="WJD184" s="590"/>
      <c r="WJE184" s="591"/>
      <c r="WJF184" s="567"/>
      <c r="WJK184" s="590"/>
      <c r="WJL184" s="591"/>
      <c r="WJM184" s="567"/>
      <c r="WJR184" s="590"/>
      <c r="WJS184" s="591"/>
      <c r="WJT184" s="567"/>
      <c r="WJY184" s="590"/>
      <c r="WJZ184" s="591"/>
      <c r="WKA184" s="567"/>
      <c r="WKF184" s="590"/>
      <c r="WKG184" s="591"/>
      <c r="WKH184" s="567"/>
      <c r="WKM184" s="590"/>
      <c r="WKN184" s="591"/>
      <c r="WKO184" s="567"/>
      <c r="WKT184" s="590"/>
      <c r="WKU184" s="591"/>
      <c r="WKV184" s="567"/>
      <c r="WLA184" s="590"/>
      <c r="WLB184" s="591"/>
      <c r="WLC184" s="567"/>
      <c r="WLH184" s="590"/>
      <c r="WLI184" s="591"/>
      <c r="WLJ184" s="567"/>
      <c r="WLO184" s="590"/>
      <c r="WLP184" s="591"/>
      <c r="WLQ184" s="567"/>
      <c r="WLV184" s="590"/>
      <c r="WLW184" s="591"/>
      <c r="WLX184" s="567"/>
      <c r="WMC184" s="590"/>
      <c r="WMD184" s="591"/>
      <c r="WME184" s="567"/>
      <c r="WMJ184" s="590"/>
      <c r="WMK184" s="591"/>
      <c r="WML184" s="567"/>
      <c r="WMQ184" s="590"/>
      <c r="WMR184" s="591"/>
      <c r="WMS184" s="567"/>
      <c r="WMX184" s="590"/>
      <c r="WMY184" s="591"/>
      <c r="WMZ184" s="567"/>
      <c r="WNE184" s="590"/>
      <c r="WNF184" s="591"/>
      <c r="WNG184" s="567"/>
      <c r="WNL184" s="590"/>
      <c r="WNM184" s="591"/>
      <c r="WNN184" s="567"/>
      <c r="WNS184" s="590"/>
      <c r="WNT184" s="591"/>
      <c r="WNU184" s="567"/>
      <c r="WNZ184" s="590"/>
      <c r="WOA184" s="591"/>
      <c r="WOB184" s="567"/>
      <c r="WOG184" s="590"/>
      <c r="WOH184" s="591"/>
      <c r="WOI184" s="567"/>
      <c r="WON184" s="590"/>
      <c r="WOO184" s="591"/>
      <c r="WOP184" s="567"/>
      <c r="WOU184" s="590"/>
      <c r="WOV184" s="591"/>
      <c r="WOW184" s="567"/>
      <c r="WPB184" s="590"/>
      <c r="WPC184" s="591"/>
      <c r="WPD184" s="567"/>
      <c r="WPI184" s="590"/>
      <c r="WPJ184" s="591"/>
      <c r="WPK184" s="567"/>
      <c r="WPP184" s="590"/>
      <c r="WPQ184" s="591"/>
      <c r="WPR184" s="567"/>
      <c r="WPW184" s="590"/>
      <c r="WPX184" s="591"/>
      <c r="WPY184" s="567"/>
      <c r="WQD184" s="590"/>
      <c r="WQE184" s="591"/>
      <c r="WQF184" s="567"/>
      <c r="WQK184" s="590"/>
      <c r="WQL184" s="591"/>
      <c r="WQM184" s="567"/>
      <c r="WQR184" s="590"/>
      <c r="WQS184" s="591"/>
      <c r="WQT184" s="567"/>
      <c r="WQY184" s="590"/>
      <c r="WQZ184" s="591"/>
      <c r="WRA184" s="567"/>
      <c r="WRF184" s="590"/>
      <c r="WRG184" s="591"/>
      <c r="WRH184" s="567"/>
      <c r="WRM184" s="590"/>
      <c r="WRN184" s="591"/>
      <c r="WRO184" s="567"/>
      <c r="WRT184" s="590"/>
      <c r="WRU184" s="591"/>
      <c r="WRV184" s="567"/>
      <c r="WSA184" s="590"/>
      <c r="WSB184" s="591"/>
      <c r="WSC184" s="567"/>
      <c r="WSH184" s="590"/>
      <c r="WSI184" s="591"/>
      <c r="WSJ184" s="567"/>
      <c r="WSO184" s="590"/>
      <c r="WSP184" s="591"/>
      <c r="WSQ184" s="567"/>
      <c r="WSV184" s="590"/>
      <c r="WSW184" s="591"/>
      <c r="WSX184" s="567"/>
      <c r="WTC184" s="590"/>
      <c r="WTD184" s="591"/>
      <c r="WTE184" s="567"/>
      <c r="WTJ184" s="590"/>
      <c r="WTK184" s="591"/>
      <c r="WTL184" s="567"/>
      <c r="WTQ184" s="590"/>
      <c r="WTR184" s="591"/>
      <c r="WTS184" s="567"/>
      <c r="WTX184" s="590"/>
      <c r="WTY184" s="591"/>
      <c r="WTZ184" s="567"/>
      <c r="WUE184" s="590"/>
      <c r="WUF184" s="591"/>
      <c r="WUG184" s="567"/>
      <c r="WUL184" s="590"/>
      <c r="WUM184" s="591"/>
      <c r="WUN184" s="567"/>
      <c r="WUS184" s="590"/>
      <c r="WUT184" s="591"/>
      <c r="WUU184" s="567"/>
      <c r="WUZ184" s="590"/>
      <c r="WVA184" s="591"/>
      <c r="WVB184" s="567"/>
      <c r="WVG184" s="590"/>
      <c r="WVH184" s="591"/>
      <c r="WVI184" s="567"/>
      <c r="WVN184" s="590"/>
      <c r="WVO184" s="591"/>
      <c r="WVP184" s="567"/>
      <c r="WVU184" s="590"/>
      <c r="WVV184" s="591"/>
      <c r="WVW184" s="567"/>
      <c r="WWB184" s="590"/>
      <c r="WWC184" s="591"/>
      <c r="WWD184" s="567"/>
      <c r="WWI184" s="590"/>
      <c r="WWJ184" s="591"/>
      <c r="WWK184" s="567"/>
      <c r="WWP184" s="590"/>
      <c r="WWQ184" s="591"/>
      <c r="WWR184" s="567"/>
      <c r="WWW184" s="590"/>
      <c r="WWX184" s="591"/>
      <c r="WWY184" s="567"/>
      <c r="WXD184" s="590"/>
      <c r="WXE184" s="591"/>
      <c r="WXF184" s="567"/>
      <c r="WXK184" s="590"/>
      <c r="WXL184" s="591"/>
      <c r="WXM184" s="567"/>
      <c r="WXR184" s="590"/>
      <c r="WXS184" s="591"/>
      <c r="WXT184" s="567"/>
      <c r="WXY184" s="590"/>
      <c r="WXZ184" s="591"/>
      <c r="WYA184" s="567"/>
      <c r="WYF184" s="590"/>
      <c r="WYG184" s="591"/>
      <c r="WYH184" s="567"/>
      <c r="WYM184" s="590"/>
      <c r="WYN184" s="591"/>
      <c r="WYO184" s="567"/>
      <c r="WYT184" s="590"/>
      <c r="WYU184" s="591"/>
      <c r="WYV184" s="567"/>
      <c r="WZA184" s="590"/>
      <c r="WZB184" s="591"/>
      <c r="WZC184" s="567"/>
      <c r="WZH184" s="590"/>
      <c r="WZI184" s="591"/>
      <c r="WZJ184" s="567"/>
      <c r="WZO184" s="590"/>
      <c r="WZP184" s="591"/>
      <c r="WZQ184" s="567"/>
      <c r="WZV184" s="590"/>
      <c r="WZW184" s="591"/>
      <c r="WZX184" s="567"/>
      <c r="XAC184" s="590"/>
      <c r="XAD184" s="591"/>
      <c r="XAE184" s="567"/>
      <c r="XAJ184" s="590"/>
      <c r="XAK184" s="591"/>
      <c r="XAL184" s="567"/>
      <c r="XAQ184" s="590"/>
      <c r="XAR184" s="591"/>
      <c r="XAS184" s="567"/>
      <c r="XAX184" s="590"/>
      <c r="XAY184" s="591"/>
      <c r="XAZ184" s="567"/>
      <c r="XBE184" s="590"/>
      <c r="XBF184" s="591"/>
      <c r="XBG184" s="567"/>
      <c r="XBL184" s="590"/>
      <c r="XBM184" s="591"/>
      <c r="XBN184" s="567"/>
      <c r="XBS184" s="590"/>
      <c r="XBT184" s="591"/>
      <c r="XBU184" s="567"/>
      <c r="XBZ184" s="590"/>
      <c r="XCA184" s="591"/>
      <c r="XCB184" s="567"/>
      <c r="XCG184" s="590"/>
      <c r="XCH184" s="591"/>
      <c r="XCI184" s="567"/>
      <c r="XCN184" s="590"/>
      <c r="XCO184" s="591"/>
      <c r="XCP184" s="567"/>
      <c r="XCU184" s="590"/>
      <c r="XCV184" s="591"/>
      <c r="XCW184" s="567"/>
      <c r="XDB184" s="590"/>
      <c r="XDC184" s="591"/>
      <c r="XDD184" s="567"/>
      <c r="XDI184" s="590"/>
      <c r="XDJ184" s="591"/>
      <c r="XDK184" s="567"/>
      <c r="XDP184" s="590"/>
      <c r="XDQ184" s="591"/>
      <c r="XDR184" s="567"/>
      <c r="XDW184" s="590"/>
      <c r="XDX184" s="591"/>
      <c r="XDY184" s="567"/>
      <c r="XED184" s="590"/>
      <c r="XEE184" s="591"/>
      <c r="XEF184" s="567"/>
      <c r="XEK184" s="590"/>
      <c r="XEL184" s="591"/>
      <c r="XEM184" s="567"/>
      <c r="XER184" s="590"/>
      <c r="XES184" s="591"/>
      <c r="XET184" s="567"/>
      <c r="XEY184" s="590"/>
      <c r="XEZ184" s="591"/>
      <c r="XFA184" s="567"/>
    </row>
    <row r="185" spans="1:1023 1028:2045 2050:4096 4101:5118 5123:6140 6145:8191 8196:9213 9218:11264 11269:12286 12291:13308 13313:15359 15364:16381" s="569" customFormat="1" ht="11.25" customHeight="1" thickTop="1" thickBot="1" x14ac:dyDescent="0.3">
      <c r="A185" s="533"/>
      <c r="B185" s="534"/>
      <c r="C185" s="534"/>
      <c r="D185" s="534"/>
      <c r="E185" s="534"/>
      <c r="F185" s="538"/>
      <c r="G185" s="538"/>
      <c r="H185" s="344"/>
      <c r="I185" s="344"/>
      <c r="M185" s="590"/>
      <c r="N185" s="591"/>
      <c r="O185" s="567"/>
      <c r="T185" s="590"/>
      <c r="U185" s="591"/>
      <c r="V185" s="567"/>
      <c r="AA185" s="590"/>
      <c r="AB185" s="591"/>
      <c r="AC185" s="567"/>
      <c r="AH185" s="590"/>
      <c r="AI185" s="591"/>
      <c r="AJ185" s="567"/>
      <c r="AO185" s="590"/>
      <c r="AP185" s="591"/>
      <c r="AQ185" s="567"/>
      <c r="AV185" s="590"/>
      <c r="AW185" s="591"/>
      <c r="AX185" s="567"/>
      <c r="BC185" s="590"/>
      <c r="BD185" s="591"/>
      <c r="BE185" s="567"/>
      <c r="BJ185" s="590"/>
      <c r="BK185" s="591"/>
      <c r="BL185" s="567"/>
      <c r="BQ185" s="590"/>
      <c r="BR185" s="591"/>
      <c r="BS185" s="567"/>
      <c r="BX185" s="590"/>
      <c r="BY185" s="591"/>
      <c r="BZ185" s="567"/>
      <c r="CE185" s="590"/>
      <c r="CF185" s="591"/>
      <c r="CG185" s="567"/>
      <c r="CL185" s="590"/>
      <c r="CM185" s="591"/>
      <c r="CN185" s="567"/>
      <c r="CS185" s="590"/>
      <c r="CT185" s="591"/>
      <c r="CU185" s="567"/>
      <c r="CZ185" s="590"/>
      <c r="DA185" s="591"/>
      <c r="DB185" s="567"/>
      <c r="DG185" s="590"/>
      <c r="DH185" s="591"/>
      <c r="DI185" s="567"/>
      <c r="DN185" s="590"/>
      <c r="DO185" s="591"/>
      <c r="DP185" s="567"/>
      <c r="DU185" s="590"/>
      <c r="DV185" s="591"/>
      <c r="DW185" s="567"/>
      <c r="EB185" s="590"/>
      <c r="EC185" s="591"/>
      <c r="ED185" s="567"/>
      <c r="EI185" s="590"/>
      <c r="EJ185" s="591"/>
      <c r="EK185" s="567"/>
      <c r="EP185" s="590"/>
      <c r="EQ185" s="591"/>
      <c r="ER185" s="567"/>
      <c r="EW185" s="590"/>
      <c r="EX185" s="591"/>
      <c r="EY185" s="567"/>
      <c r="FD185" s="590"/>
      <c r="FE185" s="591"/>
      <c r="FF185" s="567"/>
      <c r="FK185" s="590"/>
      <c r="FL185" s="591"/>
      <c r="FM185" s="567"/>
      <c r="FR185" s="590"/>
      <c r="FS185" s="591"/>
      <c r="FT185" s="567"/>
      <c r="FY185" s="590"/>
      <c r="FZ185" s="591"/>
      <c r="GA185" s="567"/>
      <c r="GF185" s="590"/>
      <c r="GG185" s="591"/>
      <c r="GH185" s="567"/>
      <c r="GM185" s="590"/>
      <c r="GN185" s="591"/>
      <c r="GO185" s="567"/>
      <c r="GT185" s="590"/>
      <c r="GU185" s="591"/>
      <c r="GV185" s="567"/>
      <c r="HA185" s="590"/>
      <c r="HB185" s="591"/>
      <c r="HC185" s="567"/>
      <c r="HH185" s="590"/>
      <c r="HI185" s="591"/>
      <c r="HJ185" s="567"/>
      <c r="HO185" s="590"/>
      <c r="HP185" s="591"/>
      <c r="HQ185" s="567"/>
      <c r="HV185" s="590"/>
      <c r="HW185" s="591"/>
      <c r="HX185" s="567"/>
      <c r="IC185" s="590"/>
      <c r="ID185" s="591"/>
      <c r="IE185" s="567"/>
      <c r="IJ185" s="590"/>
      <c r="IK185" s="591"/>
      <c r="IL185" s="567"/>
      <c r="IQ185" s="590"/>
      <c r="IR185" s="591"/>
      <c r="IS185" s="567"/>
      <c r="IX185" s="590"/>
      <c r="IY185" s="591"/>
      <c r="IZ185" s="567"/>
      <c r="JE185" s="590"/>
      <c r="JF185" s="591"/>
      <c r="JG185" s="567"/>
      <c r="JL185" s="590"/>
      <c r="JM185" s="591"/>
      <c r="JN185" s="567"/>
      <c r="JS185" s="590"/>
      <c r="JT185" s="591"/>
      <c r="JU185" s="567"/>
      <c r="JZ185" s="590"/>
      <c r="KA185" s="591"/>
      <c r="KB185" s="567"/>
      <c r="KG185" s="590"/>
      <c r="KH185" s="591"/>
      <c r="KI185" s="567"/>
      <c r="KN185" s="590"/>
      <c r="KO185" s="591"/>
      <c r="KP185" s="567"/>
      <c r="KU185" s="590"/>
      <c r="KV185" s="591"/>
      <c r="KW185" s="567"/>
      <c r="LB185" s="590"/>
      <c r="LC185" s="591"/>
      <c r="LD185" s="567"/>
      <c r="LI185" s="590"/>
      <c r="LJ185" s="591"/>
      <c r="LK185" s="567"/>
      <c r="LP185" s="590"/>
      <c r="LQ185" s="591"/>
      <c r="LR185" s="567"/>
      <c r="LW185" s="590"/>
      <c r="LX185" s="591"/>
      <c r="LY185" s="567"/>
      <c r="MD185" s="590"/>
      <c r="ME185" s="591"/>
      <c r="MF185" s="567"/>
      <c r="MK185" s="590"/>
      <c r="ML185" s="591"/>
      <c r="MM185" s="567"/>
      <c r="MR185" s="590"/>
      <c r="MS185" s="591"/>
      <c r="MT185" s="567"/>
      <c r="MY185" s="590"/>
      <c r="MZ185" s="591"/>
      <c r="NA185" s="567"/>
      <c r="NF185" s="590"/>
      <c r="NG185" s="591"/>
      <c r="NH185" s="567"/>
      <c r="NM185" s="590"/>
      <c r="NN185" s="591"/>
      <c r="NO185" s="567"/>
      <c r="NT185" s="590"/>
      <c r="NU185" s="591"/>
      <c r="NV185" s="567"/>
      <c r="OA185" s="590"/>
      <c r="OB185" s="591"/>
      <c r="OC185" s="567"/>
      <c r="OH185" s="590"/>
      <c r="OI185" s="591"/>
      <c r="OJ185" s="567"/>
      <c r="OO185" s="590"/>
      <c r="OP185" s="591"/>
      <c r="OQ185" s="567"/>
      <c r="OV185" s="590"/>
      <c r="OW185" s="591"/>
      <c r="OX185" s="567"/>
      <c r="PC185" s="590"/>
      <c r="PD185" s="591"/>
      <c r="PE185" s="567"/>
      <c r="PJ185" s="590"/>
      <c r="PK185" s="591"/>
      <c r="PL185" s="567"/>
      <c r="PQ185" s="590"/>
      <c r="PR185" s="591"/>
      <c r="PS185" s="567"/>
      <c r="PX185" s="590"/>
      <c r="PY185" s="591"/>
      <c r="PZ185" s="567"/>
      <c r="QE185" s="590"/>
      <c r="QF185" s="591"/>
      <c r="QG185" s="567"/>
      <c r="QL185" s="590"/>
      <c r="QM185" s="591"/>
      <c r="QN185" s="567"/>
      <c r="QS185" s="590"/>
      <c r="QT185" s="591"/>
      <c r="QU185" s="567"/>
      <c r="QZ185" s="590"/>
      <c r="RA185" s="591"/>
      <c r="RB185" s="567"/>
      <c r="RG185" s="590"/>
      <c r="RH185" s="591"/>
      <c r="RI185" s="567"/>
      <c r="RN185" s="590"/>
      <c r="RO185" s="591"/>
      <c r="RP185" s="567"/>
      <c r="RU185" s="590"/>
      <c r="RV185" s="591"/>
      <c r="RW185" s="567"/>
      <c r="SB185" s="590"/>
      <c r="SC185" s="591"/>
      <c r="SD185" s="567"/>
      <c r="SI185" s="590"/>
      <c r="SJ185" s="591"/>
      <c r="SK185" s="567"/>
      <c r="SP185" s="590"/>
      <c r="SQ185" s="591"/>
      <c r="SR185" s="567"/>
      <c r="SW185" s="590"/>
      <c r="SX185" s="591"/>
      <c r="SY185" s="567"/>
      <c r="TD185" s="590"/>
      <c r="TE185" s="591"/>
      <c r="TF185" s="567"/>
      <c r="TK185" s="590"/>
      <c r="TL185" s="591"/>
      <c r="TM185" s="567"/>
      <c r="TR185" s="590"/>
      <c r="TS185" s="591"/>
      <c r="TT185" s="567"/>
      <c r="TY185" s="590"/>
      <c r="TZ185" s="591"/>
      <c r="UA185" s="567"/>
      <c r="UF185" s="590"/>
      <c r="UG185" s="591"/>
      <c r="UH185" s="567"/>
      <c r="UM185" s="590"/>
      <c r="UN185" s="591"/>
      <c r="UO185" s="567"/>
      <c r="UT185" s="590"/>
      <c r="UU185" s="591"/>
      <c r="UV185" s="567"/>
      <c r="VA185" s="590"/>
      <c r="VB185" s="591"/>
      <c r="VC185" s="567"/>
      <c r="VH185" s="590"/>
      <c r="VI185" s="591"/>
      <c r="VJ185" s="567"/>
      <c r="VO185" s="590"/>
      <c r="VP185" s="591"/>
      <c r="VQ185" s="567"/>
      <c r="VV185" s="590"/>
      <c r="VW185" s="591"/>
      <c r="VX185" s="567"/>
      <c r="WC185" s="590"/>
      <c r="WD185" s="591"/>
      <c r="WE185" s="567"/>
      <c r="WJ185" s="590"/>
      <c r="WK185" s="591"/>
      <c r="WL185" s="567"/>
      <c r="WQ185" s="590"/>
      <c r="WR185" s="591"/>
      <c r="WS185" s="567"/>
      <c r="WX185" s="590"/>
      <c r="WY185" s="591"/>
      <c r="WZ185" s="567"/>
      <c r="XE185" s="590"/>
      <c r="XF185" s="591"/>
      <c r="XG185" s="567"/>
      <c r="XL185" s="590"/>
      <c r="XM185" s="591"/>
      <c r="XN185" s="567"/>
      <c r="XS185" s="590"/>
      <c r="XT185" s="591"/>
      <c r="XU185" s="567"/>
      <c r="XZ185" s="590"/>
      <c r="YA185" s="591"/>
      <c r="YB185" s="567"/>
      <c r="YG185" s="590"/>
      <c r="YH185" s="591"/>
      <c r="YI185" s="567"/>
      <c r="YN185" s="590"/>
      <c r="YO185" s="591"/>
      <c r="YP185" s="567"/>
      <c r="YU185" s="590"/>
      <c r="YV185" s="591"/>
      <c r="YW185" s="567"/>
      <c r="ZB185" s="590"/>
      <c r="ZC185" s="591"/>
      <c r="ZD185" s="567"/>
      <c r="ZI185" s="590"/>
      <c r="ZJ185" s="591"/>
      <c r="ZK185" s="567"/>
      <c r="ZP185" s="590"/>
      <c r="ZQ185" s="591"/>
      <c r="ZR185" s="567"/>
      <c r="ZW185" s="590"/>
      <c r="ZX185" s="591"/>
      <c r="ZY185" s="567"/>
      <c r="AAD185" s="590"/>
      <c r="AAE185" s="591"/>
      <c r="AAF185" s="567"/>
      <c r="AAK185" s="590"/>
      <c r="AAL185" s="591"/>
      <c r="AAM185" s="567"/>
      <c r="AAR185" s="590"/>
      <c r="AAS185" s="591"/>
      <c r="AAT185" s="567"/>
      <c r="AAY185" s="590"/>
      <c r="AAZ185" s="591"/>
      <c r="ABA185" s="567"/>
      <c r="ABF185" s="590"/>
      <c r="ABG185" s="591"/>
      <c r="ABH185" s="567"/>
      <c r="ABM185" s="590"/>
      <c r="ABN185" s="591"/>
      <c r="ABO185" s="567"/>
      <c r="ABT185" s="590"/>
      <c r="ABU185" s="591"/>
      <c r="ABV185" s="567"/>
      <c r="ACA185" s="590"/>
      <c r="ACB185" s="591"/>
      <c r="ACC185" s="567"/>
      <c r="ACH185" s="590"/>
      <c r="ACI185" s="591"/>
      <c r="ACJ185" s="567"/>
      <c r="ACO185" s="590"/>
      <c r="ACP185" s="591"/>
      <c r="ACQ185" s="567"/>
      <c r="ACV185" s="590"/>
      <c r="ACW185" s="591"/>
      <c r="ACX185" s="567"/>
      <c r="ADC185" s="590"/>
      <c r="ADD185" s="591"/>
      <c r="ADE185" s="567"/>
      <c r="ADJ185" s="590"/>
      <c r="ADK185" s="591"/>
      <c r="ADL185" s="567"/>
      <c r="ADQ185" s="590"/>
      <c r="ADR185" s="591"/>
      <c r="ADS185" s="567"/>
      <c r="ADX185" s="590"/>
      <c r="ADY185" s="591"/>
      <c r="ADZ185" s="567"/>
      <c r="AEE185" s="590"/>
      <c r="AEF185" s="591"/>
      <c r="AEG185" s="567"/>
      <c r="AEL185" s="590"/>
      <c r="AEM185" s="591"/>
      <c r="AEN185" s="567"/>
      <c r="AES185" s="590"/>
      <c r="AET185" s="591"/>
      <c r="AEU185" s="567"/>
      <c r="AEZ185" s="590"/>
      <c r="AFA185" s="591"/>
      <c r="AFB185" s="567"/>
      <c r="AFG185" s="590"/>
      <c r="AFH185" s="591"/>
      <c r="AFI185" s="567"/>
      <c r="AFN185" s="590"/>
      <c r="AFO185" s="591"/>
      <c r="AFP185" s="567"/>
      <c r="AFU185" s="590"/>
      <c r="AFV185" s="591"/>
      <c r="AFW185" s="567"/>
      <c r="AGB185" s="590"/>
      <c r="AGC185" s="591"/>
      <c r="AGD185" s="567"/>
      <c r="AGI185" s="590"/>
      <c r="AGJ185" s="591"/>
      <c r="AGK185" s="567"/>
      <c r="AGP185" s="590"/>
      <c r="AGQ185" s="591"/>
      <c r="AGR185" s="567"/>
      <c r="AGW185" s="590"/>
      <c r="AGX185" s="591"/>
      <c r="AGY185" s="567"/>
      <c r="AHD185" s="590"/>
      <c r="AHE185" s="591"/>
      <c r="AHF185" s="567"/>
      <c r="AHK185" s="590"/>
      <c r="AHL185" s="591"/>
      <c r="AHM185" s="567"/>
      <c r="AHR185" s="590"/>
      <c r="AHS185" s="591"/>
      <c r="AHT185" s="567"/>
      <c r="AHY185" s="590"/>
      <c r="AHZ185" s="591"/>
      <c r="AIA185" s="567"/>
      <c r="AIF185" s="590"/>
      <c r="AIG185" s="591"/>
      <c r="AIH185" s="567"/>
      <c r="AIM185" s="590"/>
      <c r="AIN185" s="591"/>
      <c r="AIO185" s="567"/>
      <c r="AIT185" s="590"/>
      <c r="AIU185" s="591"/>
      <c r="AIV185" s="567"/>
      <c r="AJA185" s="590"/>
      <c r="AJB185" s="591"/>
      <c r="AJC185" s="567"/>
      <c r="AJH185" s="590"/>
      <c r="AJI185" s="591"/>
      <c r="AJJ185" s="567"/>
      <c r="AJO185" s="590"/>
      <c r="AJP185" s="591"/>
      <c r="AJQ185" s="567"/>
      <c r="AJV185" s="590"/>
      <c r="AJW185" s="591"/>
      <c r="AJX185" s="567"/>
      <c r="AKC185" s="590"/>
      <c r="AKD185" s="591"/>
      <c r="AKE185" s="567"/>
      <c r="AKJ185" s="590"/>
      <c r="AKK185" s="591"/>
      <c r="AKL185" s="567"/>
      <c r="AKQ185" s="590"/>
      <c r="AKR185" s="591"/>
      <c r="AKS185" s="567"/>
      <c r="AKX185" s="590"/>
      <c r="AKY185" s="591"/>
      <c r="AKZ185" s="567"/>
      <c r="ALE185" s="590"/>
      <c r="ALF185" s="591"/>
      <c r="ALG185" s="567"/>
      <c r="ALL185" s="590"/>
      <c r="ALM185" s="591"/>
      <c r="ALN185" s="567"/>
      <c r="ALS185" s="590"/>
      <c r="ALT185" s="591"/>
      <c r="ALU185" s="567"/>
      <c r="ALZ185" s="590"/>
      <c r="AMA185" s="591"/>
      <c r="AMB185" s="567"/>
      <c r="AMG185" s="590"/>
      <c r="AMH185" s="591"/>
      <c r="AMI185" s="567"/>
      <c r="AMN185" s="590"/>
      <c r="AMO185" s="591"/>
      <c r="AMP185" s="567"/>
      <c r="AMU185" s="590"/>
      <c r="AMV185" s="591"/>
      <c r="AMW185" s="567"/>
      <c r="ANB185" s="590"/>
      <c r="ANC185" s="591"/>
      <c r="AND185" s="567"/>
      <c r="ANI185" s="590"/>
      <c r="ANJ185" s="591"/>
      <c r="ANK185" s="567"/>
      <c r="ANP185" s="590"/>
      <c r="ANQ185" s="591"/>
      <c r="ANR185" s="567"/>
      <c r="ANW185" s="590"/>
      <c r="ANX185" s="591"/>
      <c r="ANY185" s="567"/>
      <c r="AOD185" s="590"/>
      <c r="AOE185" s="591"/>
      <c r="AOF185" s="567"/>
      <c r="AOK185" s="590"/>
      <c r="AOL185" s="591"/>
      <c r="AOM185" s="567"/>
      <c r="AOR185" s="590"/>
      <c r="AOS185" s="591"/>
      <c r="AOT185" s="567"/>
      <c r="AOY185" s="590"/>
      <c r="AOZ185" s="591"/>
      <c r="APA185" s="567"/>
      <c r="APF185" s="590"/>
      <c r="APG185" s="591"/>
      <c r="APH185" s="567"/>
      <c r="APM185" s="590"/>
      <c r="APN185" s="591"/>
      <c r="APO185" s="567"/>
      <c r="APT185" s="590"/>
      <c r="APU185" s="591"/>
      <c r="APV185" s="567"/>
      <c r="AQA185" s="590"/>
      <c r="AQB185" s="591"/>
      <c r="AQC185" s="567"/>
      <c r="AQH185" s="590"/>
      <c r="AQI185" s="591"/>
      <c r="AQJ185" s="567"/>
      <c r="AQO185" s="590"/>
      <c r="AQP185" s="591"/>
      <c r="AQQ185" s="567"/>
      <c r="AQV185" s="590"/>
      <c r="AQW185" s="591"/>
      <c r="AQX185" s="567"/>
      <c r="ARC185" s="590"/>
      <c r="ARD185" s="591"/>
      <c r="ARE185" s="567"/>
      <c r="ARJ185" s="590"/>
      <c r="ARK185" s="591"/>
      <c r="ARL185" s="567"/>
      <c r="ARQ185" s="590"/>
      <c r="ARR185" s="591"/>
      <c r="ARS185" s="567"/>
      <c r="ARX185" s="590"/>
      <c r="ARY185" s="591"/>
      <c r="ARZ185" s="567"/>
      <c r="ASE185" s="590"/>
      <c r="ASF185" s="591"/>
      <c r="ASG185" s="567"/>
      <c r="ASL185" s="590"/>
      <c r="ASM185" s="591"/>
      <c r="ASN185" s="567"/>
      <c r="ASS185" s="590"/>
      <c r="AST185" s="591"/>
      <c r="ASU185" s="567"/>
      <c r="ASZ185" s="590"/>
      <c r="ATA185" s="591"/>
      <c r="ATB185" s="567"/>
      <c r="ATG185" s="590"/>
      <c r="ATH185" s="591"/>
      <c r="ATI185" s="567"/>
      <c r="ATN185" s="590"/>
      <c r="ATO185" s="591"/>
      <c r="ATP185" s="567"/>
      <c r="ATU185" s="590"/>
      <c r="ATV185" s="591"/>
      <c r="ATW185" s="567"/>
      <c r="AUB185" s="590"/>
      <c r="AUC185" s="591"/>
      <c r="AUD185" s="567"/>
      <c r="AUI185" s="590"/>
      <c r="AUJ185" s="591"/>
      <c r="AUK185" s="567"/>
      <c r="AUP185" s="590"/>
      <c r="AUQ185" s="591"/>
      <c r="AUR185" s="567"/>
      <c r="AUW185" s="590"/>
      <c r="AUX185" s="591"/>
      <c r="AUY185" s="567"/>
      <c r="AVD185" s="590"/>
      <c r="AVE185" s="591"/>
      <c r="AVF185" s="567"/>
      <c r="AVK185" s="590"/>
      <c r="AVL185" s="591"/>
      <c r="AVM185" s="567"/>
      <c r="AVR185" s="590"/>
      <c r="AVS185" s="591"/>
      <c r="AVT185" s="567"/>
      <c r="AVY185" s="590"/>
      <c r="AVZ185" s="591"/>
      <c r="AWA185" s="567"/>
      <c r="AWF185" s="590"/>
      <c r="AWG185" s="591"/>
      <c r="AWH185" s="567"/>
      <c r="AWM185" s="590"/>
      <c r="AWN185" s="591"/>
      <c r="AWO185" s="567"/>
      <c r="AWT185" s="590"/>
      <c r="AWU185" s="591"/>
      <c r="AWV185" s="567"/>
      <c r="AXA185" s="590"/>
      <c r="AXB185" s="591"/>
      <c r="AXC185" s="567"/>
      <c r="AXH185" s="590"/>
      <c r="AXI185" s="591"/>
      <c r="AXJ185" s="567"/>
      <c r="AXO185" s="590"/>
      <c r="AXP185" s="591"/>
      <c r="AXQ185" s="567"/>
      <c r="AXV185" s="590"/>
      <c r="AXW185" s="591"/>
      <c r="AXX185" s="567"/>
      <c r="AYC185" s="590"/>
      <c r="AYD185" s="591"/>
      <c r="AYE185" s="567"/>
      <c r="AYJ185" s="590"/>
      <c r="AYK185" s="591"/>
      <c r="AYL185" s="567"/>
      <c r="AYQ185" s="590"/>
      <c r="AYR185" s="591"/>
      <c r="AYS185" s="567"/>
      <c r="AYX185" s="590"/>
      <c r="AYY185" s="591"/>
      <c r="AYZ185" s="567"/>
      <c r="AZE185" s="590"/>
      <c r="AZF185" s="591"/>
      <c r="AZG185" s="567"/>
      <c r="AZL185" s="590"/>
      <c r="AZM185" s="591"/>
      <c r="AZN185" s="567"/>
      <c r="AZS185" s="590"/>
      <c r="AZT185" s="591"/>
      <c r="AZU185" s="567"/>
      <c r="AZZ185" s="590"/>
      <c r="BAA185" s="591"/>
      <c r="BAB185" s="567"/>
      <c r="BAG185" s="590"/>
      <c r="BAH185" s="591"/>
      <c r="BAI185" s="567"/>
      <c r="BAN185" s="590"/>
      <c r="BAO185" s="591"/>
      <c r="BAP185" s="567"/>
      <c r="BAU185" s="590"/>
      <c r="BAV185" s="591"/>
      <c r="BAW185" s="567"/>
      <c r="BBB185" s="590"/>
      <c r="BBC185" s="591"/>
      <c r="BBD185" s="567"/>
      <c r="BBI185" s="590"/>
      <c r="BBJ185" s="591"/>
      <c r="BBK185" s="567"/>
      <c r="BBP185" s="590"/>
      <c r="BBQ185" s="591"/>
      <c r="BBR185" s="567"/>
      <c r="BBW185" s="590"/>
      <c r="BBX185" s="591"/>
      <c r="BBY185" s="567"/>
      <c r="BCD185" s="590"/>
      <c r="BCE185" s="591"/>
      <c r="BCF185" s="567"/>
      <c r="BCK185" s="590"/>
      <c r="BCL185" s="591"/>
      <c r="BCM185" s="567"/>
      <c r="BCR185" s="590"/>
      <c r="BCS185" s="591"/>
      <c r="BCT185" s="567"/>
      <c r="BCY185" s="590"/>
      <c r="BCZ185" s="591"/>
      <c r="BDA185" s="567"/>
      <c r="BDF185" s="590"/>
      <c r="BDG185" s="591"/>
      <c r="BDH185" s="567"/>
      <c r="BDM185" s="590"/>
      <c r="BDN185" s="591"/>
      <c r="BDO185" s="567"/>
      <c r="BDT185" s="590"/>
      <c r="BDU185" s="591"/>
      <c r="BDV185" s="567"/>
      <c r="BEA185" s="590"/>
      <c r="BEB185" s="591"/>
      <c r="BEC185" s="567"/>
      <c r="BEH185" s="590"/>
      <c r="BEI185" s="591"/>
      <c r="BEJ185" s="567"/>
      <c r="BEO185" s="590"/>
      <c r="BEP185" s="591"/>
      <c r="BEQ185" s="567"/>
      <c r="BEV185" s="590"/>
      <c r="BEW185" s="591"/>
      <c r="BEX185" s="567"/>
      <c r="BFC185" s="590"/>
      <c r="BFD185" s="591"/>
      <c r="BFE185" s="567"/>
      <c r="BFJ185" s="590"/>
      <c r="BFK185" s="591"/>
      <c r="BFL185" s="567"/>
      <c r="BFQ185" s="590"/>
      <c r="BFR185" s="591"/>
      <c r="BFS185" s="567"/>
      <c r="BFX185" s="590"/>
      <c r="BFY185" s="591"/>
      <c r="BFZ185" s="567"/>
      <c r="BGE185" s="590"/>
      <c r="BGF185" s="591"/>
      <c r="BGG185" s="567"/>
      <c r="BGL185" s="590"/>
      <c r="BGM185" s="591"/>
      <c r="BGN185" s="567"/>
      <c r="BGS185" s="590"/>
      <c r="BGT185" s="591"/>
      <c r="BGU185" s="567"/>
      <c r="BGZ185" s="590"/>
      <c r="BHA185" s="591"/>
      <c r="BHB185" s="567"/>
      <c r="BHG185" s="590"/>
      <c r="BHH185" s="591"/>
      <c r="BHI185" s="567"/>
      <c r="BHN185" s="590"/>
      <c r="BHO185" s="591"/>
      <c r="BHP185" s="567"/>
      <c r="BHU185" s="590"/>
      <c r="BHV185" s="591"/>
      <c r="BHW185" s="567"/>
      <c r="BIB185" s="590"/>
      <c r="BIC185" s="591"/>
      <c r="BID185" s="567"/>
      <c r="BII185" s="590"/>
      <c r="BIJ185" s="591"/>
      <c r="BIK185" s="567"/>
      <c r="BIP185" s="590"/>
      <c r="BIQ185" s="591"/>
      <c r="BIR185" s="567"/>
      <c r="BIW185" s="590"/>
      <c r="BIX185" s="591"/>
      <c r="BIY185" s="567"/>
      <c r="BJD185" s="590"/>
      <c r="BJE185" s="591"/>
      <c r="BJF185" s="567"/>
      <c r="BJK185" s="590"/>
      <c r="BJL185" s="591"/>
      <c r="BJM185" s="567"/>
      <c r="BJR185" s="590"/>
      <c r="BJS185" s="591"/>
      <c r="BJT185" s="567"/>
      <c r="BJY185" s="590"/>
      <c r="BJZ185" s="591"/>
      <c r="BKA185" s="567"/>
      <c r="BKF185" s="590"/>
      <c r="BKG185" s="591"/>
      <c r="BKH185" s="567"/>
      <c r="BKM185" s="590"/>
      <c r="BKN185" s="591"/>
      <c r="BKO185" s="567"/>
      <c r="BKT185" s="590"/>
      <c r="BKU185" s="591"/>
      <c r="BKV185" s="567"/>
      <c r="BLA185" s="590"/>
      <c r="BLB185" s="591"/>
      <c r="BLC185" s="567"/>
      <c r="BLH185" s="590"/>
      <c r="BLI185" s="591"/>
      <c r="BLJ185" s="567"/>
      <c r="BLO185" s="590"/>
      <c r="BLP185" s="591"/>
      <c r="BLQ185" s="567"/>
      <c r="BLV185" s="590"/>
      <c r="BLW185" s="591"/>
      <c r="BLX185" s="567"/>
      <c r="BMC185" s="590"/>
      <c r="BMD185" s="591"/>
      <c r="BME185" s="567"/>
      <c r="BMJ185" s="590"/>
      <c r="BMK185" s="591"/>
      <c r="BML185" s="567"/>
      <c r="BMQ185" s="590"/>
      <c r="BMR185" s="591"/>
      <c r="BMS185" s="567"/>
      <c r="BMX185" s="590"/>
      <c r="BMY185" s="591"/>
      <c r="BMZ185" s="567"/>
      <c r="BNE185" s="590"/>
      <c r="BNF185" s="591"/>
      <c r="BNG185" s="567"/>
      <c r="BNL185" s="590"/>
      <c r="BNM185" s="591"/>
      <c r="BNN185" s="567"/>
      <c r="BNS185" s="590"/>
      <c r="BNT185" s="591"/>
      <c r="BNU185" s="567"/>
      <c r="BNZ185" s="590"/>
      <c r="BOA185" s="591"/>
      <c r="BOB185" s="567"/>
      <c r="BOG185" s="590"/>
      <c r="BOH185" s="591"/>
      <c r="BOI185" s="567"/>
      <c r="BON185" s="590"/>
      <c r="BOO185" s="591"/>
      <c r="BOP185" s="567"/>
      <c r="BOU185" s="590"/>
      <c r="BOV185" s="591"/>
      <c r="BOW185" s="567"/>
      <c r="BPB185" s="590"/>
      <c r="BPC185" s="591"/>
      <c r="BPD185" s="567"/>
      <c r="BPI185" s="590"/>
      <c r="BPJ185" s="591"/>
      <c r="BPK185" s="567"/>
      <c r="BPP185" s="590"/>
      <c r="BPQ185" s="591"/>
      <c r="BPR185" s="567"/>
      <c r="BPW185" s="590"/>
      <c r="BPX185" s="591"/>
      <c r="BPY185" s="567"/>
      <c r="BQD185" s="590"/>
      <c r="BQE185" s="591"/>
      <c r="BQF185" s="567"/>
      <c r="BQK185" s="590"/>
      <c r="BQL185" s="591"/>
      <c r="BQM185" s="567"/>
      <c r="BQR185" s="590"/>
      <c r="BQS185" s="591"/>
      <c r="BQT185" s="567"/>
      <c r="BQY185" s="590"/>
      <c r="BQZ185" s="591"/>
      <c r="BRA185" s="567"/>
      <c r="BRF185" s="590"/>
      <c r="BRG185" s="591"/>
      <c r="BRH185" s="567"/>
      <c r="BRM185" s="590"/>
      <c r="BRN185" s="591"/>
      <c r="BRO185" s="567"/>
      <c r="BRT185" s="590"/>
      <c r="BRU185" s="591"/>
      <c r="BRV185" s="567"/>
      <c r="BSA185" s="590"/>
      <c r="BSB185" s="591"/>
      <c r="BSC185" s="567"/>
      <c r="BSH185" s="590"/>
      <c r="BSI185" s="591"/>
      <c r="BSJ185" s="567"/>
      <c r="BSO185" s="590"/>
      <c r="BSP185" s="591"/>
      <c r="BSQ185" s="567"/>
      <c r="BSV185" s="590"/>
      <c r="BSW185" s="591"/>
      <c r="BSX185" s="567"/>
      <c r="BTC185" s="590"/>
      <c r="BTD185" s="591"/>
      <c r="BTE185" s="567"/>
      <c r="BTJ185" s="590"/>
      <c r="BTK185" s="591"/>
      <c r="BTL185" s="567"/>
      <c r="BTQ185" s="590"/>
      <c r="BTR185" s="591"/>
      <c r="BTS185" s="567"/>
      <c r="BTX185" s="590"/>
      <c r="BTY185" s="591"/>
      <c r="BTZ185" s="567"/>
      <c r="BUE185" s="590"/>
      <c r="BUF185" s="591"/>
      <c r="BUG185" s="567"/>
      <c r="BUL185" s="590"/>
      <c r="BUM185" s="591"/>
      <c r="BUN185" s="567"/>
      <c r="BUS185" s="590"/>
      <c r="BUT185" s="591"/>
      <c r="BUU185" s="567"/>
      <c r="BUZ185" s="590"/>
      <c r="BVA185" s="591"/>
      <c r="BVB185" s="567"/>
      <c r="BVG185" s="590"/>
      <c r="BVH185" s="591"/>
      <c r="BVI185" s="567"/>
      <c r="BVN185" s="590"/>
      <c r="BVO185" s="591"/>
      <c r="BVP185" s="567"/>
      <c r="BVU185" s="590"/>
      <c r="BVV185" s="591"/>
      <c r="BVW185" s="567"/>
      <c r="BWB185" s="590"/>
      <c r="BWC185" s="591"/>
      <c r="BWD185" s="567"/>
      <c r="BWI185" s="590"/>
      <c r="BWJ185" s="591"/>
      <c r="BWK185" s="567"/>
      <c r="BWP185" s="590"/>
      <c r="BWQ185" s="591"/>
      <c r="BWR185" s="567"/>
      <c r="BWW185" s="590"/>
      <c r="BWX185" s="591"/>
      <c r="BWY185" s="567"/>
      <c r="BXD185" s="590"/>
      <c r="BXE185" s="591"/>
      <c r="BXF185" s="567"/>
      <c r="BXK185" s="590"/>
      <c r="BXL185" s="591"/>
      <c r="BXM185" s="567"/>
      <c r="BXR185" s="590"/>
      <c r="BXS185" s="591"/>
      <c r="BXT185" s="567"/>
      <c r="BXY185" s="590"/>
      <c r="BXZ185" s="591"/>
      <c r="BYA185" s="567"/>
      <c r="BYF185" s="590"/>
      <c r="BYG185" s="591"/>
      <c r="BYH185" s="567"/>
      <c r="BYM185" s="590"/>
      <c r="BYN185" s="591"/>
      <c r="BYO185" s="567"/>
      <c r="BYT185" s="590"/>
      <c r="BYU185" s="591"/>
      <c r="BYV185" s="567"/>
      <c r="BZA185" s="590"/>
      <c r="BZB185" s="591"/>
      <c r="BZC185" s="567"/>
      <c r="BZH185" s="590"/>
      <c r="BZI185" s="591"/>
      <c r="BZJ185" s="567"/>
      <c r="BZO185" s="590"/>
      <c r="BZP185" s="591"/>
      <c r="BZQ185" s="567"/>
      <c r="BZV185" s="590"/>
      <c r="BZW185" s="591"/>
      <c r="BZX185" s="567"/>
      <c r="CAC185" s="590"/>
      <c r="CAD185" s="591"/>
      <c r="CAE185" s="567"/>
      <c r="CAJ185" s="590"/>
      <c r="CAK185" s="591"/>
      <c r="CAL185" s="567"/>
      <c r="CAQ185" s="590"/>
      <c r="CAR185" s="591"/>
      <c r="CAS185" s="567"/>
      <c r="CAX185" s="590"/>
      <c r="CAY185" s="591"/>
      <c r="CAZ185" s="567"/>
      <c r="CBE185" s="590"/>
      <c r="CBF185" s="591"/>
      <c r="CBG185" s="567"/>
      <c r="CBL185" s="590"/>
      <c r="CBM185" s="591"/>
      <c r="CBN185" s="567"/>
      <c r="CBS185" s="590"/>
      <c r="CBT185" s="591"/>
      <c r="CBU185" s="567"/>
      <c r="CBZ185" s="590"/>
      <c r="CCA185" s="591"/>
      <c r="CCB185" s="567"/>
      <c r="CCG185" s="590"/>
      <c r="CCH185" s="591"/>
      <c r="CCI185" s="567"/>
      <c r="CCN185" s="590"/>
      <c r="CCO185" s="591"/>
      <c r="CCP185" s="567"/>
      <c r="CCU185" s="590"/>
      <c r="CCV185" s="591"/>
      <c r="CCW185" s="567"/>
      <c r="CDB185" s="590"/>
      <c r="CDC185" s="591"/>
      <c r="CDD185" s="567"/>
      <c r="CDI185" s="590"/>
      <c r="CDJ185" s="591"/>
      <c r="CDK185" s="567"/>
      <c r="CDP185" s="590"/>
      <c r="CDQ185" s="591"/>
      <c r="CDR185" s="567"/>
      <c r="CDW185" s="590"/>
      <c r="CDX185" s="591"/>
      <c r="CDY185" s="567"/>
      <c r="CED185" s="590"/>
      <c r="CEE185" s="591"/>
      <c r="CEF185" s="567"/>
      <c r="CEK185" s="590"/>
      <c r="CEL185" s="591"/>
      <c r="CEM185" s="567"/>
      <c r="CER185" s="590"/>
      <c r="CES185" s="591"/>
      <c r="CET185" s="567"/>
      <c r="CEY185" s="590"/>
      <c r="CEZ185" s="591"/>
      <c r="CFA185" s="567"/>
      <c r="CFF185" s="590"/>
      <c r="CFG185" s="591"/>
      <c r="CFH185" s="567"/>
      <c r="CFM185" s="590"/>
      <c r="CFN185" s="591"/>
      <c r="CFO185" s="567"/>
      <c r="CFT185" s="590"/>
      <c r="CFU185" s="591"/>
      <c r="CFV185" s="567"/>
      <c r="CGA185" s="590"/>
      <c r="CGB185" s="591"/>
      <c r="CGC185" s="567"/>
      <c r="CGH185" s="590"/>
      <c r="CGI185" s="591"/>
      <c r="CGJ185" s="567"/>
      <c r="CGO185" s="590"/>
      <c r="CGP185" s="591"/>
      <c r="CGQ185" s="567"/>
      <c r="CGV185" s="590"/>
      <c r="CGW185" s="591"/>
      <c r="CGX185" s="567"/>
      <c r="CHC185" s="590"/>
      <c r="CHD185" s="591"/>
      <c r="CHE185" s="567"/>
      <c r="CHJ185" s="590"/>
      <c r="CHK185" s="591"/>
      <c r="CHL185" s="567"/>
      <c r="CHQ185" s="590"/>
      <c r="CHR185" s="591"/>
      <c r="CHS185" s="567"/>
      <c r="CHX185" s="590"/>
      <c r="CHY185" s="591"/>
      <c r="CHZ185" s="567"/>
      <c r="CIE185" s="590"/>
      <c r="CIF185" s="591"/>
      <c r="CIG185" s="567"/>
      <c r="CIL185" s="590"/>
      <c r="CIM185" s="591"/>
      <c r="CIN185" s="567"/>
      <c r="CIS185" s="590"/>
      <c r="CIT185" s="591"/>
      <c r="CIU185" s="567"/>
      <c r="CIZ185" s="590"/>
      <c r="CJA185" s="591"/>
      <c r="CJB185" s="567"/>
      <c r="CJG185" s="590"/>
      <c r="CJH185" s="591"/>
      <c r="CJI185" s="567"/>
      <c r="CJN185" s="590"/>
      <c r="CJO185" s="591"/>
      <c r="CJP185" s="567"/>
      <c r="CJU185" s="590"/>
      <c r="CJV185" s="591"/>
      <c r="CJW185" s="567"/>
      <c r="CKB185" s="590"/>
      <c r="CKC185" s="591"/>
      <c r="CKD185" s="567"/>
      <c r="CKI185" s="590"/>
      <c r="CKJ185" s="591"/>
      <c r="CKK185" s="567"/>
      <c r="CKP185" s="590"/>
      <c r="CKQ185" s="591"/>
      <c r="CKR185" s="567"/>
      <c r="CKW185" s="590"/>
      <c r="CKX185" s="591"/>
      <c r="CKY185" s="567"/>
      <c r="CLD185" s="590"/>
      <c r="CLE185" s="591"/>
      <c r="CLF185" s="567"/>
      <c r="CLK185" s="590"/>
      <c r="CLL185" s="591"/>
      <c r="CLM185" s="567"/>
      <c r="CLR185" s="590"/>
      <c r="CLS185" s="591"/>
      <c r="CLT185" s="567"/>
      <c r="CLY185" s="590"/>
      <c r="CLZ185" s="591"/>
      <c r="CMA185" s="567"/>
      <c r="CMF185" s="590"/>
      <c r="CMG185" s="591"/>
      <c r="CMH185" s="567"/>
      <c r="CMM185" s="590"/>
      <c r="CMN185" s="591"/>
      <c r="CMO185" s="567"/>
      <c r="CMT185" s="590"/>
      <c r="CMU185" s="591"/>
      <c r="CMV185" s="567"/>
      <c r="CNA185" s="590"/>
      <c r="CNB185" s="591"/>
      <c r="CNC185" s="567"/>
      <c r="CNH185" s="590"/>
      <c r="CNI185" s="591"/>
      <c r="CNJ185" s="567"/>
      <c r="CNO185" s="590"/>
      <c r="CNP185" s="591"/>
      <c r="CNQ185" s="567"/>
      <c r="CNV185" s="590"/>
      <c r="CNW185" s="591"/>
      <c r="CNX185" s="567"/>
      <c r="COC185" s="590"/>
      <c r="COD185" s="591"/>
      <c r="COE185" s="567"/>
      <c r="COJ185" s="590"/>
      <c r="COK185" s="591"/>
      <c r="COL185" s="567"/>
      <c r="COQ185" s="590"/>
      <c r="COR185" s="591"/>
      <c r="COS185" s="567"/>
      <c r="COX185" s="590"/>
      <c r="COY185" s="591"/>
      <c r="COZ185" s="567"/>
      <c r="CPE185" s="590"/>
      <c r="CPF185" s="591"/>
      <c r="CPG185" s="567"/>
      <c r="CPL185" s="590"/>
      <c r="CPM185" s="591"/>
      <c r="CPN185" s="567"/>
      <c r="CPS185" s="590"/>
      <c r="CPT185" s="591"/>
      <c r="CPU185" s="567"/>
      <c r="CPZ185" s="590"/>
      <c r="CQA185" s="591"/>
      <c r="CQB185" s="567"/>
      <c r="CQG185" s="590"/>
      <c r="CQH185" s="591"/>
      <c r="CQI185" s="567"/>
      <c r="CQN185" s="590"/>
      <c r="CQO185" s="591"/>
      <c r="CQP185" s="567"/>
      <c r="CQU185" s="590"/>
      <c r="CQV185" s="591"/>
      <c r="CQW185" s="567"/>
      <c r="CRB185" s="590"/>
      <c r="CRC185" s="591"/>
      <c r="CRD185" s="567"/>
      <c r="CRI185" s="590"/>
      <c r="CRJ185" s="591"/>
      <c r="CRK185" s="567"/>
      <c r="CRP185" s="590"/>
      <c r="CRQ185" s="591"/>
      <c r="CRR185" s="567"/>
      <c r="CRW185" s="590"/>
      <c r="CRX185" s="591"/>
      <c r="CRY185" s="567"/>
      <c r="CSD185" s="590"/>
      <c r="CSE185" s="591"/>
      <c r="CSF185" s="567"/>
      <c r="CSK185" s="590"/>
      <c r="CSL185" s="591"/>
      <c r="CSM185" s="567"/>
      <c r="CSR185" s="590"/>
      <c r="CSS185" s="591"/>
      <c r="CST185" s="567"/>
      <c r="CSY185" s="590"/>
      <c r="CSZ185" s="591"/>
      <c r="CTA185" s="567"/>
      <c r="CTF185" s="590"/>
      <c r="CTG185" s="591"/>
      <c r="CTH185" s="567"/>
      <c r="CTM185" s="590"/>
      <c r="CTN185" s="591"/>
      <c r="CTO185" s="567"/>
      <c r="CTT185" s="590"/>
      <c r="CTU185" s="591"/>
      <c r="CTV185" s="567"/>
      <c r="CUA185" s="590"/>
      <c r="CUB185" s="591"/>
      <c r="CUC185" s="567"/>
      <c r="CUH185" s="590"/>
      <c r="CUI185" s="591"/>
      <c r="CUJ185" s="567"/>
      <c r="CUO185" s="590"/>
      <c r="CUP185" s="591"/>
      <c r="CUQ185" s="567"/>
      <c r="CUV185" s="590"/>
      <c r="CUW185" s="591"/>
      <c r="CUX185" s="567"/>
      <c r="CVC185" s="590"/>
      <c r="CVD185" s="591"/>
      <c r="CVE185" s="567"/>
      <c r="CVJ185" s="590"/>
      <c r="CVK185" s="591"/>
      <c r="CVL185" s="567"/>
      <c r="CVQ185" s="590"/>
      <c r="CVR185" s="591"/>
      <c r="CVS185" s="567"/>
      <c r="CVX185" s="590"/>
      <c r="CVY185" s="591"/>
      <c r="CVZ185" s="567"/>
      <c r="CWE185" s="590"/>
      <c r="CWF185" s="591"/>
      <c r="CWG185" s="567"/>
      <c r="CWL185" s="590"/>
      <c r="CWM185" s="591"/>
      <c r="CWN185" s="567"/>
      <c r="CWS185" s="590"/>
      <c r="CWT185" s="591"/>
      <c r="CWU185" s="567"/>
      <c r="CWZ185" s="590"/>
      <c r="CXA185" s="591"/>
      <c r="CXB185" s="567"/>
      <c r="CXG185" s="590"/>
      <c r="CXH185" s="591"/>
      <c r="CXI185" s="567"/>
      <c r="CXN185" s="590"/>
      <c r="CXO185" s="591"/>
      <c r="CXP185" s="567"/>
      <c r="CXU185" s="590"/>
      <c r="CXV185" s="591"/>
      <c r="CXW185" s="567"/>
      <c r="CYB185" s="590"/>
      <c r="CYC185" s="591"/>
      <c r="CYD185" s="567"/>
      <c r="CYI185" s="590"/>
      <c r="CYJ185" s="591"/>
      <c r="CYK185" s="567"/>
      <c r="CYP185" s="590"/>
      <c r="CYQ185" s="591"/>
      <c r="CYR185" s="567"/>
      <c r="CYW185" s="590"/>
      <c r="CYX185" s="591"/>
      <c r="CYY185" s="567"/>
      <c r="CZD185" s="590"/>
      <c r="CZE185" s="591"/>
      <c r="CZF185" s="567"/>
      <c r="CZK185" s="590"/>
      <c r="CZL185" s="591"/>
      <c r="CZM185" s="567"/>
      <c r="CZR185" s="590"/>
      <c r="CZS185" s="591"/>
      <c r="CZT185" s="567"/>
      <c r="CZY185" s="590"/>
      <c r="CZZ185" s="591"/>
      <c r="DAA185" s="567"/>
      <c r="DAF185" s="590"/>
      <c r="DAG185" s="591"/>
      <c r="DAH185" s="567"/>
      <c r="DAM185" s="590"/>
      <c r="DAN185" s="591"/>
      <c r="DAO185" s="567"/>
      <c r="DAT185" s="590"/>
      <c r="DAU185" s="591"/>
      <c r="DAV185" s="567"/>
      <c r="DBA185" s="590"/>
      <c r="DBB185" s="591"/>
      <c r="DBC185" s="567"/>
      <c r="DBH185" s="590"/>
      <c r="DBI185" s="591"/>
      <c r="DBJ185" s="567"/>
      <c r="DBO185" s="590"/>
      <c r="DBP185" s="591"/>
      <c r="DBQ185" s="567"/>
      <c r="DBV185" s="590"/>
      <c r="DBW185" s="591"/>
      <c r="DBX185" s="567"/>
      <c r="DCC185" s="590"/>
      <c r="DCD185" s="591"/>
      <c r="DCE185" s="567"/>
      <c r="DCJ185" s="590"/>
      <c r="DCK185" s="591"/>
      <c r="DCL185" s="567"/>
      <c r="DCQ185" s="590"/>
      <c r="DCR185" s="591"/>
      <c r="DCS185" s="567"/>
      <c r="DCX185" s="590"/>
      <c r="DCY185" s="591"/>
      <c r="DCZ185" s="567"/>
      <c r="DDE185" s="590"/>
      <c r="DDF185" s="591"/>
      <c r="DDG185" s="567"/>
      <c r="DDL185" s="590"/>
      <c r="DDM185" s="591"/>
      <c r="DDN185" s="567"/>
      <c r="DDS185" s="590"/>
      <c r="DDT185" s="591"/>
      <c r="DDU185" s="567"/>
      <c r="DDZ185" s="590"/>
      <c r="DEA185" s="591"/>
      <c r="DEB185" s="567"/>
      <c r="DEG185" s="590"/>
      <c r="DEH185" s="591"/>
      <c r="DEI185" s="567"/>
      <c r="DEN185" s="590"/>
      <c r="DEO185" s="591"/>
      <c r="DEP185" s="567"/>
      <c r="DEU185" s="590"/>
      <c r="DEV185" s="591"/>
      <c r="DEW185" s="567"/>
      <c r="DFB185" s="590"/>
      <c r="DFC185" s="591"/>
      <c r="DFD185" s="567"/>
      <c r="DFI185" s="590"/>
      <c r="DFJ185" s="591"/>
      <c r="DFK185" s="567"/>
      <c r="DFP185" s="590"/>
      <c r="DFQ185" s="591"/>
      <c r="DFR185" s="567"/>
      <c r="DFW185" s="590"/>
      <c r="DFX185" s="591"/>
      <c r="DFY185" s="567"/>
      <c r="DGD185" s="590"/>
      <c r="DGE185" s="591"/>
      <c r="DGF185" s="567"/>
      <c r="DGK185" s="590"/>
      <c r="DGL185" s="591"/>
      <c r="DGM185" s="567"/>
      <c r="DGR185" s="590"/>
      <c r="DGS185" s="591"/>
      <c r="DGT185" s="567"/>
      <c r="DGY185" s="590"/>
      <c r="DGZ185" s="591"/>
      <c r="DHA185" s="567"/>
      <c r="DHF185" s="590"/>
      <c r="DHG185" s="591"/>
      <c r="DHH185" s="567"/>
      <c r="DHM185" s="590"/>
      <c r="DHN185" s="591"/>
      <c r="DHO185" s="567"/>
      <c r="DHT185" s="590"/>
      <c r="DHU185" s="591"/>
      <c r="DHV185" s="567"/>
      <c r="DIA185" s="590"/>
      <c r="DIB185" s="591"/>
      <c r="DIC185" s="567"/>
      <c r="DIH185" s="590"/>
      <c r="DII185" s="591"/>
      <c r="DIJ185" s="567"/>
      <c r="DIO185" s="590"/>
      <c r="DIP185" s="591"/>
      <c r="DIQ185" s="567"/>
      <c r="DIV185" s="590"/>
      <c r="DIW185" s="591"/>
      <c r="DIX185" s="567"/>
      <c r="DJC185" s="590"/>
      <c r="DJD185" s="591"/>
      <c r="DJE185" s="567"/>
      <c r="DJJ185" s="590"/>
      <c r="DJK185" s="591"/>
      <c r="DJL185" s="567"/>
      <c r="DJQ185" s="590"/>
      <c r="DJR185" s="591"/>
      <c r="DJS185" s="567"/>
      <c r="DJX185" s="590"/>
      <c r="DJY185" s="591"/>
      <c r="DJZ185" s="567"/>
      <c r="DKE185" s="590"/>
      <c r="DKF185" s="591"/>
      <c r="DKG185" s="567"/>
      <c r="DKL185" s="590"/>
      <c r="DKM185" s="591"/>
      <c r="DKN185" s="567"/>
      <c r="DKS185" s="590"/>
      <c r="DKT185" s="591"/>
      <c r="DKU185" s="567"/>
      <c r="DKZ185" s="590"/>
      <c r="DLA185" s="591"/>
      <c r="DLB185" s="567"/>
      <c r="DLG185" s="590"/>
      <c r="DLH185" s="591"/>
      <c r="DLI185" s="567"/>
      <c r="DLN185" s="590"/>
      <c r="DLO185" s="591"/>
      <c r="DLP185" s="567"/>
      <c r="DLU185" s="590"/>
      <c r="DLV185" s="591"/>
      <c r="DLW185" s="567"/>
      <c r="DMB185" s="590"/>
      <c r="DMC185" s="591"/>
      <c r="DMD185" s="567"/>
      <c r="DMI185" s="590"/>
      <c r="DMJ185" s="591"/>
      <c r="DMK185" s="567"/>
      <c r="DMP185" s="590"/>
      <c r="DMQ185" s="591"/>
      <c r="DMR185" s="567"/>
      <c r="DMW185" s="590"/>
      <c r="DMX185" s="591"/>
      <c r="DMY185" s="567"/>
      <c r="DND185" s="590"/>
      <c r="DNE185" s="591"/>
      <c r="DNF185" s="567"/>
      <c r="DNK185" s="590"/>
      <c r="DNL185" s="591"/>
      <c r="DNM185" s="567"/>
      <c r="DNR185" s="590"/>
      <c r="DNS185" s="591"/>
      <c r="DNT185" s="567"/>
      <c r="DNY185" s="590"/>
      <c r="DNZ185" s="591"/>
      <c r="DOA185" s="567"/>
      <c r="DOF185" s="590"/>
      <c r="DOG185" s="591"/>
      <c r="DOH185" s="567"/>
      <c r="DOM185" s="590"/>
      <c r="DON185" s="591"/>
      <c r="DOO185" s="567"/>
      <c r="DOT185" s="590"/>
      <c r="DOU185" s="591"/>
      <c r="DOV185" s="567"/>
      <c r="DPA185" s="590"/>
      <c r="DPB185" s="591"/>
      <c r="DPC185" s="567"/>
      <c r="DPH185" s="590"/>
      <c r="DPI185" s="591"/>
      <c r="DPJ185" s="567"/>
      <c r="DPO185" s="590"/>
      <c r="DPP185" s="591"/>
      <c r="DPQ185" s="567"/>
      <c r="DPV185" s="590"/>
      <c r="DPW185" s="591"/>
      <c r="DPX185" s="567"/>
      <c r="DQC185" s="590"/>
      <c r="DQD185" s="591"/>
      <c r="DQE185" s="567"/>
      <c r="DQJ185" s="590"/>
      <c r="DQK185" s="591"/>
      <c r="DQL185" s="567"/>
      <c r="DQQ185" s="590"/>
      <c r="DQR185" s="591"/>
      <c r="DQS185" s="567"/>
      <c r="DQX185" s="590"/>
      <c r="DQY185" s="591"/>
      <c r="DQZ185" s="567"/>
      <c r="DRE185" s="590"/>
      <c r="DRF185" s="591"/>
      <c r="DRG185" s="567"/>
      <c r="DRL185" s="590"/>
      <c r="DRM185" s="591"/>
      <c r="DRN185" s="567"/>
      <c r="DRS185" s="590"/>
      <c r="DRT185" s="591"/>
      <c r="DRU185" s="567"/>
      <c r="DRZ185" s="590"/>
      <c r="DSA185" s="591"/>
      <c r="DSB185" s="567"/>
      <c r="DSG185" s="590"/>
      <c r="DSH185" s="591"/>
      <c r="DSI185" s="567"/>
      <c r="DSN185" s="590"/>
      <c r="DSO185" s="591"/>
      <c r="DSP185" s="567"/>
      <c r="DSU185" s="590"/>
      <c r="DSV185" s="591"/>
      <c r="DSW185" s="567"/>
      <c r="DTB185" s="590"/>
      <c r="DTC185" s="591"/>
      <c r="DTD185" s="567"/>
      <c r="DTI185" s="590"/>
      <c r="DTJ185" s="591"/>
      <c r="DTK185" s="567"/>
      <c r="DTP185" s="590"/>
      <c r="DTQ185" s="591"/>
      <c r="DTR185" s="567"/>
      <c r="DTW185" s="590"/>
      <c r="DTX185" s="591"/>
      <c r="DTY185" s="567"/>
      <c r="DUD185" s="590"/>
      <c r="DUE185" s="591"/>
      <c r="DUF185" s="567"/>
      <c r="DUK185" s="590"/>
      <c r="DUL185" s="591"/>
      <c r="DUM185" s="567"/>
      <c r="DUR185" s="590"/>
      <c r="DUS185" s="591"/>
      <c r="DUT185" s="567"/>
      <c r="DUY185" s="590"/>
      <c r="DUZ185" s="591"/>
      <c r="DVA185" s="567"/>
      <c r="DVF185" s="590"/>
      <c r="DVG185" s="591"/>
      <c r="DVH185" s="567"/>
      <c r="DVM185" s="590"/>
      <c r="DVN185" s="591"/>
      <c r="DVO185" s="567"/>
      <c r="DVT185" s="590"/>
      <c r="DVU185" s="591"/>
      <c r="DVV185" s="567"/>
      <c r="DWA185" s="590"/>
      <c r="DWB185" s="591"/>
      <c r="DWC185" s="567"/>
      <c r="DWH185" s="590"/>
      <c r="DWI185" s="591"/>
      <c r="DWJ185" s="567"/>
      <c r="DWO185" s="590"/>
      <c r="DWP185" s="591"/>
      <c r="DWQ185" s="567"/>
      <c r="DWV185" s="590"/>
      <c r="DWW185" s="591"/>
      <c r="DWX185" s="567"/>
      <c r="DXC185" s="590"/>
      <c r="DXD185" s="591"/>
      <c r="DXE185" s="567"/>
      <c r="DXJ185" s="590"/>
      <c r="DXK185" s="591"/>
      <c r="DXL185" s="567"/>
      <c r="DXQ185" s="590"/>
      <c r="DXR185" s="591"/>
      <c r="DXS185" s="567"/>
      <c r="DXX185" s="590"/>
      <c r="DXY185" s="591"/>
      <c r="DXZ185" s="567"/>
      <c r="DYE185" s="590"/>
      <c r="DYF185" s="591"/>
      <c r="DYG185" s="567"/>
      <c r="DYL185" s="590"/>
      <c r="DYM185" s="591"/>
      <c r="DYN185" s="567"/>
      <c r="DYS185" s="590"/>
      <c r="DYT185" s="591"/>
      <c r="DYU185" s="567"/>
      <c r="DYZ185" s="590"/>
      <c r="DZA185" s="591"/>
      <c r="DZB185" s="567"/>
      <c r="DZG185" s="590"/>
      <c r="DZH185" s="591"/>
      <c r="DZI185" s="567"/>
      <c r="DZN185" s="590"/>
      <c r="DZO185" s="591"/>
      <c r="DZP185" s="567"/>
      <c r="DZU185" s="590"/>
      <c r="DZV185" s="591"/>
      <c r="DZW185" s="567"/>
      <c r="EAB185" s="590"/>
      <c r="EAC185" s="591"/>
      <c r="EAD185" s="567"/>
      <c r="EAI185" s="590"/>
      <c r="EAJ185" s="591"/>
      <c r="EAK185" s="567"/>
      <c r="EAP185" s="590"/>
      <c r="EAQ185" s="591"/>
      <c r="EAR185" s="567"/>
      <c r="EAW185" s="590"/>
      <c r="EAX185" s="591"/>
      <c r="EAY185" s="567"/>
      <c r="EBD185" s="590"/>
      <c r="EBE185" s="591"/>
      <c r="EBF185" s="567"/>
      <c r="EBK185" s="590"/>
      <c r="EBL185" s="591"/>
      <c r="EBM185" s="567"/>
      <c r="EBR185" s="590"/>
      <c r="EBS185" s="591"/>
      <c r="EBT185" s="567"/>
      <c r="EBY185" s="590"/>
      <c r="EBZ185" s="591"/>
      <c r="ECA185" s="567"/>
      <c r="ECF185" s="590"/>
      <c r="ECG185" s="591"/>
      <c r="ECH185" s="567"/>
      <c r="ECM185" s="590"/>
      <c r="ECN185" s="591"/>
      <c r="ECO185" s="567"/>
      <c r="ECT185" s="590"/>
      <c r="ECU185" s="591"/>
      <c r="ECV185" s="567"/>
      <c r="EDA185" s="590"/>
      <c r="EDB185" s="591"/>
      <c r="EDC185" s="567"/>
      <c r="EDH185" s="590"/>
      <c r="EDI185" s="591"/>
      <c r="EDJ185" s="567"/>
      <c r="EDO185" s="590"/>
      <c r="EDP185" s="591"/>
      <c r="EDQ185" s="567"/>
      <c r="EDV185" s="590"/>
      <c r="EDW185" s="591"/>
      <c r="EDX185" s="567"/>
      <c r="EEC185" s="590"/>
      <c r="EED185" s="591"/>
      <c r="EEE185" s="567"/>
      <c r="EEJ185" s="590"/>
      <c r="EEK185" s="591"/>
      <c r="EEL185" s="567"/>
      <c r="EEQ185" s="590"/>
      <c r="EER185" s="591"/>
      <c r="EES185" s="567"/>
      <c r="EEX185" s="590"/>
      <c r="EEY185" s="591"/>
      <c r="EEZ185" s="567"/>
      <c r="EFE185" s="590"/>
      <c r="EFF185" s="591"/>
      <c r="EFG185" s="567"/>
      <c r="EFL185" s="590"/>
      <c r="EFM185" s="591"/>
      <c r="EFN185" s="567"/>
      <c r="EFS185" s="590"/>
      <c r="EFT185" s="591"/>
      <c r="EFU185" s="567"/>
      <c r="EFZ185" s="590"/>
      <c r="EGA185" s="591"/>
      <c r="EGB185" s="567"/>
      <c r="EGG185" s="590"/>
      <c r="EGH185" s="591"/>
      <c r="EGI185" s="567"/>
      <c r="EGN185" s="590"/>
      <c r="EGO185" s="591"/>
      <c r="EGP185" s="567"/>
      <c r="EGU185" s="590"/>
      <c r="EGV185" s="591"/>
      <c r="EGW185" s="567"/>
      <c r="EHB185" s="590"/>
      <c r="EHC185" s="591"/>
      <c r="EHD185" s="567"/>
      <c r="EHI185" s="590"/>
      <c r="EHJ185" s="591"/>
      <c r="EHK185" s="567"/>
      <c r="EHP185" s="590"/>
      <c r="EHQ185" s="591"/>
      <c r="EHR185" s="567"/>
      <c r="EHW185" s="590"/>
      <c r="EHX185" s="591"/>
      <c r="EHY185" s="567"/>
      <c r="EID185" s="590"/>
      <c r="EIE185" s="591"/>
      <c r="EIF185" s="567"/>
      <c r="EIK185" s="590"/>
      <c r="EIL185" s="591"/>
      <c r="EIM185" s="567"/>
      <c r="EIR185" s="590"/>
      <c r="EIS185" s="591"/>
      <c r="EIT185" s="567"/>
      <c r="EIY185" s="590"/>
      <c r="EIZ185" s="591"/>
      <c r="EJA185" s="567"/>
      <c r="EJF185" s="590"/>
      <c r="EJG185" s="591"/>
      <c r="EJH185" s="567"/>
      <c r="EJM185" s="590"/>
      <c r="EJN185" s="591"/>
      <c r="EJO185" s="567"/>
      <c r="EJT185" s="590"/>
      <c r="EJU185" s="591"/>
      <c r="EJV185" s="567"/>
      <c r="EKA185" s="590"/>
      <c r="EKB185" s="591"/>
      <c r="EKC185" s="567"/>
      <c r="EKH185" s="590"/>
      <c r="EKI185" s="591"/>
      <c r="EKJ185" s="567"/>
      <c r="EKO185" s="590"/>
      <c r="EKP185" s="591"/>
      <c r="EKQ185" s="567"/>
      <c r="EKV185" s="590"/>
      <c r="EKW185" s="591"/>
      <c r="EKX185" s="567"/>
      <c r="ELC185" s="590"/>
      <c r="ELD185" s="591"/>
      <c r="ELE185" s="567"/>
      <c r="ELJ185" s="590"/>
      <c r="ELK185" s="591"/>
      <c r="ELL185" s="567"/>
      <c r="ELQ185" s="590"/>
      <c r="ELR185" s="591"/>
      <c r="ELS185" s="567"/>
      <c r="ELX185" s="590"/>
      <c r="ELY185" s="591"/>
      <c r="ELZ185" s="567"/>
      <c r="EME185" s="590"/>
      <c r="EMF185" s="591"/>
      <c r="EMG185" s="567"/>
      <c r="EML185" s="590"/>
      <c r="EMM185" s="591"/>
      <c r="EMN185" s="567"/>
      <c r="EMS185" s="590"/>
      <c r="EMT185" s="591"/>
      <c r="EMU185" s="567"/>
      <c r="EMZ185" s="590"/>
      <c r="ENA185" s="591"/>
      <c r="ENB185" s="567"/>
      <c r="ENG185" s="590"/>
      <c r="ENH185" s="591"/>
      <c r="ENI185" s="567"/>
      <c r="ENN185" s="590"/>
      <c r="ENO185" s="591"/>
      <c r="ENP185" s="567"/>
      <c r="ENU185" s="590"/>
      <c r="ENV185" s="591"/>
      <c r="ENW185" s="567"/>
      <c r="EOB185" s="590"/>
      <c r="EOC185" s="591"/>
      <c r="EOD185" s="567"/>
      <c r="EOI185" s="590"/>
      <c r="EOJ185" s="591"/>
      <c r="EOK185" s="567"/>
      <c r="EOP185" s="590"/>
      <c r="EOQ185" s="591"/>
      <c r="EOR185" s="567"/>
      <c r="EOW185" s="590"/>
      <c r="EOX185" s="591"/>
      <c r="EOY185" s="567"/>
      <c r="EPD185" s="590"/>
      <c r="EPE185" s="591"/>
      <c r="EPF185" s="567"/>
      <c r="EPK185" s="590"/>
      <c r="EPL185" s="591"/>
      <c r="EPM185" s="567"/>
      <c r="EPR185" s="590"/>
      <c r="EPS185" s="591"/>
      <c r="EPT185" s="567"/>
      <c r="EPY185" s="590"/>
      <c r="EPZ185" s="591"/>
      <c r="EQA185" s="567"/>
      <c r="EQF185" s="590"/>
      <c r="EQG185" s="591"/>
      <c r="EQH185" s="567"/>
      <c r="EQM185" s="590"/>
      <c r="EQN185" s="591"/>
      <c r="EQO185" s="567"/>
      <c r="EQT185" s="590"/>
      <c r="EQU185" s="591"/>
      <c r="EQV185" s="567"/>
      <c r="ERA185" s="590"/>
      <c r="ERB185" s="591"/>
      <c r="ERC185" s="567"/>
      <c r="ERH185" s="590"/>
      <c r="ERI185" s="591"/>
      <c r="ERJ185" s="567"/>
      <c r="ERO185" s="590"/>
      <c r="ERP185" s="591"/>
      <c r="ERQ185" s="567"/>
      <c r="ERV185" s="590"/>
      <c r="ERW185" s="591"/>
      <c r="ERX185" s="567"/>
      <c r="ESC185" s="590"/>
      <c r="ESD185" s="591"/>
      <c r="ESE185" s="567"/>
      <c r="ESJ185" s="590"/>
      <c r="ESK185" s="591"/>
      <c r="ESL185" s="567"/>
      <c r="ESQ185" s="590"/>
      <c r="ESR185" s="591"/>
      <c r="ESS185" s="567"/>
      <c r="ESX185" s="590"/>
      <c r="ESY185" s="591"/>
      <c r="ESZ185" s="567"/>
      <c r="ETE185" s="590"/>
      <c r="ETF185" s="591"/>
      <c r="ETG185" s="567"/>
      <c r="ETL185" s="590"/>
      <c r="ETM185" s="591"/>
      <c r="ETN185" s="567"/>
      <c r="ETS185" s="590"/>
      <c r="ETT185" s="591"/>
      <c r="ETU185" s="567"/>
      <c r="ETZ185" s="590"/>
      <c r="EUA185" s="591"/>
      <c r="EUB185" s="567"/>
      <c r="EUG185" s="590"/>
      <c r="EUH185" s="591"/>
      <c r="EUI185" s="567"/>
      <c r="EUN185" s="590"/>
      <c r="EUO185" s="591"/>
      <c r="EUP185" s="567"/>
      <c r="EUU185" s="590"/>
      <c r="EUV185" s="591"/>
      <c r="EUW185" s="567"/>
      <c r="EVB185" s="590"/>
      <c r="EVC185" s="591"/>
      <c r="EVD185" s="567"/>
      <c r="EVI185" s="590"/>
      <c r="EVJ185" s="591"/>
      <c r="EVK185" s="567"/>
      <c r="EVP185" s="590"/>
      <c r="EVQ185" s="591"/>
      <c r="EVR185" s="567"/>
      <c r="EVW185" s="590"/>
      <c r="EVX185" s="591"/>
      <c r="EVY185" s="567"/>
      <c r="EWD185" s="590"/>
      <c r="EWE185" s="591"/>
      <c r="EWF185" s="567"/>
      <c r="EWK185" s="590"/>
      <c r="EWL185" s="591"/>
      <c r="EWM185" s="567"/>
      <c r="EWR185" s="590"/>
      <c r="EWS185" s="591"/>
      <c r="EWT185" s="567"/>
      <c r="EWY185" s="590"/>
      <c r="EWZ185" s="591"/>
      <c r="EXA185" s="567"/>
      <c r="EXF185" s="590"/>
      <c r="EXG185" s="591"/>
      <c r="EXH185" s="567"/>
      <c r="EXM185" s="590"/>
      <c r="EXN185" s="591"/>
      <c r="EXO185" s="567"/>
      <c r="EXT185" s="590"/>
      <c r="EXU185" s="591"/>
      <c r="EXV185" s="567"/>
      <c r="EYA185" s="590"/>
      <c r="EYB185" s="591"/>
      <c r="EYC185" s="567"/>
      <c r="EYH185" s="590"/>
      <c r="EYI185" s="591"/>
      <c r="EYJ185" s="567"/>
      <c r="EYO185" s="590"/>
      <c r="EYP185" s="591"/>
      <c r="EYQ185" s="567"/>
      <c r="EYV185" s="590"/>
      <c r="EYW185" s="591"/>
      <c r="EYX185" s="567"/>
      <c r="EZC185" s="590"/>
      <c r="EZD185" s="591"/>
      <c r="EZE185" s="567"/>
      <c r="EZJ185" s="590"/>
      <c r="EZK185" s="591"/>
      <c r="EZL185" s="567"/>
      <c r="EZQ185" s="590"/>
      <c r="EZR185" s="591"/>
      <c r="EZS185" s="567"/>
      <c r="EZX185" s="590"/>
      <c r="EZY185" s="591"/>
      <c r="EZZ185" s="567"/>
      <c r="FAE185" s="590"/>
      <c r="FAF185" s="591"/>
      <c r="FAG185" s="567"/>
      <c r="FAL185" s="590"/>
      <c r="FAM185" s="591"/>
      <c r="FAN185" s="567"/>
      <c r="FAS185" s="590"/>
      <c r="FAT185" s="591"/>
      <c r="FAU185" s="567"/>
      <c r="FAZ185" s="590"/>
      <c r="FBA185" s="591"/>
      <c r="FBB185" s="567"/>
      <c r="FBG185" s="590"/>
      <c r="FBH185" s="591"/>
      <c r="FBI185" s="567"/>
      <c r="FBN185" s="590"/>
      <c r="FBO185" s="591"/>
      <c r="FBP185" s="567"/>
      <c r="FBU185" s="590"/>
      <c r="FBV185" s="591"/>
      <c r="FBW185" s="567"/>
      <c r="FCB185" s="590"/>
      <c r="FCC185" s="591"/>
      <c r="FCD185" s="567"/>
      <c r="FCI185" s="590"/>
      <c r="FCJ185" s="591"/>
      <c r="FCK185" s="567"/>
      <c r="FCP185" s="590"/>
      <c r="FCQ185" s="591"/>
      <c r="FCR185" s="567"/>
      <c r="FCW185" s="590"/>
      <c r="FCX185" s="591"/>
      <c r="FCY185" s="567"/>
      <c r="FDD185" s="590"/>
      <c r="FDE185" s="591"/>
      <c r="FDF185" s="567"/>
      <c r="FDK185" s="590"/>
      <c r="FDL185" s="591"/>
      <c r="FDM185" s="567"/>
      <c r="FDR185" s="590"/>
      <c r="FDS185" s="591"/>
      <c r="FDT185" s="567"/>
      <c r="FDY185" s="590"/>
      <c r="FDZ185" s="591"/>
      <c r="FEA185" s="567"/>
      <c r="FEF185" s="590"/>
      <c r="FEG185" s="591"/>
      <c r="FEH185" s="567"/>
      <c r="FEM185" s="590"/>
      <c r="FEN185" s="591"/>
      <c r="FEO185" s="567"/>
      <c r="FET185" s="590"/>
      <c r="FEU185" s="591"/>
      <c r="FEV185" s="567"/>
      <c r="FFA185" s="590"/>
      <c r="FFB185" s="591"/>
      <c r="FFC185" s="567"/>
      <c r="FFH185" s="590"/>
      <c r="FFI185" s="591"/>
      <c r="FFJ185" s="567"/>
      <c r="FFO185" s="590"/>
      <c r="FFP185" s="591"/>
      <c r="FFQ185" s="567"/>
      <c r="FFV185" s="590"/>
      <c r="FFW185" s="591"/>
      <c r="FFX185" s="567"/>
      <c r="FGC185" s="590"/>
      <c r="FGD185" s="591"/>
      <c r="FGE185" s="567"/>
      <c r="FGJ185" s="590"/>
      <c r="FGK185" s="591"/>
      <c r="FGL185" s="567"/>
      <c r="FGQ185" s="590"/>
      <c r="FGR185" s="591"/>
      <c r="FGS185" s="567"/>
      <c r="FGX185" s="590"/>
      <c r="FGY185" s="591"/>
      <c r="FGZ185" s="567"/>
      <c r="FHE185" s="590"/>
      <c r="FHF185" s="591"/>
      <c r="FHG185" s="567"/>
      <c r="FHL185" s="590"/>
      <c r="FHM185" s="591"/>
      <c r="FHN185" s="567"/>
      <c r="FHS185" s="590"/>
      <c r="FHT185" s="591"/>
      <c r="FHU185" s="567"/>
      <c r="FHZ185" s="590"/>
      <c r="FIA185" s="591"/>
      <c r="FIB185" s="567"/>
      <c r="FIG185" s="590"/>
      <c r="FIH185" s="591"/>
      <c r="FII185" s="567"/>
      <c r="FIN185" s="590"/>
      <c r="FIO185" s="591"/>
      <c r="FIP185" s="567"/>
      <c r="FIU185" s="590"/>
      <c r="FIV185" s="591"/>
      <c r="FIW185" s="567"/>
      <c r="FJB185" s="590"/>
      <c r="FJC185" s="591"/>
      <c r="FJD185" s="567"/>
      <c r="FJI185" s="590"/>
      <c r="FJJ185" s="591"/>
      <c r="FJK185" s="567"/>
      <c r="FJP185" s="590"/>
      <c r="FJQ185" s="591"/>
      <c r="FJR185" s="567"/>
      <c r="FJW185" s="590"/>
      <c r="FJX185" s="591"/>
      <c r="FJY185" s="567"/>
      <c r="FKD185" s="590"/>
      <c r="FKE185" s="591"/>
      <c r="FKF185" s="567"/>
      <c r="FKK185" s="590"/>
      <c r="FKL185" s="591"/>
      <c r="FKM185" s="567"/>
      <c r="FKR185" s="590"/>
      <c r="FKS185" s="591"/>
      <c r="FKT185" s="567"/>
      <c r="FKY185" s="590"/>
      <c r="FKZ185" s="591"/>
      <c r="FLA185" s="567"/>
      <c r="FLF185" s="590"/>
      <c r="FLG185" s="591"/>
      <c r="FLH185" s="567"/>
      <c r="FLM185" s="590"/>
      <c r="FLN185" s="591"/>
      <c r="FLO185" s="567"/>
      <c r="FLT185" s="590"/>
      <c r="FLU185" s="591"/>
      <c r="FLV185" s="567"/>
      <c r="FMA185" s="590"/>
      <c r="FMB185" s="591"/>
      <c r="FMC185" s="567"/>
      <c r="FMH185" s="590"/>
      <c r="FMI185" s="591"/>
      <c r="FMJ185" s="567"/>
      <c r="FMO185" s="590"/>
      <c r="FMP185" s="591"/>
      <c r="FMQ185" s="567"/>
      <c r="FMV185" s="590"/>
      <c r="FMW185" s="591"/>
      <c r="FMX185" s="567"/>
      <c r="FNC185" s="590"/>
      <c r="FND185" s="591"/>
      <c r="FNE185" s="567"/>
      <c r="FNJ185" s="590"/>
      <c r="FNK185" s="591"/>
      <c r="FNL185" s="567"/>
      <c r="FNQ185" s="590"/>
      <c r="FNR185" s="591"/>
      <c r="FNS185" s="567"/>
      <c r="FNX185" s="590"/>
      <c r="FNY185" s="591"/>
      <c r="FNZ185" s="567"/>
      <c r="FOE185" s="590"/>
      <c r="FOF185" s="591"/>
      <c r="FOG185" s="567"/>
      <c r="FOL185" s="590"/>
      <c r="FOM185" s="591"/>
      <c r="FON185" s="567"/>
      <c r="FOS185" s="590"/>
      <c r="FOT185" s="591"/>
      <c r="FOU185" s="567"/>
      <c r="FOZ185" s="590"/>
      <c r="FPA185" s="591"/>
      <c r="FPB185" s="567"/>
      <c r="FPG185" s="590"/>
      <c r="FPH185" s="591"/>
      <c r="FPI185" s="567"/>
      <c r="FPN185" s="590"/>
      <c r="FPO185" s="591"/>
      <c r="FPP185" s="567"/>
      <c r="FPU185" s="590"/>
      <c r="FPV185" s="591"/>
      <c r="FPW185" s="567"/>
      <c r="FQB185" s="590"/>
      <c r="FQC185" s="591"/>
      <c r="FQD185" s="567"/>
      <c r="FQI185" s="590"/>
      <c r="FQJ185" s="591"/>
      <c r="FQK185" s="567"/>
      <c r="FQP185" s="590"/>
      <c r="FQQ185" s="591"/>
      <c r="FQR185" s="567"/>
      <c r="FQW185" s="590"/>
      <c r="FQX185" s="591"/>
      <c r="FQY185" s="567"/>
      <c r="FRD185" s="590"/>
      <c r="FRE185" s="591"/>
      <c r="FRF185" s="567"/>
      <c r="FRK185" s="590"/>
      <c r="FRL185" s="591"/>
      <c r="FRM185" s="567"/>
      <c r="FRR185" s="590"/>
      <c r="FRS185" s="591"/>
      <c r="FRT185" s="567"/>
      <c r="FRY185" s="590"/>
      <c r="FRZ185" s="591"/>
      <c r="FSA185" s="567"/>
      <c r="FSF185" s="590"/>
      <c r="FSG185" s="591"/>
      <c r="FSH185" s="567"/>
      <c r="FSM185" s="590"/>
      <c r="FSN185" s="591"/>
      <c r="FSO185" s="567"/>
      <c r="FST185" s="590"/>
      <c r="FSU185" s="591"/>
      <c r="FSV185" s="567"/>
      <c r="FTA185" s="590"/>
      <c r="FTB185" s="591"/>
      <c r="FTC185" s="567"/>
      <c r="FTH185" s="590"/>
      <c r="FTI185" s="591"/>
      <c r="FTJ185" s="567"/>
      <c r="FTO185" s="590"/>
      <c r="FTP185" s="591"/>
      <c r="FTQ185" s="567"/>
      <c r="FTV185" s="590"/>
      <c r="FTW185" s="591"/>
      <c r="FTX185" s="567"/>
      <c r="FUC185" s="590"/>
      <c r="FUD185" s="591"/>
      <c r="FUE185" s="567"/>
      <c r="FUJ185" s="590"/>
      <c r="FUK185" s="591"/>
      <c r="FUL185" s="567"/>
      <c r="FUQ185" s="590"/>
      <c r="FUR185" s="591"/>
      <c r="FUS185" s="567"/>
      <c r="FUX185" s="590"/>
      <c r="FUY185" s="591"/>
      <c r="FUZ185" s="567"/>
      <c r="FVE185" s="590"/>
      <c r="FVF185" s="591"/>
      <c r="FVG185" s="567"/>
      <c r="FVL185" s="590"/>
      <c r="FVM185" s="591"/>
      <c r="FVN185" s="567"/>
      <c r="FVS185" s="590"/>
      <c r="FVT185" s="591"/>
      <c r="FVU185" s="567"/>
      <c r="FVZ185" s="590"/>
      <c r="FWA185" s="591"/>
      <c r="FWB185" s="567"/>
      <c r="FWG185" s="590"/>
      <c r="FWH185" s="591"/>
      <c r="FWI185" s="567"/>
      <c r="FWN185" s="590"/>
      <c r="FWO185" s="591"/>
      <c r="FWP185" s="567"/>
      <c r="FWU185" s="590"/>
      <c r="FWV185" s="591"/>
      <c r="FWW185" s="567"/>
      <c r="FXB185" s="590"/>
      <c r="FXC185" s="591"/>
      <c r="FXD185" s="567"/>
      <c r="FXI185" s="590"/>
      <c r="FXJ185" s="591"/>
      <c r="FXK185" s="567"/>
      <c r="FXP185" s="590"/>
      <c r="FXQ185" s="591"/>
      <c r="FXR185" s="567"/>
      <c r="FXW185" s="590"/>
      <c r="FXX185" s="591"/>
      <c r="FXY185" s="567"/>
      <c r="FYD185" s="590"/>
      <c r="FYE185" s="591"/>
      <c r="FYF185" s="567"/>
      <c r="FYK185" s="590"/>
      <c r="FYL185" s="591"/>
      <c r="FYM185" s="567"/>
      <c r="FYR185" s="590"/>
      <c r="FYS185" s="591"/>
      <c r="FYT185" s="567"/>
      <c r="FYY185" s="590"/>
      <c r="FYZ185" s="591"/>
      <c r="FZA185" s="567"/>
      <c r="FZF185" s="590"/>
      <c r="FZG185" s="591"/>
      <c r="FZH185" s="567"/>
      <c r="FZM185" s="590"/>
      <c r="FZN185" s="591"/>
      <c r="FZO185" s="567"/>
      <c r="FZT185" s="590"/>
      <c r="FZU185" s="591"/>
      <c r="FZV185" s="567"/>
      <c r="GAA185" s="590"/>
      <c r="GAB185" s="591"/>
      <c r="GAC185" s="567"/>
      <c r="GAH185" s="590"/>
      <c r="GAI185" s="591"/>
      <c r="GAJ185" s="567"/>
      <c r="GAO185" s="590"/>
      <c r="GAP185" s="591"/>
      <c r="GAQ185" s="567"/>
      <c r="GAV185" s="590"/>
      <c r="GAW185" s="591"/>
      <c r="GAX185" s="567"/>
      <c r="GBC185" s="590"/>
      <c r="GBD185" s="591"/>
      <c r="GBE185" s="567"/>
      <c r="GBJ185" s="590"/>
      <c r="GBK185" s="591"/>
      <c r="GBL185" s="567"/>
      <c r="GBQ185" s="590"/>
      <c r="GBR185" s="591"/>
      <c r="GBS185" s="567"/>
      <c r="GBX185" s="590"/>
      <c r="GBY185" s="591"/>
      <c r="GBZ185" s="567"/>
      <c r="GCE185" s="590"/>
      <c r="GCF185" s="591"/>
      <c r="GCG185" s="567"/>
      <c r="GCL185" s="590"/>
      <c r="GCM185" s="591"/>
      <c r="GCN185" s="567"/>
      <c r="GCS185" s="590"/>
      <c r="GCT185" s="591"/>
      <c r="GCU185" s="567"/>
      <c r="GCZ185" s="590"/>
      <c r="GDA185" s="591"/>
      <c r="GDB185" s="567"/>
      <c r="GDG185" s="590"/>
      <c r="GDH185" s="591"/>
      <c r="GDI185" s="567"/>
      <c r="GDN185" s="590"/>
      <c r="GDO185" s="591"/>
      <c r="GDP185" s="567"/>
      <c r="GDU185" s="590"/>
      <c r="GDV185" s="591"/>
      <c r="GDW185" s="567"/>
      <c r="GEB185" s="590"/>
      <c r="GEC185" s="591"/>
      <c r="GED185" s="567"/>
      <c r="GEI185" s="590"/>
      <c r="GEJ185" s="591"/>
      <c r="GEK185" s="567"/>
      <c r="GEP185" s="590"/>
      <c r="GEQ185" s="591"/>
      <c r="GER185" s="567"/>
      <c r="GEW185" s="590"/>
      <c r="GEX185" s="591"/>
      <c r="GEY185" s="567"/>
      <c r="GFD185" s="590"/>
      <c r="GFE185" s="591"/>
      <c r="GFF185" s="567"/>
      <c r="GFK185" s="590"/>
      <c r="GFL185" s="591"/>
      <c r="GFM185" s="567"/>
      <c r="GFR185" s="590"/>
      <c r="GFS185" s="591"/>
      <c r="GFT185" s="567"/>
      <c r="GFY185" s="590"/>
      <c r="GFZ185" s="591"/>
      <c r="GGA185" s="567"/>
      <c r="GGF185" s="590"/>
      <c r="GGG185" s="591"/>
      <c r="GGH185" s="567"/>
      <c r="GGM185" s="590"/>
      <c r="GGN185" s="591"/>
      <c r="GGO185" s="567"/>
      <c r="GGT185" s="590"/>
      <c r="GGU185" s="591"/>
      <c r="GGV185" s="567"/>
      <c r="GHA185" s="590"/>
      <c r="GHB185" s="591"/>
      <c r="GHC185" s="567"/>
      <c r="GHH185" s="590"/>
      <c r="GHI185" s="591"/>
      <c r="GHJ185" s="567"/>
      <c r="GHO185" s="590"/>
      <c r="GHP185" s="591"/>
      <c r="GHQ185" s="567"/>
      <c r="GHV185" s="590"/>
      <c r="GHW185" s="591"/>
      <c r="GHX185" s="567"/>
      <c r="GIC185" s="590"/>
      <c r="GID185" s="591"/>
      <c r="GIE185" s="567"/>
      <c r="GIJ185" s="590"/>
      <c r="GIK185" s="591"/>
      <c r="GIL185" s="567"/>
      <c r="GIQ185" s="590"/>
      <c r="GIR185" s="591"/>
      <c r="GIS185" s="567"/>
      <c r="GIX185" s="590"/>
      <c r="GIY185" s="591"/>
      <c r="GIZ185" s="567"/>
      <c r="GJE185" s="590"/>
      <c r="GJF185" s="591"/>
      <c r="GJG185" s="567"/>
      <c r="GJL185" s="590"/>
      <c r="GJM185" s="591"/>
      <c r="GJN185" s="567"/>
      <c r="GJS185" s="590"/>
      <c r="GJT185" s="591"/>
      <c r="GJU185" s="567"/>
      <c r="GJZ185" s="590"/>
      <c r="GKA185" s="591"/>
      <c r="GKB185" s="567"/>
      <c r="GKG185" s="590"/>
      <c r="GKH185" s="591"/>
      <c r="GKI185" s="567"/>
      <c r="GKN185" s="590"/>
      <c r="GKO185" s="591"/>
      <c r="GKP185" s="567"/>
      <c r="GKU185" s="590"/>
      <c r="GKV185" s="591"/>
      <c r="GKW185" s="567"/>
      <c r="GLB185" s="590"/>
      <c r="GLC185" s="591"/>
      <c r="GLD185" s="567"/>
      <c r="GLI185" s="590"/>
      <c r="GLJ185" s="591"/>
      <c r="GLK185" s="567"/>
      <c r="GLP185" s="590"/>
      <c r="GLQ185" s="591"/>
      <c r="GLR185" s="567"/>
      <c r="GLW185" s="590"/>
      <c r="GLX185" s="591"/>
      <c r="GLY185" s="567"/>
      <c r="GMD185" s="590"/>
      <c r="GME185" s="591"/>
      <c r="GMF185" s="567"/>
      <c r="GMK185" s="590"/>
      <c r="GML185" s="591"/>
      <c r="GMM185" s="567"/>
      <c r="GMR185" s="590"/>
      <c r="GMS185" s="591"/>
      <c r="GMT185" s="567"/>
      <c r="GMY185" s="590"/>
      <c r="GMZ185" s="591"/>
      <c r="GNA185" s="567"/>
      <c r="GNF185" s="590"/>
      <c r="GNG185" s="591"/>
      <c r="GNH185" s="567"/>
      <c r="GNM185" s="590"/>
      <c r="GNN185" s="591"/>
      <c r="GNO185" s="567"/>
      <c r="GNT185" s="590"/>
      <c r="GNU185" s="591"/>
      <c r="GNV185" s="567"/>
      <c r="GOA185" s="590"/>
      <c r="GOB185" s="591"/>
      <c r="GOC185" s="567"/>
      <c r="GOH185" s="590"/>
      <c r="GOI185" s="591"/>
      <c r="GOJ185" s="567"/>
      <c r="GOO185" s="590"/>
      <c r="GOP185" s="591"/>
      <c r="GOQ185" s="567"/>
      <c r="GOV185" s="590"/>
      <c r="GOW185" s="591"/>
      <c r="GOX185" s="567"/>
      <c r="GPC185" s="590"/>
      <c r="GPD185" s="591"/>
      <c r="GPE185" s="567"/>
      <c r="GPJ185" s="590"/>
      <c r="GPK185" s="591"/>
      <c r="GPL185" s="567"/>
      <c r="GPQ185" s="590"/>
      <c r="GPR185" s="591"/>
      <c r="GPS185" s="567"/>
      <c r="GPX185" s="590"/>
      <c r="GPY185" s="591"/>
      <c r="GPZ185" s="567"/>
      <c r="GQE185" s="590"/>
      <c r="GQF185" s="591"/>
      <c r="GQG185" s="567"/>
      <c r="GQL185" s="590"/>
      <c r="GQM185" s="591"/>
      <c r="GQN185" s="567"/>
      <c r="GQS185" s="590"/>
      <c r="GQT185" s="591"/>
      <c r="GQU185" s="567"/>
      <c r="GQZ185" s="590"/>
      <c r="GRA185" s="591"/>
      <c r="GRB185" s="567"/>
      <c r="GRG185" s="590"/>
      <c r="GRH185" s="591"/>
      <c r="GRI185" s="567"/>
      <c r="GRN185" s="590"/>
      <c r="GRO185" s="591"/>
      <c r="GRP185" s="567"/>
      <c r="GRU185" s="590"/>
      <c r="GRV185" s="591"/>
      <c r="GRW185" s="567"/>
      <c r="GSB185" s="590"/>
      <c r="GSC185" s="591"/>
      <c r="GSD185" s="567"/>
      <c r="GSI185" s="590"/>
      <c r="GSJ185" s="591"/>
      <c r="GSK185" s="567"/>
      <c r="GSP185" s="590"/>
      <c r="GSQ185" s="591"/>
      <c r="GSR185" s="567"/>
      <c r="GSW185" s="590"/>
      <c r="GSX185" s="591"/>
      <c r="GSY185" s="567"/>
      <c r="GTD185" s="590"/>
      <c r="GTE185" s="591"/>
      <c r="GTF185" s="567"/>
      <c r="GTK185" s="590"/>
      <c r="GTL185" s="591"/>
      <c r="GTM185" s="567"/>
      <c r="GTR185" s="590"/>
      <c r="GTS185" s="591"/>
      <c r="GTT185" s="567"/>
      <c r="GTY185" s="590"/>
      <c r="GTZ185" s="591"/>
      <c r="GUA185" s="567"/>
      <c r="GUF185" s="590"/>
      <c r="GUG185" s="591"/>
      <c r="GUH185" s="567"/>
      <c r="GUM185" s="590"/>
      <c r="GUN185" s="591"/>
      <c r="GUO185" s="567"/>
      <c r="GUT185" s="590"/>
      <c r="GUU185" s="591"/>
      <c r="GUV185" s="567"/>
      <c r="GVA185" s="590"/>
      <c r="GVB185" s="591"/>
      <c r="GVC185" s="567"/>
      <c r="GVH185" s="590"/>
      <c r="GVI185" s="591"/>
      <c r="GVJ185" s="567"/>
      <c r="GVO185" s="590"/>
      <c r="GVP185" s="591"/>
      <c r="GVQ185" s="567"/>
      <c r="GVV185" s="590"/>
      <c r="GVW185" s="591"/>
      <c r="GVX185" s="567"/>
      <c r="GWC185" s="590"/>
      <c r="GWD185" s="591"/>
      <c r="GWE185" s="567"/>
      <c r="GWJ185" s="590"/>
      <c r="GWK185" s="591"/>
      <c r="GWL185" s="567"/>
      <c r="GWQ185" s="590"/>
      <c r="GWR185" s="591"/>
      <c r="GWS185" s="567"/>
      <c r="GWX185" s="590"/>
      <c r="GWY185" s="591"/>
      <c r="GWZ185" s="567"/>
      <c r="GXE185" s="590"/>
      <c r="GXF185" s="591"/>
      <c r="GXG185" s="567"/>
      <c r="GXL185" s="590"/>
      <c r="GXM185" s="591"/>
      <c r="GXN185" s="567"/>
      <c r="GXS185" s="590"/>
      <c r="GXT185" s="591"/>
      <c r="GXU185" s="567"/>
      <c r="GXZ185" s="590"/>
      <c r="GYA185" s="591"/>
      <c r="GYB185" s="567"/>
      <c r="GYG185" s="590"/>
      <c r="GYH185" s="591"/>
      <c r="GYI185" s="567"/>
      <c r="GYN185" s="590"/>
      <c r="GYO185" s="591"/>
      <c r="GYP185" s="567"/>
      <c r="GYU185" s="590"/>
      <c r="GYV185" s="591"/>
      <c r="GYW185" s="567"/>
      <c r="GZB185" s="590"/>
      <c r="GZC185" s="591"/>
      <c r="GZD185" s="567"/>
      <c r="GZI185" s="590"/>
      <c r="GZJ185" s="591"/>
      <c r="GZK185" s="567"/>
      <c r="GZP185" s="590"/>
      <c r="GZQ185" s="591"/>
      <c r="GZR185" s="567"/>
      <c r="GZW185" s="590"/>
      <c r="GZX185" s="591"/>
      <c r="GZY185" s="567"/>
      <c r="HAD185" s="590"/>
      <c r="HAE185" s="591"/>
      <c r="HAF185" s="567"/>
      <c r="HAK185" s="590"/>
      <c r="HAL185" s="591"/>
      <c r="HAM185" s="567"/>
      <c r="HAR185" s="590"/>
      <c r="HAS185" s="591"/>
      <c r="HAT185" s="567"/>
      <c r="HAY185" s="590"/>
      <c r="HAZ185" s="591"/>
      <c r="HBA185" s="567"/>
      <c r="HBF185" s="590"/>
      <c r="HBG185" s="591"/>
      <c r="HBH185" s="567"/>
      <c r="HBM185" s="590"/>
      <c r="HBN185" s="591"/>
      <c r="HBO185" s="567"/>
      <c r="HBT185" s="590"/>
      <c r="HBU185" s="591"/>
      <c r="HBV185" s="567"/>
      <c r="HCA185" s="590"/>
      <c r="HCB185" s="591"/>
      <c r="HCC185" s="567"/>
      <c r="HCH185" s="590"/>
      <c r="HCI185" s="591"/>
      <c r="HCJ185" s="567"/>
      <c r="HCO185" s="590"/>
      <c r="HCP185" s="591"/>
      <c r="HCQ185" s="567"/>
      <c r="HCV185" s="590"/>
      <c r="HCW185" s="591"/>
      <c r="HCX185" s="567"/>
      <c r="HDC185" s="590"/>
      <c r="HDD185" s="591"/>
      <c r="HDE185" s="567"/>
      <c r="HDJ185" s="590"/>
      <c r="HDK185" s="591"/>
      <c r="HDL185" s="567"/>
      <c r="HDQ185" s="590"/>
      <c r="HDR185" s="591"/>
      <c r="HDS185" s="567"/>
      <c r="HDX185" s="590"/>
      <c r="HDY185" s="591"/>
      <c r="HDZ185" s="567"/>
      <c r="HEE185" s="590"/>
      <c r="HEF185" s="591"/>
      <c r="HEG185" s="567"/>
      <c r="HEL185" s="590"/>
      <c r="HEM185" s="591"/>
      <c r="HEN185" s="567"/>
      <c r="HES185" s="590"/>
      <c r="HET185" s="591"/>
      <c r="HEU185" s="567"/>
      <c r="HEZ185" s="590"/>
      <c r="HFA185" s="591"/>
      <c r="HFB185" s="567"/>
      <c r="HFG185" s="590"/>
      <c r="HFH185" s="591"/>
      <c r="HFI185" s="567"/>
      <c r="HFN185" s="590"/>
      <c r="HFO185" s="591"/>
      <c r="HFP185" s="567"/>
      <c r="HFU185" s="590"/>
      <c r="HFV185" s="591"/>
      <c r="HFW185" s="567"/>
      <c r="HGB185" s="590"/>
      <c r="HGC185" s="591"/>
      <c r="HGD185" s="567"/>
      <c r="HGI185" s="590"/>
      <c r="HGJ185" s="591"/>
      <c r="HGK185" s="567"/>
      <c r="HGP185" s="590"/>
      <c r="HGQ185" s="591"/>
      <c r="HGR185" s="567"/>
      <c r="HGW185" s="590"/>
      <c r="HGX185" s="591"/>
      <c r="HGY185" s="567"/>
      <c r="HHD185" s="590"/>
      <c r="HHE185" s="591"/>
      <c r="HHF185" s="567"/>
      <c r="HHK185" s="590"/>
      <c r="HHL185" s="591"/>
      <c r="HHM185" s="567"/>
      <c r="HHR185" s="590"/>
      <c r="HHS185" s="591"/>
      <c r="HHT185" s="567"/>
      <c r="HHY185" s="590"/>
      <c r="HHZ185" s="591"/>
      <c r="HIA185" s="567"/>
      <c r="HIF185" s="590"/>
      <c r="HIG185" s="591"/>
      <c r="HIH185" s="567"/>
      <c r="HIM185" s="590"/>
      <c r="HIN185" s="591"/>
      <c r="HIO185" s="567"/>
      <c r="HIT185" s="590"/>
      <c r="HIU185" s="591"/>
      <c r="HIV185" s="567"/>
      <c r="HJA185" s="590"/>
      <c r="HJB185" s="591"/>
      <c r="HJC185" s="567"/>
      <c r="HJH185" s="590"/>
      <c r="HJI185" s="591"/>
      <c r="HJJ185" s="567"/>
      <c r="HJO185" s="590"/>
      <c r="HJP185" s="591"/>
      <c r="HJQ185" s="567"/>
      <c r="HJV185" s="590"/>
      <c r="HJW185" s="591"/>
      <c r="HJX185" s="567"/>
      <c r="HKC185" s="590"/>
      <c r="HKD185" s="591"/>
      <c r="HKE185" s="567"/>
      <c r="HKJ185" s="590"/>
      <c r="HKK185" s="591"/>
      <c r="HKL185" s="567"/>
      <c r="HKQ185" s="590"/>
      <c r="HKR185" s="591"/>
      <c r="HKS185" s="567"/>
      <c r="HKX185" s="590"/>
      <c r="HKY185" s="591"/>
      <c r="HKZ185" s="567"/>
      <c r="HLE185" s="590"/>
      <c r="HLF185" s="591"/>
      <c r="HLG185" s="567"/>
      <c r="HLL185" s="590"/>
      <c r="HLM185" s="591"/>
      <c r="HLN185" s="567"/>
      <c r="HLS185" s="590"/>
      <c r="HLT185" s="591"/>
      <c r="HLU185" s="567"/>
      <c r="HLZ185" s="590"/>
      <c r="HMA185" s="591"/>
      <c r="HMB185" s="567"/>
      <c r="HMG185" s="590"/>
      <c r="HMH185" s="591"/>
      <c r="HMI185" s="567"/>
      <c r="HMN185" s="590"/>
      <c r="HMO185" s="591"/>
      <c r="HMP185" s="567"/>
      <c r="HMU185" s="590"/>
      <c r="HMV185" s="591"/>
      <c r="HMW185" s="567"/>
      <c r="HNB185" s="590"/>
      <c r="HNC185" s="591"/>
      <c r="HND185" s="567"/>
      <c r="HNI185" s="590"/>
      <c r="HNJ185" s="591"/>
      <c r="HNK185" s="567"/>
      <c r="HNP185" s="590"/>
      <c r="HNQ185" s="591"/>
      <c r="HNR185" s="567"/>
      <c r="HNW185" s="590"/>
      <c r="HNX185" s="591"/>
      <c r="HNY185" s="567"/>
      <c r="HOD185" s="590"/>
      <c r="HOE185" s="591"/>
      <c r="HOF185" s="567"/>
      <c r="HOK185" s="590"/>
      <c r="HOL185" s="591"/>
      <c r="HOM185" s="567"/>
      <c r="HOR185" s="590"/>
      <c r="HOS185" s="591"/>
      <c r="HOT185" s="567"/>
      <c r="HOY185" s="590"/>
      <c r="HOZ185" s="591"/>
      <c r="HPA185" s="567"/>
      <c r="HPF185" s="590"/>
      <c r="HPG185" s="591"/>
      <c r="HPH185" s="567"/>
      <c r="HPM185" s="590"/>
      <c r="HPN185" s="591"/>
      <c r="HPO185" s="567"/>
      <c r="HPT185" s="590"/>
      <c r="HPU185" s="591"/>
      <c r="HPV185" s="567"/>
      <c r="HQA185" s="590"/>
      <c r="HQB185" s="591"/>
      <c r="HQC185" s="567"/>
      <c r="HQH185" s="590"/>
      <c r="HQI185" s="591"/>
      <c r="HQJ185" s="567"/>
      <c r="HQO185" s="590"/>
      <c r="HQP185" s="591"/>
      <c r="HQQ185" s="567"/>
      <c r="HQV185" s="590"/>
      <c r="HQW185" s="591"/>
      <c r="HQX185" s="567"/>
      <c r="HRC185" s="590"/>
      <c r="HRD185" s="591"/>
      <c r="HRE185" s="567"/>
      <c r="HRJ185" s="590"/>
      <c r="HRK185" s="591"/>
      <c r="HRL185" s="567"/>
      <c r="HRQ185" s="590"/>
      <c r="HRR185" s="591"/>
      <c r="HRS185" s="567"/>
      <c r="HRX185" s="590"/>
      <c r="HRY185" s="591"/>
      <c r="HRZ185" s="567"/>
      <c r="HSE185" s="590"/>
      <c r="HSF185" s="591"/>
      <c r="HSG185" s="567"/>
      <c r="HSL185" s="590"/>
      <c r="HSM185" s="591"/>
      <c r="HSN185" s="567"/>
      <c r="HSS185" s="590"/>
      <c r="HST185" s="591"/>
      <c r="HSU185" s="567"/>
      <c r="HSZ185" s="590"/>
      <c r="HTA185" s="591"/>
      <c r="HTB185" s="567"/>
      <c r="HTG185" s="590"/>
      <c r="HTH185" s="591"/>
      <c r="HTI185" s="567"/>
      <c r="HTN185" s="590"/>
      <c r="HTO185" s="591"/>
      <c r="HTP185" s="567"/>
      <c r="HTU185" s="590"/>
      <c r="HTV185" s="591"/>
      <c r="HTW185" s="567"/>
      <c r="HUB185" s="590"/>
      <c r="HUC185" s="591"/>
      <c r="HUD185" s="567"/>
      <c r="HUI185" s="590"/>
      <c r="HUJ185" s="591"/>
      <c r="HUK185" s="567"/>
      <c r="HUP185" s="590"/>
      <c r="HUQ185" s="591"/>
      <c r="HUR185" s="567"/>
      <c r="HUW185" s="590"/>
      <c r="HUX185" s="591"/>
      <c r="HUY185" s="567"/>
      <c r="HVD185" s="590"/>
      <c r="HVE185" s="591"/>
      <c r="HVF185" s="567"/>
      <c r="HVK185" s="590"/>
      <c r="HVL185" s="591"/>
      <c r="HVM185" s="567"/>
      <c r="HVR185" s="590"/>
      <c r="HVS185" s="591"/>
      <c r="HVT185" s="567"/>
      <c r="HVY185" s="590"/>
      <c r="HVZ185" s="591"/>
      <c r="HWA185" s="567"/>
      <c r="HWF185" s="590"/>
      <c r="HWG185" s="591"/>
      <c r="HWH185" s="567"/>
      <c r="HWM185" s="590"/>
      <c r="HWN185" s="591"/>
      <c r="HWO185" s="567"/>
      <c r="HWT185" s="590"/>
      <c r="HWU185" s="591"/>
      <c r="HWV185" s="567"/>
      <c r="HXA185" s="590"/>
      <c r="HXB185" s="591"/>
      <c r="HXC185" s="567"/>
      <c r="HXH185" s="590"/>
      <c r="HXI185" s="591"/>
      <c r="HXJ185" s="567"/>
      <c r="HXO185" s="590"/>
      <c r="HXP185" s="591"/>
      <c r="HXQ185" s="567"/>
      <c r="HXV185" s="590"/>
      <c r="HXW185" s="591"/>
      <c r="HXX185" s="567"/>
      <c r="HYC185" s="590"/>
      <c r="HYD185" s="591"/>
      <c r="HYE185" s="567"/>
      <c r="HYJ185" s="590"/>
      <c r="HYK185" s="591"/>
      <c r="HYL185" s="567"/>
      <c r="HYQ185" s="590"/>
      <c r="HYR185" s="591"/>
      <c r="HYS185" s="567"/>
      <c r="HYX185" s="590"/>
      <c r="HYY185" s="591"/>
      <c r="HYZ185" s="567"/>
      <c r="HZE185" s="590"/>
      <c r="HZF185" s="591"/>
      <c r="HZG185" s="567"/>
      <c r="HZL185" s="590"/>
      <c r="HZM185" s="591"/>
      <c r="HZN185" s="567"/>
      <c r="HZS185" s="590"/>
      <c r="HZT185" s="591"/>
      <c r="HZU185" s="567"/>
      <c r="HZZ185" s="590"/>
      <c r="IAA185" s="591"/>
      <c r="IAB185" s="567"/>
      <c r="IAG185" s="590"/>
      <c r="IAH185" s="591"/>
      <c r="IAI185" s="567"/>
      <c r="IAN185" s="590"/>
      <c r="IAO185" s="591"/>
      <c r="IAP185" s="567"/>
      <c r="IAU185" s="590"/>
      <c r="IAV185" s="591"/>
      <c r="IAW185" s="567"/>
      <c r="IBB185" s="590"/>
      <c r="IBC185" s="591"/>
      <c r="IBD185" s="567"/>
      <c r="IBI185" s="590"/>
      <c r="IBJ185" s="591"/>
      <c r="IBK185" s="567"/>
      <c r="IBP185" s="590"/>
      <c r="IBQ185" s="591"/>
      <c r="IBR185" s="567"/>
      <c r="IBW185" s="590"/>
      <c r="IBX185" s="591"/>
      <c r="IBY185" s="567"/>
      <c r="ICD185" s="590"/>
      <c r="ICE185" s="591"/>
      <c r="ICF185" s="567"/>
      <c r="ICK185" s="590"/>
      <c r="ICL185" s="591"/>
      <c r="ICM185" s="567"/>
      <c r="ICR185" s="590"/>
      <c r="ICS185" s="591"/>
      <c r="ICT185" s="567"/>
      <c r="ICY185" s="590"/>
      <c r="ICZ185" s="591"/>
      <c r="IDA185" s="567"/>
      <c r="IDF185" s="590"/>
      <c r="IDG185" s="591"/>
      <c r="IDH185" s="567"/>
      <c r="IDM185" s="590"/>
      <c r="IDN185" s="591"/>
      <c r="IDO185" s="567"/>
      <c r="IDT185" s="590"/>
      <c r="IDU185" s="591"/>
      <c r="IDV185" s="567"/>
      <c r="IEA185" s="590"/>
      <c r="IEB185" s="591"/>
      <c r="IEC185" s="567"/>
      <c r="IEH185" s="590"/>
      <c r="IEI185" s="591"/>
      <c r="IEJ185" s="567"/>
      <c r="IEO185" s="590"/>
      <c r="IEP185" s="591"/>
      <c r="IEQ185" s="567"/>
      <c r="IEV185" s="590"/>
      <c r="IEW185" s="591"/>
      <c r="IEX185" s="567"/>
      <c r="IFC185" s="590"/>
      <c r="IFD185" s="591"/>
      <c r="IFE185" s="567"/>
      <c r="IFJ185" s="590"/>
      <c r="IFK185" s="591"/>
      <c r="IFL185" s="567"/>
      <c r="IFQ185" s="590"/>
      <c r="IFR185" s="591"/>
      <c r="IFS185" s="567"/>
      <c r="IFX185" s="590"/>
      <c r="IFY185" s="591"/>
      <c r="IFZ185" s="567"/>
      <c r="IGE185" s="590"/>
      <c r="IGF185" s="591"/>
      <c r="IGG185" s="567"/>
      <c r="IGL185" s="590"/>
      <c r="IGM185" s="591"/>
      <c r="IGN185" s="567"/>
      <c r="IGS185" s="590"/>
      <c r="IGT185" s="591"/>
      <c r="IGU185" s="567"/>
      <c r="IGZ185" s="590"/>
      <c r="IHA185" s="591"/>
      <c r="IHB185" s="567"/>
      <c r="IHG185" s="590"/>
      <c r="IHH185" s="591"/>
      <c r="IHI185" s="567"/>
      <c r="IHN185" s="590"/>
      <c r="IHO185" s="591"/>
      <c r="IHP185" s="567"/>
      <c r="IHU185" s="590"/>
      <c r="IHV185" s="591"/>
      <c r="IHW185" s="567"/>
      <c r="IIB185" s="590"/>
      <c r="IIC185" s="591"/>
      <c r="IID185" s="567"/>
      <c r="III185" s="590"/>
      <c r="IIJ185" s="591"/>
      <c r="IIK185" s="567"/>
      <c r="IIP185" s="590"/>
      <c r="IIQ185" s="591"/>
      <c r="IIR185" s="567"/>
      <c r="IIW185" s="590"/>
      <c r="IIX185" s="591"/>
      <c r="IIY185" s="567"/>
      <c r="IJD185" s="590"/>
      <c r="IJE185" s="591"/>
      <c r="IJF185" s="567"/>
      <c r="IJK185" s="590"/>
      <c r="IJL185" s="591"/>
      <c r="IJM185" s="567"/>
      <c r="IJR185" s="590"/>
      <c r="IJS185" s="591"/>
      <c r="IJT185" s="567"/>
      <c r="IJY185" s="590"/>
      <c r="IJZ185" s="591"/>
      <c r="IKA185" s="567"/>
      <c r="IKF185" s="590"/>
      <c r="IKG185" s="591"/>
      <c r="IKH185" s="567"/>
      <c r="IKM185" s="590"/>
      <c r="IKN185" s="591"/>
      <c r="IKO185" s="567"/>
      <c r="IKT185" s="590"/>
      <c r="IKU185" s="591"/>
      <c r="IKV185" s="567"/>
      <c r="ILA185" s="590"/>
      <c r="ILB185" s="591"/>
      <c r="ILC185" s="567"/>
      <c r="ILH185" s="590"/>
      <c r="ILI185" s="591"/>
      <c r="ILJ185" s="567"/>
      <c r="ILO185" s="590"/>
      <c r="ILP185" s="591"/>
      <c r="ILQ185" s="567"/>
      <c r="ILV185" s="590"/>
      <c r="ILW185" s="591"/>
      <c r="ILX185" s="567"/>
      <c r="IMC185" s="590"/>
      <c r="IMD185" s="591"/>
      <c r="IME185" s="567"/>
      <c r="IMJ185" s="590"/>
      <c r="IMK185" s="591"/>
      <c r="IML185" s="567"/>
      <c r="IMQ185" s="590"/>
      <c r="IMR185" s="591"/>
      <c r="IMS185" s="567"/>
      <c r="IMX185" s="590"/>
      <c r="IMY185" s="591"/>
      <c r="IMZ185" s="567"/>
      <c r="INE185" s="590"/>
      <c r="INF185" s="591"/>
      <c r="ING185" s="567"/>
      <c r="INL185" s="590"/>
      <c r="INM185" s="591"/>
      <c r="INN185" s="567"/>
      <c r="INS185" s="590"/>
      <c r="INT185" s="591"/>
      <c r="INU185" s="567"/>
      <c r="INZ185" s="590"/>
      <c r="IOA185" s="591"/>
      <c r="IOB185" s="567"/>
      <c r="IOG185" s="590"/>
      <c r="IOH185" s="591"/>
      <c r="IOI185" s="567"/>
      <c r="ION185" s="590"/>
      <c r="IOO185" s="591"/>
      <c r="IOP185" s="567"/>
      <c r="IOU185" s="590"/>
      <c r="IOV185" s="591"/>
      <c r="IOW185" s="567"/>
      <c r="IPB185" s="590"/>
      <c r="IPC185" s="591"/>
      <c r="IPD185" s="567"/>
      <c r="IPI185" s="590"/>
      <c r="IPJ185" s="591"/>
      <c r="IPK185" s="567"/>
      <c r="IPP185" s="590"/>
      <c r="IPQ185" s="591"/>
      <c r="IPR185" s="567"/>
      <c r="IPW185" s="590"/>
      <c r="IPX185" s="591"/>
      <c r="IPY185" s="567"/>
      <c r="IQD185" s="590"/>
      <c r="IQE185" s="591"/>
      <c r="IQF185" s="567"/>
      <c r="IQK185" s="590"/>
      <c r="IQL185" s="591"/>
      <c r="IQM185" s="567"/>
      <c r="IQR185" s="590"/>
      <c r="IQS185" s="591"/>
      <c r="IQT185" s="567"/>
      <c r="IQY185" s="590"/>
      <c r="IQZ185" s="591"/>
      <c r="IRA185" s="567"/>
      <c r="IRF185" s="590"/>
      <c r="IRG185" s="591"/>
      <c r="IRH185" s="567"/>
      <c r="IRM185" s="590"/>
      <c r="IRN185" s="591"/>
      <c r="IRO185" s="567"/>
      <c r="IRT185" s="590"/>
      <c r="IRU185" s="591"/>
      <c r="IRV185" s="567"/>
      <c r="ISA185" s="590"/>
      <c r="ISB185" s="591"/>
      <c r="ISC185" s="567"/>
      <c r="ISH185" s="590"/>
      <c r="ISI185" s="591"/>
      <c r="ISJ185" s="567"/>
      <c r="ISO185" s="590"/>
      <c r="ISP185" s="591"/>
      <c r="ISQ185" s="567"/>
      <c r="ISV185" s="590"/>
      <c r="ISW185" s="591"/>
      <c r="ISX185" s="567"/>
      <c r="ITC185" s="590"/>
      <c r="ITD185" s="591"/>
      <c r="ITE185" s="567"/>
      <c r="ITJ185" s="590"/>
      <c r="ITK185" s="591"/>
      <c r="ITL185" s="567"/>
      <c r="ITQ185" s="590"/>
      <c r="ITR185" s="591"/>
      <c r="ITS185" s="567"/>
      <c r="ITX185" s="590"/>
      <c r="ITY185" s="591"/>
      <c r="ITZ185" s="567"/>
      <c r="IUE185" s="590"/>
      <c r="IUF185" s="591"/>
      <c r="IUG185" s="567"/>
      <c r="IUL185" s="590"/>
      <c r="IUM185" s="591"/>
      <c r="IUN185" s="567"/>
      <c r="IUS185" s="590"/>
      <c r="IUT185" s="591"/>
      <c r="IUU185" s="567"/>
      <c r="IUZ185" s="590"/>
      <c r="IVA185" s="591"/>
      <c r="IVB185" s="567"/>
      <c r="IVG185" s="590"/>
      <c r="IVH185" s="591"/>
      <c r="IVI185" s="567"/>
      <c r="IVN185" s="590"/>
      <c r="IVO185" s="591"/>
      <c r="IVP185" s="567"/>
      <c r="IVU185" s="590"/>
      <c r="IVV185" s="591"/>
      <c r="IVW185" s="567"/>
      <c r="IWB185" s="590"/>
      <c r="IWC185" s="591"/>
      <c r="IWD185" s="567"/>
      <c r="IWI185" s="590"/>
      <c r="IWJ185" s="591"/>
      <c r="IWK185" s="567"/>
      <c r="IWP185" s="590"/>
      <c r="IWQ185" s="591"/>
      <c r="IWR185" s="567"/>
      <c r="IWW185" s="590"/>
      <c r="IWX185" s="591"/>
      <c r="IWY185" s="567"/>
      <c r="IXD185" s="590"/>
      <c r="IXE185" s="591"/>
      <c r="IXF185" s="567"/>
      <c r="IXK185" s="590"/>
      <c r="IXL185" s="591"/>
      <c r="IXM185" s="567"/>
      <c r="IXR185" s="590"/>
      <c r="IXS185" s="591"/>
      <c r="IXT185" s="567"/>
      <c r="IXY185" s="590"/>
      <c r="IXZ185" s="591"/>
      <c r="IYA185" s="567"/>
      <c r="IYF185" s="590"/>
      <c r="IYG185" s="591"/>
      <c r="IYH185" s="567"/>
      <c r="IYM185" s="590"/>
      <c r="IYN185" s="591"/>
      <c r="IYO185" s="567"/>
      <c r="IYT185" s="590"/>
      <c r="IYU185" s="591"/>
      <c r="IYV185" s="567"/>
      <c r="IZA185" s="590"/>
      <c r="IZB185" s="591"/>
      <c r="IZC185" s="567"/>
      <c r="IZH185" s="590"/>
      <c r="IZI185" s="591"/>
      <c r="IZJ185" s="567"/>
      <c r="IZO185" s="590"/>
      <c r="IZP185" s="591"/>
      <c r="IZQ185" s="567"/>
      <c r="IZV185" s="590"/>
      <c r="IZW185" s="591"/>
      <c r="IZX185" s="567"/>
      <c r="JAC185" s="590"/>
      <c r="JAD185" s="591"/>
      <c r="JAE185" s="567"/>
      <c r="JAJ185" s="590"/>
      <c r="JAK185" s="591"/>
      <c r="JAL185" s="567"/>
      <c r="JAQ185" s="590"/>
      <c r="JAR185" s="591"/>
      <c r="JAS185" s="567"/>
      <c r="JAX185" s="590"/>
      <c r="JAY185" s="591"/>
      <c r="JAZ185" s="567"/>
      <c r="JBE185" s="590"/>
      <c r="JBF185" s="591"/>
      <c r="JBG185" s="567"/>
      <c r="JBL185" s="590"/>
      <c r="JBM185" s="591"/>
      <c r="JBN185" s="567"/>
      <c r="JBS185" s="590"/>
      <c r="JBT185" s="591"/>
      <c r="JBU185" s="567"/>
      <c r="JBZ185" s="590"/>
      <c r="JCA185" s="591"/>
      <c r="JCB185" s="567"/>
      <c r="JCG185" s="590"/>
      <c r="JCH185" s="591"/>
      <c r="JCI185" s="567"/>
      <c r="JCN185" s="590"/>
      <c r="JCO185" s="591"/>
      <c r="JCP185" s="567"/>
      <c r="JCU185" s="590"/>
      <c r="JCV185" s="591"/>
      <c r="JCW185" s="567"/>
      <c r="JDB185" s="590"/>
      <c r="JDC185" s="591"/>
      <c r="JDD185" s="567"/>
      <c r="JDI185" s="590"/>
      <c r="JDJ185" s="591"/>
      <c r="JDK185" s="567"/>
      <c r="JDP185" s="590"/>
      <c r="JDQ185" s="591"/>
      <c r="JDR185" s="567"/>
      <c r="JDW185" s="590"/>
      <c r="JDX185" s="591"/>
      <c r="JDY185" s="567"/>
      <c r="JED185" s="590"/>
      <c r="JEE185" s="591"/>
      <c r="JEF185" s="567"/>
      <c r="JEK185" s="590"/>
      <c r="JEL185" s="591"/>
      <c r="JEM185" s="567"/>
      <c r="JER185" s="590"/>
      <c r="JES185" s="591"/>
      <c r="JET185" s="567"/>
      <c r="JEY185" s="590"/>
      <c r="JEZ185" s="591"/>
      <c r="JFA185" s="567"/>
      <c r="JFF185" s="590"/>
      <c r="JFG185" s="591"/>
      <c r="JFH185" s="567"/>
      <c r="JFM185" s="590"/>
      <c r="JFN185" s="591"/>
      <c r="JFO185" s="567"/>
      <c r="JFT185" s="590"/>
      <c r="JFU185" s="591"/>
      <c r="JFV185" s="567"/>
      <c r="JGA185" s="590"/>
      <c r="JGB185" s="591"/>
      <c r="JGC185" s="567"/>
      <c r="JGH185" s="590"/>
      <c r="JGI185" s="591"/>
      <c r="JGJ185" s="567"/>
      <c r="JGO185" s="590"/>
      <c r="JGP185" s="591"/>
      <c r="JGQ185" s="567"/>
      <c r="JGV185" s="590"/>
      <c r="JGW185" s="591"/>
      <c r="JGX185" s="567"/>
      <c r="JHC185" s="590"/>
      <c r="JHD185" s="591"/>
      <c r="JHE185" s="567"/>
      <c r="JHJ185" s="590"/>
      <c r="JHK185" s="591"/>
      <c r="JHL185" s="567"/>
      <c r="JHQ185" s="590"/>
      <c r="JHR185" s="591"/>
      <c r="JHS185" s="567"/>
      <c r="JHX185" s="590"/>
      <c r="JHY185" s="591"/>
      <c r="JHZ185" s="567"/>
      <c r="JIE185" s="590"/>
      <c r="JIF185" s="591"/>
      <c r="JIG185" s="567"/>
      <c r="JIL185" s="590"/>
      <c r="JIM185" s="591"/>
      <c r="JIN185" s="567"/>
      <c r="JIS185" s="590"/>
      <c r="JIT185" s="591"/>
      <c r="JIU185" s="567"/>
      <c r="JIZ185" s="590"/>
      <c r="JJA185" s="591"/>
      <c r="JJB185" s="567"/>
      <c r="JJG185" s="590"/>
      <c r="JJH185" s="591"/>
      <c r="JJI185" s="567"/>
      <c r="JJN185" s="590"/>
      <c r="JJO185" s="591"/>
      <c r="JJP185" s="567"/>
      <c r="JJU185" s="590"/>
      <c r="JJV185" s="591"/>
      <c r="JJW185" s="567"/>
      <c r="JKB185" s="590"/>
      <c r="JKC185" s="591"/>
      <c r="JKD185" s="567"/>
      <c r="JKI185" s="590"/>
      <c r="JKJ185" s="591"/>
      <c r="JKK185" s="567"/>
      <c r="JKP185" s="590"/>
      <c r="JKQ185" s="591"/>
      <c r="JKR185" s="567"/>
      <c r="JKW185" s="590"/>
      <c r="JKX185" s="591"/>
      <c r="JKY185" s="567"/>
      <c r="JLD185" s="590"/>
      <c r="JLE185" s="591"/>
      <c r="JLF185" s="567"/>
      <c r="JLK185" s="590"/>
      <c r="JLL185" s="591"/>
      <c r="JLM185" s="567"/>
      <c r="JLR185" s="590"/>
      <c r="JLS185" s="591"/>
      <c r="JLT185" s="567"/>
      <c r="JLY185" s="590"/>
      <c r="JLZ185" s="591"/>
      <c r="JMA185" s="567"/>
      <c r="JMF185" s="590"/>
      <c r="JMG185" s="591"/>
      <c r="JMH185" s="567"/>
      <c r="JMM185" s="590"/>
      <c r="JMN185" s="591"/>
      <c r="JMO185" s="567"/>
      <c r="JMT185" s="590"/>
      <c r="JMU185" s="591"/>
      <c r="JMV185" s="567"/>
      <c r="JNA185" s="590"/>
      <c r="JNB185" s="591"/>
      <c r="JNC185" s="567"/>
      <c r="JNH185" s="590"/>
      <c r="JNI185" s="591"/>
      <c r="JNJ185" s="567"/>
      <c r="JNO185" s="590"/>
      <c r="JNP185" s="591"/>
      <c r="JNQ185" s="567"/>
      <c r="JNV185" s="590"/>
      <c r="JNW185" s="591"/>
      <c r="JNX185" s="567"/>
      <c r="JOC185" s="590"/>
      <c r="JOD185" s="591"/>
      <c r="JOE185" s="567"/>
      <c r="JOJ185" s="590"/>
      <c r="JOK185" s="591"/>
      <c r="JOL185" s="567"/>
      <c r="JOQ185" s="590"/>
      <c r="JOR185" s="591"/>
      <c r="JOS185" s="567"/>
      <c r="JOX185" s="590"/>
      <c r="JOY185" s="591"/>
      <c r="JOZ185" s="567"/>
      <c r="JPE185" s="590"/>
      <c r="JPF185" s="591"/>
      <c r="JPG185" s="567"/>
      <c r="JPL185" s="590"/>
      <c r="JPM185" s="591"/>
      <c r="JPN185" s="567"/>
      <c r="JPS185" s="590"/>
      <c r="JPT185" s="591"/>
      <c r="JPU185" s="567"/>
      <c r="JPZ185" s="590"/>
      <c r="JQA185" s="591"/>
      <c r="JQB185" s="567"/>
      <c r="JQG185" s="590"/>
      <c r="JQH185" s="591"/>
      <c r="JQI185" s="567"/>
      <c r="JQN185" s="590"/>
      <c r="JQO185" s="591"/>
      <c r="JQP185" s="567"/>
      <c r="JQU185" s="590"/>
      <c r="JQV185" s="591"/>
      <c r="JQW185" s="567"/>
      <c r="JRB185" s="590"/>
      <c r="JRC185" s="591"/>
      <c r="JRD185" s="567"/>
      <c r="JRI185" s="590"/>
      <c r="JRJ185" s="591"/>
      <c r="JRK185" s="567"/>
      <c r="JRP185" s="590"/>
      <c r="JRQ185" s="591"/>
      <c r="JRR185" s="567"/>
      <c r="JRW185" s="590"/>
      <c r="JRX185" s="591"/>
      <c r="JRY185" s="567"/>
      <c r="JSD185" s="590"/>
      <c r="JSE185" s="591"/>
      <c r="JSF185" s="567"/>
      <c r="JSK185" s="590"/>
      <c r="JSL185" s="591"/>
      <c r="JSM185" s="567"/>
      <c r="JSR185" s="590"/>
      <c r="JSS185" s="591"/>
      <c r="JST185" s="567"/>
      <c r="JSY185" s="590"/>
      <c r="JSZ185" s="591"/>
      <c r="JTA185" s="567"/>
      <c r="JTF185" s="590"/>
      <c r="JTG185" s="591"/>
      <c r="JTH185" s="567"/>
      <c r="JTM185" s="590"/>
      <c r="JTN185" s="591"/>
      <c r="JTO185" s="567"/>
      <c r="JTT185" s="590"/>
      <c r="JTU185" s="591"/>
      <c r="JTV185" s="567"/>
      <c r="JUA185" s="590"/>
      <c r="JUB185" s="591"/>
      <c r="JUC185" s="567"/>
      <c r="JUH185" s="590"/>
      <c r="JUI185" s="591"/>
      <c r="JUJ185" s="567"/>
      <c r="JUO185" s="590"/>
      <c r="JUP185" s="591"/>
      <c r="JUQ185" s="567"/>
      <c r="JUV185" s="590"/>
      <c r="JUW185" s="591"/>
      <c r="JUX185" s="567"/>
      <c r="JVC185" s="590"/>
      <c r="JVD185" s="591"/>
      <c r="JVE185" s="567"/>
      <c r="JVJ185" s="590"/>
      <c r="JVK185" s="591"/>
      <c r="JVL185" s="567"/>
      <c r="JVQ185" s="590"/>
      <c r="JVR185" s="591"/>
      <c r="JVS185" s="567"/>
      <c r="JVX185" s="590"/>
      <c r="JVY185" s="591"/>
      <c r="JVZ185" s="567"/>
      <c r="JWE185" s="590"/>
      <c r="JWF185" s="591"/>
      <c r="JWG185" s="567"/>
      <c r="JWL185" s="590"/>
      <c r="JWM185" s="591"/>
      <c r="JWN185" s="567"/>
      <c r="JWS185" s="590"/>
      <c r="JWT185" s="591"/>
      <c r="JWU185" s="567"/>
      <c r="JWZ185" s="590"/>
      <c r="JXA185" s="591"/>
      <c r="JXB185" s="567"/>
      <c r="JXG185" s="590"/>
      <c r="JXH185" s="591"/>
      <c r="JXI185" s="567"/>
      <c r="JXN185" s="590"/>
      <c r="JXO185" s="591"/>
      <c r="JXP185" s="567"/>
      <c r="JXU185" s="590"/>
      <c r="JXV185" s="591"/>
      <c r="JXW185" s="567"/>
      <c r="JYB185" s="590"/>
      <c r="JYC185" s="591"/>
      <c r="JYD185" s="567"/>
      <c r="JYI185" s="590"/>
      <c r="JYJ185" s="591"/>
      <c r="JYK185" s="567"/>
      <c r="JYP185" s="590"/>
      <c r="JYQ185" s="591"/>
      <c r="JYR185" s="567"/>
      <c r="JYW185" s="590"/>
      <c r="JYX185" s="591"/>
      <c r="JYY185" s="567"/>
      <c r="JZD185" s="590"/>
      <c r="JZE185" s="591"/>
      <c r="JZF185" s="567"/>
      <c r="JZK185" s="590"/>
      <c r="JZL185" s="591"/>
      <c r="JZM185" s="567"/>
      <c r="JZR185" s="590"/>
      <c r="JZS185" s="591"/>
      <c r="JZT185" s="567"/>
      <c r="JZY185" s="590"/>
      <c r="JZZ185" s="591"/>
      <c r="KAA185" s="567"/>
      <c r="KAF185" s="590"/>
      <c r="KAG185" s="591"/>
      <c r="KAH185" s="567"/>
      <c r="KAM185" s="590"/>
      <c r="KAN185" s="591"/>
      <c r="KAO185" s="567"/>
      <c r="KAT185" s="590"/>
      <c r="KAU185" s="591"/>
      <c r="KAV185" s="567"/>
      <c r="KBA185" s="590"/>
      <c r="KBB185" s="591"/>
      <c r="KBC185" s="567"/>
      <c r="KBH185" s="590"/>
      <c r="KBI185" s="591"/>
      <c r="KBJ185" s="567"/>
      <c r="KBO185" s="590"/>
      <c r="KBP185" s="591"/>
      <c r="KBQ185" s="567"/>
      <c r="KBV185" s="590"/>
      <c r="KBW185" s="591"/>
      <c r="KBX185" s="567"/>
      <c r="KCC185" s="590"/>
      <c r="KCD185" s="591"/>
      <c r="KCE185" s="567"/>
      <c r="KCJ185" s="590"/>
      <c r="KCK185" s="591"/>
      <c r="KCL185" s="567"/>
      <c r="KCQ185" s="590"/>
      <c r="KCR185" s="591"/>
      <c r="KCS185" s="567"/>
      <c r="KCX185" s="590"/>
      <c r="KCY185" s="591"/>
      <c r="KCZ185" s="567"/>
      <c r="KDE185" s="590"/>
      <c r="KDF185" s="591"/>
      <c r="KDG185" s="567"/>
      <c r="KDL185" s="590"/>
      <c r="KDM185" s="591"/>
      <c r="KDN185" s="567"/>
      <c r="KDS185" s="590"/>
      <c r="KDT185" s="591"/>
      <c r="KDU185" s="567"/>
      <c r="KDZ185" s="590"/>
      <c r="KEA185" s="591"/>
      <c r="KEB185" s="567"/>
      <c r="KEG185" s="590"/>
      <c r="KEH185" s="591"/>
      <c r="KEI185" s="567"/>
      <c r="KEN185" s="590"/>
      <c r="KEO185" s="591"/>
      <c r="KEP185" s="567"/>
      <c r="KEU185" s="590"/>
      <c r="KEV185" s="591"/>
      <c r="KEW185" s="567"/>
      <c r="KFB185" s="590"/>
      <c r="KFC185" s="591"/>
      <c r="KFD185" s="567"/>
      <c r="KFI185" s="590"/>
      <c r="KFJ185" s="591"/>
      <c r="KFK185" s="567"/>
      <c r="KFP185" s="590"/>
      <c r="KFQ185" s="591"/>
      <c r="KFR185" s="567"/>
      <c r="KFW185" s="590"/>
      <c r="KFX185" s="591"/>
      <c r="KFY185" s="567"/>
      <c r="KGD185" s="590"/>
      <c r="KGE185" s="591"/>
      <c r="KGF185" s="567"/>
      <c r="KGK185" s="590"/>
      <c r="KGL185" s="591"/>
      <c r="KGM185" s="567"/>
      <c r="KGR185" s="590"/>
      <c r="KGS185" s="591"/>
      <c r="KGT185" s="567"/>
      <c r="KGY185" s="590"/>
      <c r="KGZ185" s="591"/>
      <c r="KHA185" s="567"/>
      <c r="KHF185" s="590"/>
      <c r="KHG185" s="591"/>
      <c r="KHH185" s="567"/>
      <c r="KHM185" s="590"/>
      <c r="KHN185" s="591"/>
      <c r="KHO185" s="567"/>
      <c r="KHT185" s="590"/>
      <c r="KHU185" s="591"/>
      <c r="KHV185" s="567"/>
      <c r="KIA185" s="590"/>
      <c r="KIB185" s="591"/>
      <c r="KIC185" s="567"/>
      <c r="KIH185" s="590"/>
      <c r="KII185" s="591"/>
      <c r="KIJ185" s="567"/>
      <c r="KIO185" s="590"/>
      <c r="KIP185" s="591"/>
      <c r="KIQ185" s="567"/>
      <c r="KIV185" s="590"/>
      <c r="KIW185" s="591"/>
      <c r="KIX185" s="567"/>
      <c r="KJC185" s="590"/>
      <c r="KJD185" s="591"/>
      <c r="KJE185" s="567"/>
      <c r="KJJ185" s="590"/>
      <c r="KJK185" s="591"/>
      <c r="KJL185" s="567"/>
      <c r="KJQ185" s="590"/>
      <c r="KJR185" s="591"/>
      <c r="KJS185" s="567"/>
      <c r="KJX185" s="590"/>
      <c r="KJY185" s="591"/>
      <c r="KJZ185" s="567"/>
      <c r="KKE185" s="590"/>
      <c r="KKF185" s="591"/>
      <c r="KKG185" s="567"/>
      <c r="KKL185" s="590"/>
      <c r="KKM185" s="591"/>
      <c r="KKN185" s="567"/>
      <c r="KKS185" s="590"/>
      <c r="KKT185" s="591"/>
      <c r="KKU185" s="567"/>
      <c r="KKZ185" s="590"/>
      <c r="KLA185" s="591"/>
      <c r="KLB185" s="567"/>
      <c r="KLG185" s="590"/>
      <c r="KLH185" s="591"/>
      <c r="KLI185" s="567"/>
      <c r="KLN185" s="590"/>
      <c r="KLO185" s="591"/>
      <c r="KLP185" s="567"/>
      <c r="KLU185" s="590"/>
      <c r="KLV185" s="591"/>
      <c r="KLW185" s="567"/>
      <c r="KMB185" s="590"/>
      <c r="KMC185" s="591"/>
      <c r="KMD185" s="567"/>
      <c r="KMI185" s="590"/>
      <c r="KMJ185" s="591"/>
      <c r="KMK185" s="567"/>
      <c r="KMP185" s="590"/>
      <c r="KMQ185" s="591"/>
      <c r="KMR185" s="567"/>
      <c r="KMW185" s="590"/>
      <c r="KMX185" s="591"/>
      <c r="KMY185" s="567"/>
      <c r="KND185" s="590"/>
      <c r="KNE185" s="591"/>
      <c r="KNF185" s="567"/>
      <c r="KNK185" s="590"/>
      <c r="KNL185" s="591"/>
      <c r="KNM185" s="567"/>
      <c r="KNR185" s="590"/>
      <c r="KNS185" s="591"/>
      <c r="KNT185" s="567"/>
      <c r="KNY185" s="590"/>
      <c r="KNZ185" s="591"/>
      <c r="KOA185" s="567"/>
      <c r="KOF185" s="590"/>
      <c r="KOG185" s="591"/>
      <c r="KOH185" s="567"/>
      <c r="KOM185" s="590"/>
      <c r="KON185" s="591"/>
      <c r="KOO185" s="567"/>
      <c r="KOT185" s="590"/>
      <c r="KOU185" s="591"/>
      <c r="KOV185" s="567"/>
      <c r="KPA185" s="590"/>
      <c r="KPB185" s="591"/>
      <c r="KPC185" s="567"/>
      <c r="KPH185" s="590"/>
      <c r="KPI185" s="591"/>
      <c r="KPJ185" s="567"/>
      <c r="KPO185" s="590"/>
      <c r="KPP185" s="591"/>
      <c r="KPQ185" s="567"/>
      <c r="KPV185" s="590"/>
      <c r="KPW185" s="591"/>
      <c r="KPX185" s="567"/>
      <c r="KQC185" s="590"/>
      <c r="KQD185" s="591"/>
      <c r="KQE185" s="567"/>
      <c r="KQJ185" s="590"/>
      <c r="KQK185" s="591"/>
      <c r="KQL185" s="567"/>
      <c r="KQQ185" s="590"/>
      <c r="KQR185" s="591"/>
      <c r="KQS185" s="567"/>
      <c r="KQX185" s="590"/>
      <c r="KQY185" s="591"/>
      <c r="KQZ185" s="567"/>
      <c r="KRE185" s="590"/>
      <c r="KRF185" s="591"/>
      <c r="KRG185" s="567"/>
      <c r="KRL185" s="590"/>
      <c r="KRM185" s="591"/>
      <c r="KRN185" s="567"/>
      <c r="KRS185" s="590"/>
      <c r="KRT185" s="591"/>
      <c r="KRU185" s="567"/>
      <c r="KRZ185" s="590"/>
      <c r="KSA185" s="591"/>
      <c r="KSB185" s="567"/>
      <c r="KSG185" s="590"/>
      <c r="KSH185" s="591"/>
      <c r="KSI185" s="567"/>
      <c r="KSN185" s="590"/>
      <c r="KSO185" s="591"/>
      <c r="KSP185" s="567"/>
      <c r="KSU185" s="590"/>
      <c r="KSV185" s="591"/>
      <c r="KSW185" s="567"/>
      <c r="KTB185" s="590"/>
      <c r="KTC185" s="591"/>
      <c r="KTD185" s="567"/>
      <c r="KTI185" s="590"/>
      <c r="KTJ185" s="591"/>
      <c r="KTK185" s="567"/>
      <c r="KTP185" s="590"/>
      <c r="KTQ185" s="591"/>
      <c r="KTR185" s="567"/>
      <c r="KTW185" s="590"/>
      <c r="KTX185" s="591"/>
      <c r="KTY185" s="567"/>
      <c r="KUD185" s="590"/>
      <c r="KUE185" s="591"/>
      <c r="KUF185" s="567"/>
      <c r="KUK185" s="590"/>
      <c r="KUL185" s="591"/>
      <c r="KUM185" s="567"/>
      <c r="KUR185" s="590"/>
      <c r="KUS185" s="591"/>
      <c r="KUT185" s="567"/>
      <c r="KUY185" s="590"/>
      <c r="KUZ185" s="591"/>
      <c r="KVA185" s="567"/>
      <c r="KVF185" s="590"/>
      <c r="KVG185" s="591"/>
      <c r="KVH185" s="567"/>
      <c r="KVM185" s="590"/>
      <c r="KVN185" s="591"/>
      <c r="KVO185" s="567"/>
      <c r="KVT185" s="590"/>
      <c r="KVU185" s="591"/>
      <c r="KVV185" s="567"/>
      <c r="KWA185" s="590"/>
      <c r="KWB185" s="591"/>
      <c r="KWC185" s="567"/>
      <c r="KWH185" s="590"/>
      <c r="KWI185" s="591"/>
      <c r="KWJ185" s="567"/>
      <c r="KWO185" s="590"/>
      <c r="KWP185" s="591"/>
      <c r="KWQ185" s="567"/>
      <c r="KWV185" s="590"/>
      <c r="KWW185" s="591"/>
      <c r="KWX185" s="567"/>
      <c r="KXC185" s="590"/>
      <c r="KXD185" s="591"/>
      <c r="KXE185" s="567"/>
      <c r="KXJ185" s="590"/>
      <c r="KXK185" s="591"/>
      <c r="KXL185" s="567"/>
      <c r="KXQ185" s="590"/>
      <c r="KXR185" s="591"/>
      <c r="KXS185" s="567"/>
      <c r="KXX185" s="590"/>
      <c r="KXY185" s="591"/>
      <c r="KXZ185" s="567"/>
      <c r="KYE185" s="590"/>
      <c r="KYF185" s="591"/>
      <c r="KYG185" s="567"/>
      <c r="KYL185" s="590"/>
      <c r="KYM185" s="591"/>
      <c r="KYN185" s="567"/>
      <c r="KYS185" s="590"/>
      <c r="KYT185" s="591"/>
      <c r="KYU185" s="567"/>
      <c r="KYZ185" s="590"/>
      <c r="KZA185" s="591"/>
      <c r="KZB185" s="567"/>
      <c r="KZG185" s="590"/>
      <c r="KZH185" s="591"/>
      <c r="KZI185" s="567"/>
      <c r="KZN185" s="590"/>
      <c r="KZO185" s="591"/>
      <c r="KZP185" s="567"/>
      <c r="KZU185" s="590"/>
      <c r="KZV185" s="591"/>
      <c r="KZW185" s="567"/>
      <c r="LAB185" s="590"/>
      <c r="LAC185" s="591"/>
      <c r="LAD185" s="567"/>
      <c r="LAI185" s="590"/>
      <c r="LAJ185" s="591"/>
      <c r="LAK185" s="567"/>
      <c r="LAP185" s="590"/>
      <c r="LAQ185" s="591"/>
      <c r="LAR185" s="567"/>
      <c r="LAW185" s="590"/>
      <c r="LAX185" s="591"/>
      <c r="LAY185" s="567"/>
      <c r="LBD185" s="590"/>
      <c r="LBE185" s="591"/>
      <c r="LBF185" s="567"/>
      <c r="LBK185" s="590"/>
      <c r="LBL185" s="591"/>
      <c r="LBM185" s="567"/>
      <c r="LBR185" s="590"/>
      <c r="LBS185" s="591"/>
      <c r="LBT185" s="567"/>
      <c r="LBY185" s="590"/>
      <c r="LBZ185" s="591"/>
      <c r="LCA185" s="567"/>
      <c r="LCF185" s="590"/>
      <c r="LCG185" s="591"/>
      <c r="LCH185" s="567"/>
      <c r="LCM185" s="590"/>
      <c r="LCN185" s="591"/>
      <c r="LCO185" s="567"/>
      <c r="LCT185" s="590"/>
      <c r="LCU185" s="591"/>
      <c r="LCV185" s="567"/>
      <c r="LDA185" s="590"/>
      <c r="LDB185" s="591"/>
      <c r="LDC185" s="567"/>
      <c r="LDH185" s="590"/>
      <c r="LDI185" s="591"/>
      <c r="LDJ185" s="567"/>
      <c r="LDO185" s="590"/>
      <c r="LDP185" s="591"/>
      <c r="LDQ185" s="567"/>
      <c r="LDV185" s="590"/>
      <c r="LDW185" s="591"/>
      <c r="LDX185" s="567"/>
      <c r="LEC185" s="590"/>
      <c r="LED185" s="591"/>
      <c r="LEE185" s="567"/>
      <c r="LEJ185" s="590"/>
      <c r="LEK185" s="591"/>
      <c r="LEL185" s="567"/>
      <c r="LEQ185" s="590"/>
      <c r="LER185" s="591"/>
      <c r="LES185" s="567"/>
      <c r="LEX185" s="590"/>
      <c r="LEY185" s="591"/>
      <c r="LEZ185" s="567"/>
      <c r="LFE185" s="590"/>
      <c r="LFF185" s="591"/>
      <c r="LFG185" s="567"/>
      <c r="LFL185" s="590"/>
      <c r="LFM185" s="591"/>
      <c r="LFN185" s="567"/>
      <c r="LFS185" s="590"/>
      <c r="LFT185" s="591"/>
      <c r="LFU185" s="567"/>
      <c r="LFZ185" s="590"/>
      <c r="LGA185" s="591"/>
      <c r="LGB185" s="567"/>
      <c r="LGG185" s="590"/>
      <c r="LGH185" s="591"/>
      <c r="LGI185" s="567"/>
      <c r="LGN185" s="590"/>
      <c r="LGO185" s="591"/>
      <c r="LGP185" s="567"/>
      <c r="LGU185" s="590"/>
      <c r="LGV185" s="591"/>
      <c r="LGW185" s="567"/>
      <c r="LHB185" s="590"/>
      <c r="LHC185" s="591"/>
      <c r="LHD185" s="567"/>
      <c r="LHI185" s="590"/>
      <c r="LHJ185" s="591"/>
      <c r="LHK185" s="567"/>
      <c r="LHP185" s="590"/>
      <c r="LHQ185" s="591"/>
      <c r="LHR185" s="567"/>
      <c r="LHW185" s="590"/>
      <c r="LHX185" s="591"/>
      <c r="LHY185" s="567"/>
      <c r="LID185" s="590"/>
      <c r="LIE185" s="591"/>
      <c r="LIF185" s="567"/>
      <c r="LIK185" s="590"/>
      <c r="LIL185" s="591"/>
      <c r="LIM185" s="567"/>
      <c r="LIR185" s="590"/>
      <c r="LIS185" s="591"/>
      <c r="LIT185" s="567"/>
      <c r="LIY185" s="590"/>
      <c r="LIZ185" s="591"/>
      <c r="LJA185" s="567"/>
      <c r="LJF185" s="590"/>
      <c r="LJG185" s="591"/>
      <c r="LJH185" s="567"/>
      <c r="LJM185" s="590"/>
      <c r="LJN185" s="591"/>
      <c r="LJO185" s="567"/>
      <c r="LJT185" s="590"/>
      <c r="LJU185" s="591"/>
      <c r="LJV185" s="567"/>
      <c r="LKA185" s="590"/>
      <c r="LKB185" s="591"/>
      <c r="LKC185" s="567"/>
      <c r="LKH185" s="590"/>
      <c r="LKI185" s="591"/>
      <c r="LKJ185" s="567"/>
      <c r="LKO185" s="590"/>
      <c r="LKP185" s="591"/>
      <c r="LKQ185" s="567"/>
      <c r="LKV185" s="590"/>
      <c r="LKW185" s="591"/>
      <c r="LKX185" s="567"/>
      <c r="LLC185" s="590"/>
      <c r="LLD185" s="591"/>
      <c r="LLE185" s="567"/>
      <c r="LLJ185" s="590"/>
      <c r="LLK185" s="591"/>
      <c r="LLL185" s="567"/>
      <c r="LLQ185" s="590"/>
      <c r="LLR185" s="591"/>
      <c r="LLS185" s="567"/>
      <c r="LLX185" s="590"/>
      <c r="LLY185" s="591"/>
      <c r="LLZ185" s="567"/>
      <c r="LME185" s="590"/>
      <c r="LMF185" s="591"/>
      <c r="LMG185" s="567"/>
      <c r="LML185" s="590"/>
      <c r="LMM185" s="591"/>
      <c r="LMN185" s="567"/>
      <c r="LMS185" s="590"/>
      <c r="LMT185" s="591"/>
      <c r="LMU185" s="567"/>
      <c r="LMZ185" s="590"/>
      <c r="LNA185" s="591"/>
      <c r="LNB185" s="567"/>
      <c r="LNG185" s="590"/>
      <c r="LNH185" s="591"/>
      <c r="LNI185" s="567"/>
      <c r="LNN185" s="590"/>
      <c r="LNO185" s="591"/>
      <c r="LNP185" s="567"/>
      <c r="LNU185" s="590"/>
      <c r="LNV185" s="591"/>
      <c r="LNW185" s="567"/>
      <c r="LOB185" s="590"/>
      <c r="LOC185" s="591"/>
      <c r="LOD185" s="567"/>
      <c r="LOI185" s="590"/>
      <c r="LOJ185" s="591"/>
      <c r="LOK185" s="567"/>
      <c r="LOP185" s="590"/>
      <c r="LOQ185" s="591"/>
      <c r="LOR185" s="567"/>
      <c r="LOW185" s="590"/>
      <c r="LOX185" s="591"/>
      <c r="LOY185" s="567"/>
      <c r="LPD185" s="590"/>
      <c r="LPE185" s="591"/>
      <c r="LPF185" s="567"/>
      <c r="LPK185" s="590"/>
      <c r="LPL185" s="591"/>
      <c r="LPM185" s="567"/>
      <c r="LPR185" s="590"/>
      <c r="LPS185" s="591"/>
      <c r="LPT185" s="567"/>
      <c r="LPY185" s="590"/>
      <c r="LPZ185" s="591"/>
      <c r="LQA185" s="567"/>
      <c r="LQF185" s="590"/>
      <c r="LQG185" s="591"/>
      <c r="LQH185" s="567"/>
      <c r="LQM185" s="590"/>
      <c r="LQN185" s="591"/>
      <c r="LQO185" s="567"/>
      <c r="LQT185" s="590"/>
      <c r="LQU185" s="591"/>
      <c r="LQV185" s="567"/>
      <c r="LRA185" s="590"/>
      <c r="LRB185" s="591"/>
      <c r="LRC185" s="567"/>
      <c r="LRH185" s="590"/>
      <c r="LRI185" s="591"/>
      <c r="LRJ185" s="567"/>
      <c r="LRO185" s="590"/>
      <c r="LRP185" s="591"/>
      <c r="LRQ185" s="567"/>
      <c r="LRV185" s="590"/>
      <c r="LRW185" s="591"/>
      <c r="LRX185" s="567"/>
      <c r="LSC185" s="590"/>
      <c r="LSD185" s="591"/>
      <c r="LSE185" s="567"/>
      <c r="LSJ185" s="590"/>
      <c r="LSK185" s="591"/>
      <c r="LSL185" s="567"/>
      <c r="LSQ185" s="590"/>
      <c r="LSR185" s="591"/>
      <c r="LSS185" s="567"/>
      <c r="LSX185" s="590"/>
      <c r="LSY185" s="591"/>
      <c r="LSZ185" s="567"/>
      <c r="LTE185" s="590"/>
      <c r="LTF185" s="591"/>
      <c r="LTG185" s="567"/>
      <c r="LTL185" s="590"/>
      <c r="LTM185" s="591"/>
      <c r="LTN185" s="567"/>
      <c r="LTS185" s="590"/>
      <c r="LTT185" s="591"/>
      <c r="LTU185" s="567"/>
      <c r="LTZ185" s="590"/>
      <c r="LUA185" s="591"/>
      <c r="LUB185" s="567"/>
      <c r="LUG185" s="590"/>
      <c r="LUH185" s="591"/>
      <c r="LUI185" s="567"/>
      <c r="LUN185" s="590"/>
      <c r="LUO185" s="591"/>
      <c r="LUP185" s="567"/>
      <c r="LUU185" s="590"/>
      <c r="LUV185" s="591"/>
      <c r="LUW185" s="567"/>
      <c r="LVB185" s="590"/>
      <c r="LVC185" s="591"/>
      <c r="LVD185" s="567"/>
      <c r="LVI185" s="590"/>
      <c r="LVJ185" s="591"/>
      <c r="LVK185" s="567"/>
      <c r="LVP185" s="590"/>
      <c r="LVQ185" s="591"/>
      <c r="LVR185" s="567"/>
      <c r="LVW185" s="590"/>
      <c r="LVX185" s="591"/>
      <c r="LVY185" s="567"/>
      <c r="LWD185" s="590"/>
      <c r="LWE185" s="591"/>
      <c r="LWF185" s="567"/>
      <c r="LWK185" s="590"/>
      <c r="LWL185" s="591"/>
      <c r="LWM185" s="567"/>
      <c r="LWR185" s="590"/>
      <c r="LWS185" s="591"/>
      <c r="LWT185" s="567"/>
      <c r="LWY185" s="590"/>
      <c r="LWZ185" s="591"/>
      <c r="LXA185" s="567"/>
      <c r="LXF185" s="590"/>
      <c r="LXG185" s="591"/>
      <c r="LXH185" s="567"/>
      <c r="LXM185" s="590"/>
      <c r="LXN185" s="591"/>
      <c r="LXO185" s="567"/>
      <c r="LXT185" s="590"/>
      <c r="LXU185" s="591"/>
      <c r="LXV185" s="567"/>
      <c r="LYA185" s="590"/>
      <c r="LYB185" s="591"/>
      <c r="LYC185" s="567"/>
      <c r="LYH185" s="590"/>
      <c r="LYI185" s="591"/>
      <c r="LYJ185" s="567"/>
      <c r="LYO185" s="590"/>
      <c r="LYP185" s="591"/>
      <c r="LYQ185" s="567"/>
      <c r="LYV185" s="590"/>
      <c r="LYW185" s="591"/>
      <c r="LYX185" s="567"/>
      <c r="LZC185" s="590"/>
      <c r="LZD185" s="591"/>
      <c r="LZE185" s="567"/>
      <c r="LZJ185" s="590"/>
      <c r="LZK185" s="591"/>
      <c r="LZL185" s="567"/>
      <c r="LZQ185" s="590"/>
      <c r="LZR185" s="591"/>
      <c r="LZS185" s="567"/>
      <c r="LZX185" s="590"/>
      <c r="LZY185" s="591"/>
      <c r="LZZ185" s="567"/>
      <c r="MAE185" s="590"/>
      <c r="MAF185" s="591"/>
      <c r="MAG185" s="567"/>
      <c r="MAL185" s="590"/>
      <c r="MAM185" s="591"/>
      <c r="MAN185" s="567"/>
      <c r="MAS185" s="590"/>
      <c r="MAT185" s="591"/>
      <c r="MAU185" s="567"/>
      <c r="MAZ185" s="590"/>
      <c r="MBA185" s="591"/>
      <c r="MBB185" s="567"/>
      <c r="MBG185" s="590"/>
      <c r="MBH185" s="591"/>
      <c r="MBI185" s="567"/>
      <c r="MBN185" s="590"/>
      <c r="MBO185" s="591"/>
      <c r="MBP185" s="567"/>
      <c r="MBU185" s="590"/>
      <c r="MBV185" s="591"/>
      <c r="MBW185" s="567"/>
      <c r="MCB185" s="590"/>
      <c r="MCC185" s="591"/>
      <c r="MCD185" s="567"/>
      <c r="MCI185" s="590"/>
      <c r="MCJ185" s="591"/>
      <c r="MCK185" s="567"/>
      <c r="MCP185" s="590"/>
      <c r="MCQ185" s="591"/>
      <c r="MCR185" s="567"/>
      <c r="MCW185" s="590"/>
      <c r="MCX185" s="591"/>
      <c r="MCY185" s="567"/>
      <c r="MDD185" s="590"/>
      <c r="MDE185" s="591"/>
      <c r="MDF185" s="567"/>
      <c r="MDK185" s="590"/>
      <c r="MDL185" s="591"/>
      <c r="MDM185" s="567"/>
      <c r="MDR185" s="590"/>
      <c r="MDS185" s="591"/>
      <c r="MDT185" s="567"/>
      <c r="MDY185" s="590"/>
      <c r="MDZ185" s="591"/>
      <c r="MEA185" s="567"/>
      <c r="MEF185" s="590"/>
      <c r="MEG185" s="591"/>
      <c r="MEH185" s="567"/>
      <c r="MEM185" s="590"/>
      <c r="MEN185" s="591"/>
      <c r="MEO185" s="567"/>
      <c r="MET185" s="590"/>
      <c r="MEU185" s="591"/>
      <c r="MEV185" s="567"/>
      <c r="MFA185" s="590"/>
      <c r="MFB185" s="591"/>
      <c r="MFC185" s="567"/>
      <c r="MFH185" s="590"/>
      <c r="MFI185" s="591"/>
      <c r="MFJ185" s="567"/>
      <c r="MFO185" s="590"/>
      <c r="MFP185" s="591"/>
      <c r="MFQ185" s="567"/>
      <c r="MFV185" s="590"/>
      <c r="MFW185" s="591"/>
      <c r="MFX185" s="567"/>
      <c r="MGC185" s="590"/>
      <c r="MGD185" s="591"/>
      <c r="MGE185" s="567"/>
      <c r="MGJ185" s="590"/>
      <c r="MGK185" s="591"/>
      <c r="MGL185" s="567"/>
      <c r="MGQ185" s="590"/>
      <c r="MGR185" s="591"/>
      <c r="MGS185" s="567"/>
      <c r="MGX185" s="590"/>
      <c r="MGY185" s="591"/>
      <c r="MGZ185" s="567"/>
      <c r="MHE185" s="590"/>
      <c r="MHF185" s="591"/>
      <c r="MHG185" s="567"/>
      <c r="MHL185" s="590"/>
      <c r="MHM185" s="591"/>
      <c r="MHN185" s="567"/>
      <c r="MHS185" s="590"/>
      <c r="MHT185" s="591"/>
      <c r="MHU185" s="567"/>
      <c r="MHZ185" s="590"/>
      <c r="MIA185" s="591"/>
      <c r="MIB185" s="567"/>
      <c r="MIG185" s="590"/>
      <c r="MIH185" s="591"/>
      <c r="MII185" s="567"/>
      <c r="MIN185" s="590"/>
      <c r="MIO185" s="591"/>
      <c r="MIP185" s="567"/>
      <c r="MIU185" s="590"/>
      <c r="MIV185" s="591"/>
      <c r="MIW185" s="567"/>
      <c r="MJB185" s="590"/>
      <c r="MJC185" s="591"/>
      <c r="MJD185" s="567"/>
      <c r="MJI185" s="590"/>
      <c r="MJJ185" s="591"/>
      <c r="MJK185" s="567"/>
      <c r="MJP185" s="590"/>
      <c r="MJQ185" s="591"/>
      <c r="MJR185" s="567"/>
      <c r="MJW185" s="590"/>
      <c r="MJX185" s="591"/>
      <c r="MJY185" s="567"/>
      <c r="MKD185" s="590"/>
      <c r="MKE185" s="591"/>
      <c r="MKF185" s="567"/>
      <c r="MKK185" s="590"/>
      <c r="MKL185" s="591"/>
      <c r="MKM185" s="567"/>
      <c r="MKR185" s="590"/>
      <c r="MKS185" s="591"/>
      <c r="MKT185" s="567"/>
      <c r="MKY185" s="590"/>
      <c r="MKZ185" s="591"/>
      <c r="MLA185" s="567"/>
      <c r="MLF185" s="590"/>
      <c r="MLG185" s="591"/>
      <c r="MLH185" s="567"/>
      <c r="MLM185" s="590"/>
      <c r="MLN185" s="591"/>
      <c r="MLO185" s="567"/>
      <c r="MLT185" s="590"/>
      <c r="MLU185" s="591"/>
      <c r="MLV185" s="567"/>
      <c r="MMA185" s="590"/>
      <c r="MMB185" s="591"/>
      <c r="MMC185" s="567"/>
      <c r="MMH185" s="590"/>
      <c r="MMI185" s="591"/>
      <c r="MMJ185" s="567"/>
      <c r="MMO185" s="590"/>
      <c r="MMP185" s="591"/>
      <c r="MMQ185" s="567"/>
      <c r="MMV185" s="590"/>
      <c r="MMW185" s="591"/>
      <c r="MMX185" s="567"/>
      <c r="MNC185" s="590"/>
      <c r="MND185" s="591"/>
      <c r="MNE185" s="567"/>
      <c r="MNJ185" s="590"/>
      <c r="MNK185" s="591"/>
      <c r="MNL185" s="567"/>
      <c r="MNQ185" s="590"/>
      <c r="MNR185" s="591"/>
      <c r="MNS185" s="567"/>
      <c r="MNX185" s="590"/>
      <c r="MNY185" s="591"/>
      <c r="MNZ185" s="567"/>
      <c r="MOE185" s="590"/>
      <c r="MOF185" s="591"/>
      <c r="MOG185" s="567"/>
      <c r="MOL185" s="590"/>
      <c r="MOM185" s="591"/>
      <c r="MON185" s="567"/>
      <c r="MOS185" s="590"/>
      <c r="MOT185" s="591"/>
      <c r="MOU185" s="567"/>
      <c r="MOZ185" s="590"/>
      <c r="MPA185" s="591"/>
      <c r="MPB185" s="567"/>
      <c r="MPG185" s="590"/>
      <c r="MPH185" s="591"/>
      <c r="MPI185" s="567"/>
      <c r="MPN185" s="590"/>
      <c r="MPO185" s="591"/>
      <c r="MPP185" s="567"/>
      <c r="MPU185" s="590"/>
      <c r="MPV185" s="591"/>
      <c r="MPW185" s="567"/>
      <c r="MQB185" s="590"/>
      <c r="MQC185" s="591"/>
      <c r="MQD185" s="567"/>
      <c r="MQI185" s="590"/>
      <c r="MQJ185" s="591"/>
      <c r="MQK185" s="567"/>
      <c r="MQP185" s="590"/>
      <c r="MQQ185" s="591"/>
      <c r="MQR185" s="567"/>
      <c r="MQW185" s="590"/>
      <c r="MQX185" s="591"/>
      <c r="MQY185" s="567"/>
      <c r="MRD185" s="590"/>
      <c r="MRE185" s="591"/>
      <c r="MRF185" s="567"/>
      <c r="MRK185" s="590"/>
      <c r="MRL185" s="591"/>
      <c r="MRM185" s="567"/>
      <c r="MRR185" s="590"/>
      <c r="MRS185" s="591"/>
      <c r="MRT185" s="567"/>
      <c r="MRY185" s="590"/>
      <c r="MRZ185" s="591"/>
      <c r="MSA185" s="567"/>
      <c r="MSF185" s="590"/>
      <c r="MSG185" s="591"/>
      <c r="MSH185" s="567"/>
      <c r="MSM185" s="590"/>
      <c r="MSN185" s="591"/>
      <c r="MSO185" s="567"/>
      <c r="MST185" s="590"/>
      <c r="MSU185" s="591"/>
      <c r="MSV185" s="567"/>
      <c r="MTA185" s="590"/>
      <c r="MTB185" s="591"/>
      <c r="MTC185" s="567"/>
      <c r="MTH185" s="590"/>
      <c r="MTI185" s="591"/>
      <c r="MTJ185" s="567"/>
      <c r="MTO185" s="590"/>
      <c r="MTP185" s="591"/>
      <c r="MTQ185" s="567"/>
      <c r="MTV185" s="590"/>
      <c r="MTW185" s="591"/>
      <c r="MTX185" s="567"/>
      <c r="MUC185" s="590"/>
      <c r="MUD185" s="591"/>
      <c r="MUE185" s="567"/>
      <c r="MUJ185" s="590"/>
      <c r="MUK185" s="591"/>
      <c r="MUL185" s="567"/>
      <c r="MUQ185" s="590"/>
      <c r="MUR185" s="591"/>
      <c r="MUS185" s="567"/>
      <c r="MUX185" s="590"/>
      <c r="MUY185" s="591"/>
      <c r="MUZ185" s="567"/>
      <c r="MVE185" s="590"/>
      <c r="MVF185" s="591"/>
      <c r="MVG185" s="567"/>
      <c r="MVL185" s="590"/>
      <c r="MVM185" s="591"/>
      <c r="MVN185" s="567"/>
      <c r="MVS185" s="590"/>
      <c r="MVT185" s="591"/>
      <c r="MVU185" s="567"/>
      <c r="MVZ185" s="590"/>
      <c r="MWA185" s="591"/>
      <c r="MWB185" s="567"/>
      <c r="MWG185" s="590"/>
      <c r="MWH185" s="591"/>
      <c r="MWI185" s="567"/>
      <c r="MWN185" s="590"/>
      <c r="MWO185" s="591"/>
      <c r="MWP185" s="567"/>
      <c r="MWU185" s="590"/>
      <c r="MWV185" s="591"/>
      <c r="MWW185" s="567"/>
      <c r="MXB185" s="590"/>
      <c r="MXC185" s="591"/>
      <c r="MXD185" s="567"/>
      <c r="MXI185" s="590"/>
      <c r="MXJ185" s="591"/>
      <c r="MXK185" s="567"/>
      <c r="MXP185" s="590"/>
      <c r="MXQ185" s="591"/>
      <c r="MXR185" s="567"/>
      <c r="MXW185" s="590"/>
      <c r="MXX185" s="591"/>
      <c r="MXY185" s="567"/>
      <c r="MYD185" s="590"/>
      <c r="MYE185" s="591"/>
      <c r="MYF185" s="567"/>
      <c r="MYK185" s="590"/>
      <c r="MYL185" s="591"/>
      <c r="MYM185" s="567"/>
      <c r="MYR185" s="590"/>
      <c r="MYS185" s="591"/>
      <c r="MYT185" s="567"/>
      <c r="MYY185" s="590"/>
      <c r="MYZ185" s="591"/>
      <c r="MZA185" s="567"/>
      <c r="MZF185" s="590"/>
      <c r="MZG185" s="591"/>
      <c r="MZH185" s="567"/>
      <c r="MZM185" s="590"/>
      <c r="MZN185" s="591"/>
      <c r="MZO185" s="567"/>
      <c r="MZT185" s="590"/>
      <c r="MZU185" s="591"/>
      <c r="MZV185" s="567"/>
      <c r="NAA185" s="590"/>
      <c r="NAB185" s="591"/>
      <c r="NAC185" s="567"/>
      <c r="NAH185" s="590"/>
      <c r="NAI185" s="591"/>
      <c r="NAJ185" s="567"/>
      <c r="NAO185" s="590"/>
      <c r="NAP185" s="591"/>
      <c r="NAQ185" s="567"/>
      <c r="NAV185" s="590"/>
      <c r="NAW185" s="591"/>
      <c r="NAX185" s="567"/>
      <c r="NBC185" s="590"/>
      <c r="NBD185" s="591"/>
      <c r="NBE185" s="567"/>
      <c r="NBJ185" s="590"/>
      <c r="NBK185" s="591"/>
      <c r="NBL185" s="567"/>
      <c r="NBQ185" s="590"/>
      <c r="NBR185" s="591"/>
      <c r="NBS185" s="567"/>
      <c r="NBX185" s="590"/>
      <c r="NBY185" s="591"/>
      <c r="NBZ185" s="567"/>
      <c r="NCE185" s="590"/>
      <c r="NCF185" s="591"/>
      <c r="NCG185" s="567"/>
      <c r="NCL185" s="590"/>
      <c r="NCM185" s="591"/>
      <c r="NCN185" s="567"/>
      <c r="NCS185" s="590"/>
      <c r="NCT185" s="591"/>
      <c r="NCU185" s="567"/>
      <c r="NCZ185" s="590"/>
      <c r="NDA185" s="591"/>
      <c r="NDB185" s="567"/>
      <c r="NDG185" s="590"/>
      <c r="NDH185" s="591"/>
      <c r="NDI185" s="567"/>
      <c r="NDN185" s="590"/>
      <c r="NDO185" s="591"/>
      <c r="NDP185" s="567"/>
      <c r="NDU185" s="590"/>
      <c r="NDV185" s="591"/>
      <c r="NDW185" s="567"/>
      <c r="NEB185" s="590"/>
      <c r="NEC185" s="591"/>
      <c r="NED185" s="567"/>
      <c r="NEI185" s="590"/>
      <c r="NEJ185" s="591"/>
      <c r="NEK185" s="567"/>
      <c r="NEP185" s="590"/>
      <c r="NEQ185" s="591"/>
      <c r="NER185" s="567"/>
      <c r="NEW185" s="590"/>
      <c r="NEX185" s="591"/>
      <c r="NEY185" s="567"/>
      <c r="NFD185" s="590"/>
      <c r="NFE185" s="591"/>
      <c r="NFF185" s="567"/>
      <c r="NFK185" s="590"/>
      <c r="NFL185" s="591"/>
      <c r="NFM185" s="567"/>
      <c r="NFR185" s="590"/>
      <c r="NFS185" s="591"/>
      <c r="NFT185" s="567"/>
      <c r="NFY185" s="590"/>
      <c r="NFZ185" s="591"/>
      <c r="NGA185" s="567"/>
      <c r="NGF185" s="590"/>
      <c r="NGG185" s="591"/>
      <c r="NGH185" s="567"/>
      <c r="NGM185" s="590"/>
      <c r="NGN185" s="591"/>
      <c r="NGO185" s="567"/>
      <c r="NGT185" s="590"/>
      <c r="NGU185" s="591"/>
      <c r="NGV185" s="567"/>
      <c r="NHA185" s="590"/>
      <c r="NHB185" s="591"/>
      <c r="NHC185" s="567"/>
      <c r="NHH185" s="590"/>
      <c r="NHI185" s="591"/>
      <c r="NHJ185" s="567"/>
      <c r="NHO185" s="590"/>
      <c r="NHP185" s="591"/>
      <c r="NHQ185" s="567"/>
      <c r="NHV185" s="590"/>
      <c r="NHW185" s="591"/>
      <c r="NHX185" s="567"/>
      <c r="NIC185" s="590"/>
      <c r="NID185" s="591"/>
      <c r="NIE185" s="567"/>
      <c r="NIJ185" s="590"/>
      <c r="NIK185" s="591"/>
      <c r="NIL185" s="567"/>
      <c r="NIQ185" s="590"/>
      <c r="NIR185" s="591"/>
      <c r="NIS185" s="567"/>
      <c r="NIX185" s="590"/>
      <c r="NIY185" s="591"/>
      <c r="NIZ185" s="567"/>
      <c r="NJE185" s="590"/>
      <c r="NJF185" s="591"/>
      <c r="NJG185" s="567"/>
      <c r="NJL185" s="590"/>
      <c r="NJM185" s="591"/>
      <c r="NJN185" s="567"/>
      <c r="NJS185" s="590"/>
      <c r="NJT185" s="591"/>
      <c r="NJU185" s="567"/>
      <c r="NJZ185" s="590"/>
      <c r="NKA185" s="591"/>
      <c r="NKB185" s="567"/>
      <c r="NKG185" s="590"/>
      <c r="NKH185" s="591"/>
      <c r="NKI185" s="567"/>
      <c r="NKN185" s="590"/>
      <c r="NKO185" s="591"/>
      <c r="NKP185" s="567"/>
      <c r="NKU185" s="590"/>
      <c r="NKV185" s="591"/>
      <c r="NKW185" s="567"/>
      <c r="NLB185" s="590"/>
      <c r="NLC185" s="591"/>
      <c r="NLD185" s="567"/>
      <c r="NLI185" s="590"/>
      <c r="NLJ185" s="591"/>
      <c r="NLK185" s="567"/>
      <c r="NLP185" s="590"/>
      <c r="NLQ185" s="591"/>
      <c r="NLR185" s="567"/>
      <c r="NLW185" s="590"/>
      <c r="NLX185" s="591"/>
      <c r="NLY185" s="567"/>
      <c r="NMD185" s="590"/>
      <c r="NME185" s="591"/>
      <c r="NMF185" s="567"/>
      <c r="NMK185" s="590"/>
      <c r="NML185" s="591"/>
      <c r="NMM185" s="567"/>
      <c r="NMR185" s="590"/>
      <c r="NMS185" s="591"/>
      <c r="NMT185" s="567"/>
      <c r="NMY185" s="590"/>
      <c r="NMZ185" s="591"/>
      <c r="NNA185" s="567"/>
      <c r="NNF185" s="590"/>
      <c r="NNG185" s="591"/>
      <c r="NNH185" s="567"/>
      <c r="NNM185" s="590"/>
      <c r="NNN185" s="591"/>
      <c r="NNO185" s="567"/>
      <c r="NNT185" s="590"/>
      <c r="NNU185" s="591"/>
      <c r="NNV185" s="567"/>
      <c r="NOA185" s="590"/>
      <c r="NOB185" s="591"/>
      <c r="NOC185" s="567"/>
      <c r="NOH185" s="590"/>
      <c r="NOI185" s="591"/>
      <c r="NOJ185" s="567"/>
      <c r="NOO185" s="590"/>
      <c r="NOP185" s="591"/>
      <c r="NOQ185" s="567"/>
      <c r="NOV185" s="590"/>
      <c r="NOW185" s="591"/>
      <c r="NOX185" s="567"/>
      <c r="NPC185" s="590"/>
      <c r="NPD185" s="591"/>
      <c r="NPE185" s="567"/>
      <c r="NPJ185" s="590"/>
      <c r="NPK185" s="591"/>
      <c r="NPL185" s="567"/>
      <c r="NPQ185" s="590"/>
      <c r="NPR185" s="591"/>
      <c r="NPS185" s="567"/>
      <c r="NPX185" s="590"/>
      <c r="NPY185" s="591"/>
      <c r="NPZ185" s="567"/>
      <c r="NQE185" s="590"/>
      <c r="NQF185" s="591"/>
      <c r="NQG185" s="567"/>
      <c r="NQL185" s="590"/>
      <c r="NQM185" s="591"/>
      <c r="NQN185" s="567"/>
      <c r="NQS185" s="590"/>
      <c r="NQT185" s="591"/>
      <c r="NQU185" s="567"/>
      <c r="NQZ185" s="590"/>
      <c r="NRA185" s="591"/>
      <c r="NRB185" s="567"/>
      <c r="NRG185" s="590"/>
      <c r="NRH185" s="591"/>
      <c r="NRI185" s="567"/>
      <c r="NRN185" s="590"/>
      <c r="NRO185" s="591"/>
      <c r="NRP185" s="567"/>
      <c r="NRU185" s="590"/>
      <c r="NRV185" s="591"/>
      <c r="NRW185" s="567"/>
      <c r="NSB185" s="590"/>
      <c r="NSC185" s="591"/>
      <c r="NSD185" s="567"/>
      <c r="NSI185" s="590"/>
      <c r="NSJ185" s="591"/>
      <c r="NSK185" s="567"/>
      <c r="NSP185" s="590"/>
      <c r="NSQ185" s="591"/>
      <c r="NSR185" s="567"/>
      <c r="NSW185" s="590"/>
      <c r="NSX185" s="591"/>
      <c r="NSY185" s="567"/>
      <c r="NTD185" s="590"/>
      <c r="NTE185" s="591"/>
      <c r="NTF185" s="567"/>
      <c r="NTK185" s="590"/>
      <c r="NTL185" s="591"/>
      <c r="NTM185" s="567"/>
      <c r="NTR185" s="590"/>
      <c r="NTS185" s="591"/>
      <c r="NTT185" s="567"/>
      <c r="NTY185" s="590"/>
      <c r="NTZ185" s="591"/>
      <c r="NUA185" s="567"/>
      <c r="NUF185" s="590"/>
      <c r="NUG185" s="591"/>
      <c r="NUH185" s="567"/>
      <c r="NUM185" s="590"/>
      <c r="NUN185" s="591"/>
      <c r="NUO185" s="567"/>
      <c r="NUT185" s="590"/>
      <c r="NUU185" s="591"/>
      <c r="NUV185" s="567"/>
      <c r="NVA185" s="590"/>
      <c r="NVB185" s="591"/>
      <c r="NVC185" s="567"/>
      <c r="NVH185" s="590"/>
      <c r="NVI185" s="591"/>
      <c r="NVJ185" s="567"/>
      <c r="NVO185" s="590"/>
      <c r="NVP185" s="591"/>
      <c r="NVQ185" s="567"/>
      <c r="NVV185" s="590"/>
      <c r="NVW185" s="591"/>
      <c r="NVX185" s="567"/>
      <c r="NWC185" s="590"/>
      <c r="NWD185" s="591"/>
      <c r="NWE185" s="567"/>
      <c r="NWJ185" s="590"/>
      <c r="NWK185" s="591"/>
      <c r="NWL185" s="567"/>
      <c r="NWQ185" s="590"/>
      <c r="NWR185" s="591"/>
      <c r="NWS185" s="567"/>
      <c r="NWX185" s="590"/>
      <c r="NWY185" s="591"/>
      <c r="NWZ185" s="567"/>
      <c r="NXE185" s="590"/>
      <c r="NXF185" s="591"/>
      <c r="NXG185" s="567"/>
      <c r="NXL185" s="590"/>
      <c r="NXM185" s="591"/>
      <c r="NXN185" s="567"/>
      <c r="NXS185" s="590"/>
      <c r="NXT185" s="591"/>
      <c r="NXU185" s="567"/>
      <c r="NXZ185" s="590"/>
      <c r="NYA185" s="591"/>
      <c r="NYB185" s="567"/>
      <c r="NYG185" s="590"/>
      <c r="NYH185" s="591"/>
      <c r="NYI185" s="567"/>
      <c r="NYN185" s="590"/>
      <c r="NYO185" s="591"/>
      <c r="NYP185" s="567"/>
      <c r="NYU185" s="590"/>
      <c r="NYV185" s="591"/>
      <c r="NYW185" s="567"/>
      <c r="NZB185" s="590"/>
      <c r="NZC185" s="591"/>
      <c r="NZD185" s="567"/>
      <c r="NZI185" s="590"/>
      <c r="NZJ185" s="591"/>
      <c r="NZK185" s="567"/>
      <c r="NZP185" s="590"/>
      <c r="NZQ185" s="591"/>
      <c r="NZR185" s="567"/>
      <c r="NZW185" s="590"/>
      <c r="NZX185" s="591"/>
      <c r="NZY185" s="567"/>
      <c r="OAD185" s="590"/>
      <c r="OAE185" s="591"/>
      <c r="OAF185" s="567"/>
      <c r="OAK185" s="590"/>
      <c r="OAL185" s="591"/>
      <c r="OAM185" s="567"/>
      <c r="OAR185" s="590"/>
      <c r="OAS185" s="591"/>
      <c r="OAT185" s="567"/>
      <c r="OAY185" s="590"/>
      <c r="OAZ185" s="591"/>
      <c r="OBA185" s="567"/>
      <c r="OBF185" s="590"/>
      <c r="OBG185" s="591"/>
      <c r="OBH185" s="567"/>
      <c r="OBM185" s="590"/>
      <c r="OBN185" s="591"/>
      <c r="OBO185" s="567"/>
      <c r="OBT185" s="590"/>
      <c r="OBU185" s="591"/>
      <c r="OBV185" s="567"/>
      <c r="OCA185" s="590"/>
      <c r="OCB185" s="591"/>
      <c r="OCC185" s="567"/>
      <c r="OCH185" s="590"/>
      <c r="OCI185" s="591"/>
      <c r="OCJ185" s="567"/>
      <c r="OCO185" s="590"/>
      <c r="OCP185" s="591"/>
      <c r="OCQ185" s="567"/>
      <c r="OCV185" s="590"/>
      <c r="OCW185" s="591"/>
      <c r="OCX185" s="567"/>
      <c r="ODC185" s="590"/>
      <c r="ODD185" s="591"/>
      <c r="ODE185" s="567"/>
      <c r="ODJ185" s="590"/>
      <c r="ODK185" s="591"/>
      <c r="ODL185" s="567"/>
      <c r="ODQ185" s="590"/>
      <c r="ODR185" s="591"/>
      <c r="ODS185" s="567"/>
      <c r="ODX185" s="590"/>
      <c r="ODY185" s="591"/>
      <c r="ODZ185" s="567"/>
      <c r="OEE185" s="590"/>
      <c r="OEF185" s="591"/>
      <c r="OEG185" s="567"/>
      <c r="OEL185" s="590"/>
      <c r="OEM185" s="591"/>
      <c r="OEN185" s="567"/>
      <c r="OES185" s="590"/>
      <c r="OET185" s="591"/>
      <c r="OEU185" s="567"/>
      <c r="OEZ185" s="590"/>
      <c r="OFA185" s="591"/>
      <c r="OFB185" s="567"/>
      <c r="OFG185" s="590"/>
      <c r="OFH185" s="591"/>
      <c r="OFI185" s="567"/>
      <c r="OFN185" s="590"/>
      <c r="OFO185" s="591"/>
      <c r="OFP185" s="567"/>
      <c r="OFU185" s="590"/>
      <c r="OFV185" s="591"/>
      <c r="OFW185" s="567"/>
      <c r="OGB185" s="590"/>
      <c r="OGC185" s="591"/>
      <c r="OGD185" s="567"/>
      <c r="OGI185" s="590"/>
      <c r="OGJ185" s="591"/>
      <c r="OGK185" s="567"/>
      <c r="OGP185" s="590"/>
      <c r="OGQ185" s="591"/>
      <c r="OGR185" s="567"/>
      <c r="OGW185" s="590"/>
      <c r="OGX185" s="591"/>
      <c r="OGY185" s="567"/>
      <c r="OHD185" s="590"/>
      <c r="OHE185" s="591"/>
      <c r="OHF185" s="567"/>
      <c r="OHK185" s="590"/>
      <c r="OHL185" s="591"/>
      <c r="OHM185" s="567"/>
      <c r="OHR185" s="590"/>
      <c r="OHS185" s="591"/>
      <c r="OHT185" s="567"/>
      <c r="OHY185" s="590"/>
      <c r="OHZ185" s="591"/>
      <c r="OIA185" s="567"/>
      <c r="OIF185" s="590"/>
      <c r="OIG185" s="591"/>
      <c r="OIH185" s="567"/>
      <c r="OIM185" s="590"/>
      <c r="OIN185" s="591"/>
      <c r="OIO185" s="567"/>
      <c r="OIT185" s="590"/>
      <c r="OIU185" s="591"/>
      <c r="OIV185" s="567"/>
      <c r="OJA185" s="590"/>
      <c r="OJB185" s="591"/>
      <c r="OJC185" s="567"/>
      <c r="OJH185" s="590"/>
      <c r="OJI185" s="591"/>
      <c r="OJJ185" s="567"/>
      <c r="OJO185" s="590"/>
      <c r="OJP185" s="591"/>
      <c r="OJQ185" s="567"/>
      <c r="OJV185" s="590"/>
      <c r="OJW185" s="591"/>
      <c r="OJX185" s="567"/>
      <c r="OKC185" s="590"/>
      <c r="OKD185" s="591"/>
      <c r="OKE185" s="567"/>
      <c r="OKJ185" s="590"/>
      <c r="OKK185" s="591"/>
      <c r="OKL185" s="567"/>
      <c r="OKQ185" s="590"/>
      <c r="OKR185" s="591"/>
      <c r="OKS185" s="567"/>
      <c r="OKX185" s="590"/>
      <c r="OKY185" s="591"/>
      <c r="OKZ185" s="567"/>
      <c r="OLE185" s="590"/>
      <c r="OLF185" s="591"/>
      <c r="OLG185" s="567"/>
      <c r="OLL185" s="590"/>
      <c r="OLM185" s="591"/>
      <c r="OLN185" s="567"/>
      <c r="OLS185" s="590"/>
      <c r="OLT185" s="591"/>
      <c r="OLU185" s="567"/>
      <c r="OLZ185" s="590"/>
      <c r="OMA185" s="591"/>
      <c r="OMB185" s="567"/>
      <c r="OMG185" s="590"/>
      <c r="OMH185" s="591"/>
      <c r="OMI185" s="567"/>
      <c r="OMN185" s="590"/>
      <c r="OMO185" s="591"/>
      <c r="OMP185" s="567"/>
      <c r="OMU185" s="590"/>
      <c r="OMV185" s="591"/>
      <c r="OMW185" s="567"/>
      <c r="ONB185" s="590"/>
      <c r="ONC185" s="591"/>
      <c r="OND185" s="567"/>
      <c r="ONI185" s="590"/>
      <c r="ONJ185" s="591"/>
      <c r="ONK185" s="567"/>
      <c r="ONP185" s="590"/>
      <c r="ONQ185" s="591"/>
      <c r="ONR185" s="567"/>
      <c r="ONW185" s="590"/>
      <c r="ONX185" s="591"/>
      <c r="ONY185" s="567"/>
      <c r="OOD185" s="590"/>
      <c r="OOE185" s="591"/>
      <c r="OOF185" s="567"/>
      <c r="OOK185" s="590"/>
      <c r="OOL185" s="591"/>
      <c r="OOM185" s="567"/>
      <c r="OOR185" s="590"/>
      <c r="OOS185" s="591"/>
      <c r="OOT185" s="567"/>
      <c r="OOY185" s="590"/>
      <c r="OOZ185" s="591"/>
      <c r="OPA185" s="567"/>
      <c r="OPF185" s="590"/>
      <c r="OPG185" s="591"/>
      <c r="OPH185" s="567"/>
      <c r="OPM185" s="590"/>
      <c r="OPN185" s="591"/>
      <c r="OPO185" s="567"/>
      <c r="OPT185" s="590"/>
      <c r="OPU185" s="591"/>
      <c r="OPV185" s="567"/>
      <c r="OQA185" s="590"/>
      <c r="OQB185" s="591"/>
      <c r="OQC185" s="567"/>
      <c r="OQH185" s="590"/>
      <c r="OQI185" s="591"/>
      <c r="OQJ185" s="567"/>
      <c r="OQO185" s="590"/>
      <c r="OQP185" s="591"/>
      <c r="OQQ185" s="567"/>
      <c r="OQV185" s="590"/>
      <c r="OQW185" s="591"/>
      <c r="OQX185" s="567"/>
      <c r="ORC185" s="590"/>
      <c r="ORD185" s="591"/>
      <c r="ORE185" s="567"/>
      <c r="ORJ185" s="590"/>
      <c r="ORK185" s="591"/>
      <c r="ORL185" s="567"/>
      <c r="ORQ185" s="590"/>
      <c r="ORR185" s="591"/>
      <c r="ORS185" s="567"/>
      <c r="ORX185" s="590"/>
      <c r="ORY185" s="591"/>
      <c r="ORZ185" s="567"/>
      <c r="OSE185" s="590"/>
      <c r="OSF185" s="591"/>
      <c r="OSG185" s="567"/>
      <c r="OSL185" s="590"/>
      <c r="OSM185" s="591"/>
      <c r="OSN185" s="567"/>
      <c r="OSS185" s="590"/>
      <c r="OST185" s="591"/>
      <c r="OSU185" s="567"/>
      <c r="OSZ185" s="590"/>
      <c r="OTA185" s="591"/>
      <c r="OTB185" s="567"/>
      <c r="OTG185" s="590"/>
      <c r="OTH185" s="591"/>
      <c r="OTI185" s="567"/>
      <c r="OTN185" s="590"/>
      <c r="OTO185" s="591"/>
      <c r="OTP185" s="567"/>
      <c r="OTU185" s="590"/>
      <c r="OTV185" s="591"/>
      <c r="OTW185" s="567"/>
      <c r="OUB185" s="590"/>
      <c r="OUC185" s="591"/>
      <c r="OUD185" s="567"/>
      <c r="OUI185" s="590"/>
      <c r="OUJ185" s="591"/>
      <c r="OUK185" s="567"/>
      <c r="OUP185" s="590"/>
      <c r="OUQ185" s="591"/>
      <c r="OUR185" s="567"/>
      <c r="OUW185" s="590"/>
      <c r="OUX185" s="591"/>
      <c r="OUY185" s="567"/>
      <c r="OVD185" s="590"/>
      <c r="OVE185" s="591"/>
      <c r="OVF185" s="567"/>
      <c r="OVK185" s="590"/>
      <c r="OVL185" s="591"/>
      <c r="OVM185" s="567"/>
      <c r="OVR185" s="590"/>
      <c r="OVS185" s="591"/>
      <c r="OVT185" s="567"/>
      <c r="OVY185" s="590"/>
      <c r="OVZ185" s="591"/>
      <c r="OWA185" s="567"/>
      <c r="OWF185" s="590"/>
      <c r="OWG185" s="591"/>
      <c r="OWH185" s="567"/>
      <c r="OWM185" s="590"/>
      <c r="OWN185" s="591"/>
      <c r="OWO185" s="567"/>
      <c r="OWT185" s="590"/>
      <c r="OWU185" s="591"/>
      <c r="OWV185" s="567"/>
      <c r="OXA185" s="590"/>
      <c r="OXB185" s="591"/>
      <c r="OXC185" s="567"/>
      <c r="OXH185" s="590"/>
      <c r="OXI185" s="591"/>
      <c r="OXJ185" s="567"/>
      <c r="OXO185" s="590"/>
      <c r="OXP185" s="591"/>
      <c r="OXQ185" s="567"/>
      <c r="OXV185" s="590"/>
      <c r="OXW185" s="591"/>
      <c r="OXX185" s="567"/>
      <c r="OYC185" s="590"/>
      <c r="OYD185" s="591"/>
      <c r="OYE185" s="567"/>
      <c r="OYJ185" s="590"/>
      <c r="OYK185" s="591"/>
      <c r="OYL185" s="567"/>
      <c r="OYQ185" s="590"/>
      <c r="OYR185" s="591"/>
      <c r="OYS185" s="567"/>
      <c r="OYX185" s="590"/>
      <c r="OYY185" s="591"/>
      <c r="OYZ185" s="567"/>
      <c r="OZE185" s="590"/>
      <c r="OZF185" s="591"/>
      <c r="OZG185" s="567"/>
      <c r="OZL185" s="590"/>
      <c r="OZM185" s="591"/>
      <c r="OZN185" s="567"/>
      <c r="OZS185" s="590"/>
      <c r="OZT185" s="591"/>
      <c r="OZU185" s="567"/>
      <c r="OZZ185" s="590"/>
      <c r="PAA185" s="591"/>
      <c r="PAB185" s="567"/>
      <c r="PAG185" s="590"/>
      <c r="PAH185" s="591"/>
      <c r="PAI185" s="567"/>
      <c r="PAN185" s="590"/>
      <c r="PAO185" s="591"/>
      <c r="PAP185" s="567"/>
      <c r="PAU185" s="590"/>
      <c r="PAV185" s="591"/>
      <c r="PAW185" s="567"/>
      <c r="PBB185" s="590"/>
      <c r="PBC185" s="591"/>
      <c r="PBD185" s="567"/>
      <c r="PBI185" s="590"/>
      <c r="PBJ185" s="591"/>
      <c r="PBK185" s="567"/>
      <c r="PBP185" s="590"/>
      <c r="PBQ185" s="591"/>
      <c r="PBR185" s="567"/>
      <c r="PBW185" s="590"/>
      <c r="PBX185" s="591"/>
      <c r="PBY185" s="567"/>
      <c r="PCD185" s="590"/>
      <c r="PCE185" s="591"/>
      <c r="PCF185" s="567"/>
      <c r="PCK185" s="590"/>
      <c r="PCL185" s="591"/>
      <c r="PCM185" s="567"/>
      <c r="PCR185" s="590"/>
      <c r="PCS185" s="591"/>
      <c r="PCT185" s="567"/>
      <c r="PCY185" s="590"/>
      <c r="PCZ185" s="591"/>
      <c r="PDA185" s="567"/>
      <c r="PDF185" s="590"/>
      <c r="PDG185" s="591"/>
      <c r="PDH185" s="567"/>
      <c r="PDM185" s="590"/>
      <c r="PDN185" s="591"/>
      <c r="PDO185" s="567"/>
      <c r="PDT185" s="590"/>
      <c r="PDU185" s="591"/>
      <c r="PDV185" s="567"/>
      <c r="PEA185" s="590"/>
      <c r="PEB185" s="591"/>
      <c r="PEC185" s="567"/>
      <c r="PEH185" s="590"/>
      <c r="PEI185" s="591"/>
      <c r="PEJ185" s="567"/>
      <c r="PEO185" s="590"/>
      <c r="PEP185" s="591"/>
      <c r="PEQ185" s="567"/>
      <c r="PEV185" s="590"/>
      <c r="PEW185" s="591"/>
      <c r="PEX185" s="567"/>
      <c r="PFC185" s="590"/>
      <c r="PFD185" s="591"/>
      <c r="PFE185" s="567"/>
      <c r="PFJ185" s="590"/>
      <c r="PFK185" s="591"/>
      <c r="PFL185" s="567"/>
      <c r="PFQ185" s="590"/>
      <c r="PFR185" s="591"/>
      <c r="PFS185" s="567"/>
      <c r="PFX185" s="590"/>
      <c r="PFY185" s="591"/>
      <c r="PFZ185" s="567"/>
      <c r="PGE185" s="590"/>
      <c r="PGF185" s="591"/>
      <c r="PGG185" s="567"/>
      <c r="PGL185" s="590"/>
      <c r="PGM185" s="591"/>
      <c r="PGN185" s="567"/>
      <c r="PGS185" s="590"/>
      <c r="PGT185" s="591"/>
      <c r="PGU185" s="567"/>
      <c r="PGZ185" s="590"/>
      <c r="PHA185" s="591"/>
      <c r="PHB185" s="567"/>
      <c r="PHG185" s="590"/>
      <c r="PHH185" s="591"/>
      <c r="PHI185" s="567"/>
      <c r="PHN185" s="590"/>
      <c r="PHO185" s="591"/>
      <c r="PHP185" s="567"/>
      <c r="PHU185" s="590"/>
      <c r="PHV185" s="591"/>
      <c r="PHW185" s="567"/>
      <c r="PIB185" s="590"/>
      <c r="PIC185" s="591"/>
      <c r="PID185" s="567"/>
      <c r="PII185" s="590"/>
      <c r="PIJ185" s="591"/>
      <c r="PIK185" s="567"/>
      <c r="PIP185" s="590"/>
      <c r="PIQ185" s="591"/>
      <c r="PIR185" s="567"/>
      <c r="PIW185" s="590"/>
      <c r="PIX185" s="591"/>
      <c r="PIY185" s="567"/>
      <c r="PJD185" s="590"/>
      <c r="PJE185" s="591"/>
      <c r="PJF185" s="567"/>
      <c r="PJK185" s="590"/>
      <c r="PJL185" s="591"/>
      <c r="PJM185" s="567"/>
      <c r="PJR185" s="590"/>
      <c r="PJS185" s="591"/>
      <c r="PJT185" s="567"/>
      <c r="PJY185" s="590"/>
      <c r="PJZ185" s="591"/>
      <c r="PKA185" s="567"/>
      <c r="PKF185" s="590"/>
      <c r="PKG185" s="591"/>
      <c r="PKH185" s="567"/>
      <c r="PKM185" s="590"/>
      <c r="PKN185" s="591"/>
      <c r="PKO185" s="567"/>
      <c r="PKT185" s="590"/>
      <c r="PKU185" s="591"/>
      <c r="PKV185" s="567"/>
      <c r="PLA185" s="590"/>
      <c r="PLB185" s="591"/>
      <c r="PLC185" s="567"/>
      <c r="PLH185" s="590"/>
      <c r="PLI185" s="591"/>
      <c r="PLJ185" s="567"/>
      <c r="PLO185" s="590"/>
      <c r="PLP185" s="591"/>
      <c r="PLQ185" s="567"/>
      <c r="PLV185" s="590"/>
      <c r="PLW185" s="591"/>
      <c r="PLX185" s="567"/>
      <c r="PMC185" s="590"/>
      <c r="PMD185" s="591"/>
      <c r="PME185" s="567"/>
      <c r="PMJ185" s="590"/>
      <c r="PMK185" s="591"/>
      <c r="PML185" s="567"/>
      <c r="PMQ185" s="590"/>
      <c r="PMR185" s="591"/>
      <c r="PMS185" s="567"/>
      <c r="PMX185" s="590"/>
      <c r="PMY185" s="591"/>
      <c r="PMZ185" s="567"/>
      <c r="PNE185" s="590"/>
      <c r="PNF185" s="591"/>
      <c r="PNG185" s="567"/>
      <c r="PNL185" s="590"/>
      <c r="PNM185" s="591"/>
      <c r="PNN185" s="567"/>
      <c r="PNS185" s="590"/>
      <c r="PNT185" s="591"/>
      <c r="PNU185" s="567"/>
      <c r="PNZ185" s="590"/>
      <c r="POA185" s="591"/>
      <c r="POB185" s="567"/>
      <c r="POG185" s="590"/>
      <c r="POH185" s="591"/>
      <c r="POI185" s="567"/>
      <c r="PON185" s="590"/>
      <c r="POO185" s="591"/>
      <c r="POP185" s="567"/>
      <c r="POU185" s="590"/>
      <c r="POV185" s="591"/>
      <c r="POW185" s="567"/>
      <c r="PPB185" s="590"/>
      <c r="PPC185" s="591"/>
      <c r="PPD185" s="567"/>
      <c r="PPI185" s="590"/>
      <c r="PPJ185" s="591"/>
      <c r="PPK185" s="567"/>
      <c r="PPP185" s="590"/>
      <c r="PPQ185" s="591"/>
      <c r="PPR185" s="567"/>
      <c r="PPW185" s="590"/>
      <c r="PPX185" s="591"/>
      <c r="PPY185" s="567"/>
      <c r="PQD185" s="590"/>
      <c r="PQE185" s="591"/>
      <c r="PQF185" s="567"/>
      <c r="PQK185" s="590"/>
      <c r="PQL185" s="591"/>
      <c r="PQM185" s="567"/>
      <c r="PQR185" s="590"/>
      <c r="PQS185" s="591"/>
      <c r="PQT185" s="567"/>
      <c r="PQY185" s="590"/>
      <c r="PQZ185" s="591"/>
      <c r="PRA185" s="567"/>
      <c r="PRF185" s="590"/>
      <c r="PRG185" s="591"/>
      <c r="PRH185" s="567"/>
      <c r="PRM185" s="590"/>
      <c r="PRN185" s="591"/>
      <c r="PRO185" s="567"/>
      <c r="PRT185" s="590"/>
      <c r="PRU185" s="591"/>
      <c r="PRV185" s="567"/>
      <c r="PSA185" s="590"/>
      <c r="PSB185" s="591"/>
      <c r="PSC185" s="567"/>
      <c r="PSH185" s="590"/>
      <c r="PSI185" s="591"/>
      <c r="PSJ185" s="567"/>
      <c r="PSO185" s="590"/>
      <c r="PSP185" s="591"/>
      <c r="PSQ185" s="567"/>
      <c r="PSV185" s="590"/>
      <c r="PSW185" s="591"/>
      <c r="PSX185" s="567"/>
      <c r="PTC185" s="590"/>
      <c r="PTD185" s="591"/>
      <c r="PTE185" s="567"/>
      <c r="PTJ185" s="590"/>
      <c r="PTK185" s="591"/>
      <c r="PTL185" s="567"/>
      <c r="PTQ185" s="590"/>
      <c r="PTR185" s="591"/>
      <c r="PTS185" s="567"/>
      <c r="PTX185" s="590"/>
      <c r="PTY185" s="591"/>
      <c r="PTZ185" s="567"/>
      <c r="PUE185" s="590"/>
      <c r="PUF185" s="591"/>
      <c r="PUG185" s="567"/>
      <c r="PUL185" s="590"/>
      <c r="PUM185" s="591"/>
      <c r="PUN185" s="567"/>
      <c r="PUS185" s="590"/>
      <c r="PUT185" s="591"/>
      <c r="PUU185" s="567"/>
      <c r="PUZ185" s="590"/>
      <c r="PVA185" s="591"/>
      <c r="PVB185" s="567"/>
      <c r="PVG185" s="590"/>
      <c r="PVH185" s="591"/>
      <c r="PVI185" s="567"/>
      <c r="PVN185" s="590"/>
      <c r="PVO185" s="591"/>
      <c r="PVP185" s="567"/>
      <c r="PVU185" s="590"/>
      <c r="PVV185" s="591"/>
      <c r="PVW185" s="567"/>
      <c r="PWB185" s="590"/>
      <c r="PWC185" s="591"/>
      <c r="PWD185" s="567"/>
      <c r="PWI185" s="590"/>
      <c r="PWJ185" s="591"/>
      <c r="PWK185" s="567"/>
      <c r="PWP185" s="590"/>
      <c r="PWQ185" s="591"/>
      <c r="PWR185" s="567"/>
      <c r="PWW185" s="590"/>
      <c r="PWX185" s="591"/>
      <c r="PWY185" s="567"/>
      <c r="PXD185" s="590"/>
      <c r="PXE185" s="591"/>
      <c r="PXF185" s="567"/>
      <c r="PXK185" s="590"/>
      <c r="PXL185" s="591"/>
      <c r="PXM185" s="567"/>
      <c r="PXR185" s="590"/>
      <c r="PXS185" s="591"/>
      <c r="PXT185" s="567"/>
      <c r="PXY185" s="590"/>
      <c r="PXZ185" s="591"/>
      <c r="PYA185" s="567"/>
      <c r="PYF185" s="590"/>
      <c r="PYG185" s="591"/>
      <c r="PYH185" s="567"/>
      <c r="PYM185" s="590"/>
      <c r="PYN185" s="591"/>
      <c r="PYO185" s="567"/>
      <c r="PYT185" s="590"/>
      <c r="PYU185" s="591"/>
      <c r="PYV185" s="567"/>
      <c r="PZA185" s="590"/>
      <c r="PZB185" s="591"/>
      <c r="PZC185" s="567"/>
      <c r="PZH185" s="590"/>
      <c r="PZI185" s="591"/>
      <c r="PZJ185" s="567"/>
      <c r="PZO185" s="590"/>
      <c r="PZP185" s="591"/>
      <c r="PZQ185" s="567"/>
      <c r="PZV185" s="590"/>
      <c r="PZW185" s="591"/>
      <c r="PZX185" s="567"/>
      <c r="QAC185" s="590"/>
      <c r="QAD185" s="591"/>
      <c r="QAE185" s="567"/>
      <c r="QAJ185" s="590"/>
      <c r="QAK185" s="591"/>
      <c r="QAL185" s="567"/>
      <c r="QAQ185" s="590"/>
      <c r="QAR185" s="591"/>
      <c r="QAS185" s="567"/>
      <c r="QAX185" s="590"/>
      <c r="QAY185" s="591"/>
      <c r="QAZ185" s="567"/>
      <c r="QBE185" s="590"/>
      <c r="QBF185" s="591"/>
      <c r="QBG185" s="567"/>
      <c r="QBL185" s="590"/>
      <c r="QBM185" s="591"/>
      <c r="QBN185" s="567"/>
      <c r="QBS185" s="590"/>
      <c r="QBT185" s="591"/>
      <c r="QBU185" s="567"/>
      <c r="QBZ185" s="590"/>
      <c r="QCA185" s="591"/>
      <c r="QCB185" s="567"/>
      <c r="QCG185" s="590"/>
      <c r="QCH185" s="591"/>
      <c r="QCI185" s="567"/>
      <c r="QCN185" s="590"/>
      <c r="QCO185" s="591"/>
      <c r="QCP185" s="567"/>
      <c r="QCU185" s="590"/>
      <c r="QCV185" s="591"/>
      <c r="QCW185" s="567"/>
      <c r="QDB185" s="590"/>
      <c r="QDC185" s="591"/>
      <c r="QDD185" s="567"/>
      <c r="QDI185" s="590"/>
      <c r="QDJ185" s="591"/>
      <c r="QDK185" s="567"/>
      <c r="QDP185" s="590"/>
      <c r="QDQ185" s="591"/>
      <c r="QDR185" s="567"/>
      <c r="QDW185" s="590"/>
      <c r="QDX185" s="591"/>
      <c r="QDY185" s="567"/>
      <c r="QED185" s="590"/>
      <c r="QEE185" s="591"/>
      <c r="QEF185" s="567"/>
      <c r="QEK185" s="590"/>
      <c r="QEL185" s="591"/>
      <c r="QEM185" s="567"/>
      <c r="QER185" s="590"/>
      <c r="QES185" s="591"/>
      <c r="QET185" s="567"/>
      <c r="QEY185" s="590"/>
      <c r="QEZ185" s="591"/>
      <c r="QFA185" s="567"/>
      <c r="QFF185" s="590"/>
      <c r="QFG185" s="591"/>
      <c r="QFH185" s="567"/>
      <c r="QFM185" s="590"/>
      <c r="QFN185" s="591"/>
      <c r="QFO185" s="567"/>
      <c r="QFT185" s="590"/>
      <c r="QFU185" s="591"/>
      <c r="QFV185" s="567"/>
      <c r="QGA185" s="590"/>
      <c r="QGB185" s="591"/>
      <c r="QGC185" s="567"/>
      <c r="QGH185" s="590"/>
      <c r="QGI185" s="591"/>
      <c r="QGJ185" s="567"/>
      <c r="QGO185" s="590"/>
      <c r="QGP185" s="591"/>
      <c r="QGQ185" s="567"/>
      <c r="QGV185" s="590"/>
      <c r="QGW185" s="591"/>
      <c r="QGX185" s="567"/>
      <c r="QHC185" s="590"/>
      <c r="QHD185" s="591"/>
      <c r="QHE185" s="567"/>
      <c r="QHJ185" s="590"/>
      <c r="QHK185" s="591"/>
      <c r="QHL185" s="567"/>
      <c r="QHQ185" s="590"/>
      <c r="QHR185" s="591"/>
      <c r="QHS185" s="567"/>
      <c r="QHX185" s="590"/>
      <c r="QHY185" s="591"/>
      <c r="QHZ185" s="567"/>
      <c r="QIE185" s="590"/>
      <c r="QIF185" s="591"/>
      <c r="QIG185" s="567"/>
      <c r="QIL185" s="590"/>
      <c r="QIM185" s="591"/>
      <c r="QIN185" s="567"/>
      <c r="QIS185" s="590"/>
      <c r="QIT185" s="591"/>
      <c r="QIU185" s="567"/>
      <c r="QIZ185" s="590"/>
      <c r="QJA185" s="591"/>
      <c r="QJB185" s="567"/>
      <c r="QJG185" s="590"/>
      <c r="QJH185" s="591"/>
      <c r="QJI185" s="567"/>
      <c r="QJN185" s="590"/>
      <c r="QJO185" s="591"/>
      <c r="QJP185" s="567"/>
      <c r="QJU185" s="590"/>
      <c r="QJV185" s="591"/>
      <c r="QJW185" s="567"/>
      <c r="QKB185" s="590"/>
      <c r="QKC185" s="591"/>
      <c r="QKD185" s="567"/>
      <c r="QKI185" s="590"/>
      <c r="QKJ185" s="591"/>
      <c r="QKK185" s="567"/>
      <c r="QKP185" s="590"/>
      <c r="QKQ185" s="591"/>
      <c r="QKR185" s="567"/>
      <c r="QKW185" s="590"/>
      <c r="QKX185" s="591"/>
      <c r="QKY185" s="567"/>
      <c r="QLD185" s="590"/>
      <c r="QLE185" s="591"/>
      <c r="QLF185" s="567"/>
      <c r="QLK185" s="590"/>
      <c r="QLL185" s="591"/>
      <c r="QLM185" s="567"/>
      <c r="QLR185" s="590"/>
      <c r="QLS185" s="591"/>
      <c r="QLT185" s="567"/>
      <c r="QLY185" s="590"/>
      <c r="QLZ185" s="591"/>
      <c r="QMA185" s="567"/>
      <c r="QMF185" s="590"/>
      <c r="QMG185" s="591"/>
      <c r="QMH185" s="567"/>
      <c r="QMM185" s="590"/>
      <c r="QMN185" s="591"/>
      <c r="QMO185" s="567"/>
      <c r="QMT185" s="590"/>
      <c r="QMU185" s="591"/>
      <c r="QMV185" s="567"/>
      <c r="QNA185" s="590"/>
      <c r="QNB185" s="591"/>
      <c r="QNC185" s="567"/>
      <c r="QNH185" s="590"/>
      <c r="QNI185" s="591"/>
      <c r="QNJ185" s="567"/>
      <c r="QNO185" s="590"/>
      <c r="QNP185" s="591"/>
      <c r="QNQ185" s="567"/>
      <c r="QNV185" s="590"/>
      <c r="QNW185" s="591"/>
      <c r="QNX185" s="567"/>
      <c r="QOC185" s="590"/>
      <c r="QOD185" s="591"/>
      <c r="QOE185" s="567"/>
      <c r="QOJ185" s="590"/>
      <c r="QOK185" s="591"/>
      <c r="QOL185" s="567"/>
      <c r="QOQ185" s="590"/>
      <c r="QOR185" s="591"/>
      <c r="QOS185" s="567"/>
      <c r="QOX185" s="590"/>
      <c r="QOY185" s="591"/>
      <c r="QOZ185" s="567"/>
      <c r="QPE185" s="590"/>
      <c r="QPF185" s="591"/>
      <c r="QPG185" s="567"/>
      <c r="QPL185" s="590"/>
      <c r="QPM185" s="591"/>
      <c r="QPN185" s="567"/>
      <c r="QPS185" s="590"/>
      <c r="QPT185" s="591"/>
      <c r="QPU185" s="567"/>
      <c r="QPZ185" s="590"/>
      <c r="QQA185" s="591"/>
      <c r="QQB185" s="567"/>
      <c r="QQG185" s="590"/>
      <c r="QQH185" s="591"/>
      <c r="QQI185" s="567"/>
      <c r="QQN185" s="590"/>
      <c r="QQO185" s="591"/>
      <c r="QQP185" s="567"/>
      <c r="QQU185" s="590"/>
      <c r="QQV185" s="591"/>
      <c r="QQW185" s="567"/>
      <c r="QRB185" s="590"/>
      <c r="QRC185" s="591"/>
      <c r="QRD185" s="567"/>
      <c r="QRI185" s="590"/>
      <c r="QRJ185" s="591"/>
      <c r="QRK185" s="567"/>
      <c r="QRP185" s="590"/>
      <c r="QRQ185" s="591"/>
      <c r="QRR185" s="567"/>
      <c r="QRW185" s="590"/>
      <c r="QRX185" s="591"/>
      <c r="QRY185" s="567"/>
      <c r="QSD185" s="590"/>
      <c r="QSE185" s="591"/>
      <c r="QSF185" s="567"/>
      <c r="QSK185" s="590"/>
      <c r="QSL185" s="591"/>
      <c r="QSM185" s="567"/>
      <c r="QSR185" s="590"/>
      <c r="QSS185" s="591"/>
      <c r="QST185" s="567"/>
      <c r="QSY185" s="590"/>
      <c r="QSZ185" s="591"/>
      <c r="QTA185" s="567"/>
      <c r="QTF185" s="590"/>
      <c r="QTG185" s="591"/>
      <c r="QTH185" s="567"/>
      <c r="QTM185" s="590"/>
      <c r="QTN185" s="591"/>
      <c r="QTO185" s="567"/>
      <c r="QTT185" s="590"/>
      <c r="QTU185" s="591"/>
      <c r="QTV185" s="567"/>
      <c r="QUA185" s="590"/>
      <c r="QUB185" s="591"/>
      <c r="QUC185" s="567"/>
      <c r="QUH185" s="590"/>
      <c r="QUI185" s="591"/>
      <c r="QUJ185" s="567"/>
      <c r="QUO185" s="590"/>
      <c r="QUP185" s="591"/>
      <c r="QUQ185" s="567"/>
      <c r="QUV185" s="590"/>
      <c r="QUW185" s="591"/>
      <c r="QUX185" s="567"/>
      <c r="QVC185" s="590"/>
      <c r="QVD185" s="591"/>
      <c r="QVE185" s="567"/>
      <c r="QVJ185" s="590"/>
      <c r="QVK185" s="591"/>
      <c r="QVL185" s="567"/>
      <c r="QVQ185" s="590"/>
      <c r="QVR185" s="591"/>
      <c r="QVS185" s="567"/>
      <c r="QVX185" s="590"/>
      <c r="QVY185" s="591"/>
      <c r="QVZ185" s="567"/>
      <c r="QWE185" s="590"/>
      <c r="QWF185" s="591"/>
      <c r="QWG185" s="567"/>
      <c r="QWL185" s="590"/>
      <c r="QWM185" s="591"/>
      <c r="QWN185" s="567"/>
      <c r="QWS185" s="590"/>
      <c r="QWT185" s="591"/>
      <c r="QWU185" s="567"/>
      <c r="QWZ185" s="590"/>
      <c r="QXA185" s="591"/>
      <c r="QXB185" s="567"/>
      <c r="QXG185" s="590"/>
      <c r="QXH185" s="591"/>
      <c r="QXI185" s="567"/>
      <c r="QXN185" s="590"/>
      <c r="QXO185" s="591"/>
      <c r="QXP185" s="567"/>
      <c r="QXU185" s="590"/>
      <c r="QXV185" s="591"/>
      <c r="QXW185" s="567"/>
      <c r="QYB185" s="590"/>
      <c r="QYC185" s="591"/>
      <c r="QYD185" s="567"/>
      <c r="QYI185" s="590"/>
      <c r="QYJ185" s="591"/>
      <c r="QYK185" s="567"/>
      <c r="QYP185" s="590"/>
      <c r="QYQ185" s="591"/>
      <c r="QYR185" s="567"/>
      <c r="QYW185" s="590"/>
      <c r="QYX185" s="591"/>
      <c r="QYY185" s="567"/>
      <c r="QZD185" s="590"/>
      <c r="QZE185" s="591"/>
      <c r="QZF185" s="567"/>
      <c r="QZK185" s="590"/>
      <c r="QZL185" s="591"/>
      <c r="QZM185" s="567"/>
      <c r="QZR185" s="590"/>
      <c r="QZS185" s="591"/>
      <c r="QZT185" s="567"/>
      <c r="QZY185" s="590"/>
      <c r="QZZ185" s="591"/>
      <c r="RAA185" s="567"/>
      <c r="RAF185" s="590"/>
      <c r="RAG185" s="591"/>
      <c r="RAH185" s="567"/>
      <c r="RAM185" s="590"/>
      <c r="RAN185" s="591"/>
      <c r="RAO185" s="567"/>
      <c r="RAT185" s="590"/>
      <c r="RAU185" s="591"/>
      <c r="RAV185" s="567"/>
      <c r="RBA185" s="590"/>
      <c r="RBB185" s="591"/>
      <c r="RBC185" s="567"/>
      <c r="RBH185" s="590"/>
      <c r="RBI185" s="591"/>
      <c r="RBJ185" s="567"/>
      <c r="RBO185" s="590"/>
      <c r="RBP185" s="591"/>
      <c r="RBQ185" s="567"/>
      <c r="RBV185" s="590"/>
      <c r="RBW185" s="591"/>
      <c r="RBX185" s="567"/>
      <c r="RCC185" s="590"/>
      <c r="RCD185" s="591"/>
      <c r="RCE185" s="567"/>
      <c r="RCJ185" s="590"/>
      <c r="RCK185" s="591"/>
      <c r="RCL185" s="567"/>
      <c r="RCQ185" s="590"/>
      <c r="RCR185" s="591"/>
      <c r="RCS185" s="567"/>
      <c r="RCX185" s="590"/>
      <c r="RCY185" s="591"/>
      <c r="RCZ185" s="567"/>
      <c r="RDE185" s="590"/>
      <c r="RDF185" s="591"/>
      <c r="RDG185" s="567"/>
      <c r="RDL185" s="590"/>
      <c r="RDM185" s="591"/>
      <c r="RDN185" s="567"/>
      <c r="RDS185" s="590"/>
      <c r="RDT185" s="591"/>
      <c r="RDU185" s="567"/>
      <c r="RDZ185" s="590"/>
      <c r="REA185" s="591"/>
      <c r="REB185" s="567"/>
      <c r="REG185" s="590"/>
      <c r="REH185" s="591"/>
      <c r="REI185" s="567"/>
      <c r="REN185" s="590"/>
      <c r="REO185" s="591"/>
      <c r="REP185" s="567"/>
      <c r="REU185" s="590"/>
      <c r="REV185" s="591"/>
      <c r="REW185" s="567"/>
      <c r="RFB185" s="590"/>
      <c r="RFC185" s="591"/>
      <c r="RFD185" s="567"/>
      <c r="RFI185" s="590"/>
      <c r="RFJ185" s="591"/>
      <c r="RFK185" s="567"/>
      <c r="RFP185" s="590"/>
      <c r="RFQ185" s="591"/>
      <c r="RFR185" s="567"/>
      <c r="RFW185" s="590"/>
      <c r="RFX185" s="591"/>
      <c r="RFY185" s="567"/>
      <c r="RGD185" s="590"/>
      <c r="RGE185" s="591"/>
      <c r="RGF185" s="567"/>
      <c r="RGK185" s="590"/>
      <c r="RGL185" s="591"/>
      <c r="RGM185" s="567"/>
      <c r="RGR185" s="590"/>
      <c r="RGS185" s="591"/>
      <c r="RGT185" s="567"/>
      <c r="RGY185" s="590"/>
      <c r="RGZ185" s="591"/>
      <c r="RHA185" s="567"/>
      <c r="RHF185" s="590"/>
      <c r="RHG185" s="591"/>
      <c r="RHH185" s="567"/>
      <c r="RHM185" s="590"/>
      <c r="RHN185" s="591"/>
      <c r="RHO185" s="567"/>
      <c r="RHT185" s="590"/>
      <c r="RHU185" s="591"/>
      <c r="RHV185" s="567"/>
      <c r="RIA185" s="590"/>
      <c r="RIB185" s="591"/>
      <c r="RIC185" s="567"/>
      <c r="RIH185" s="590"/>
      <c r="RII185" s="591"/>
      <c r="RIJ185" s="567"/>
      <c r="RIO185" s="590"/>
      <c r="RIP185" s="591"/>
      <c r="RIQ185" s="567"/>
      <c r="RIV185" s="590"/>
      <c r="RIW185" s="591"/>
      <c r="RIX185" s="567"/>
      <c r="RJC185" s="590"/>
      <c r="RJD185" s="591"/>
      <c r="RJE185" s="567"/>
      <c r="RJJ185" s="590"/>
      <c r="RJK185" s="591"/>
      <c r="RJL185" s="567"/>
      <c r="RJQ185" s="590"/>
      <c r="RJR185" s="591"/>
      <c r="RJS185" s="567"/>
      <c r="RJX185" s="590"/>
      <c r="RJY185" s="591"/>
      <c r="RJZ185" s="567"/>
      <c r="RKE185" s="590"/>
      <c r="RKF185" s="591"/>
      <c r="RKG185" s="567"/>
      <c r="RKL185" s="590"/>
      <c r="RKM185" s="591"/>
      <c r="RKN185" s="567"/>
      <c r="RKS185" s="590"/>
      <c r="RKT185" s="591"/>
      <c r="RKU185" s="567"/>
      <c r="RKZ185" s="590"/>
      <c r="RLA185" s="591"/>
      <c r="RLB185" s="567"/>
      <c r="RLG185" s="590"/>
      <c r="RLH185" s="591"/>
      <c r="RLI185" s="567"/>
      <c r="RLN185" s="590"/>
      <c r="RLO185" s="591"/>
      <c r="RLP185" s="567"/>
      <c r="RLU185" s="590"/>
      <c r="RLV185" s="591"/>
      <c r="RLW185" s="567"/>
      <c r="RMB185" s="590"/>
      <c r="RMC185" s="591"/>
      <c r="RMD185" s="567"/>
      <c r="RMI185" s="590"/>
      <c r="RMJ185" s="591"/>
      <c r="RMK185" s="567"/>
      <c r="RMP185" s="590"/>
      <c r="RMQ185" s="591"/>
      <c r="RMR185" s="567"/>
      <c r="RMW185" s="590"/>
      <c r="RMX185" s="591"/>
      <c r="RMY185" s="567"/>
      <c r="RND185" s="590"/>
      <c r="RNE185" s="591"/>
      <c r="RNF185" s="567"/>
      <c r="RNK185" s="590"/>
      <c r="RNL185" s="591"/>
      <c r="RNM185" s="567"/>
      <c r="RNR185" s="590"/>
      <c r="RNS185" s="591"/>
      <c r="RNT185" s="567"/>
      <c r="RNY185" s="590"/>
      <c r="RNZ185" s="591"/>
      <c r="ROA185" s="567"/>
      <c r="ROF185" s="590"/>
      <c r="ROG185" s="591"/>
      <c r="ROH185" s="567"/>
      <c r="ROM185" s="590"/>
      <c r="RON185" s="591"/>
      <c r="ROO185" s="567"/>
      <c r="ROT185" s="590"/>
      <c r="ROU185" s="591"/>
      <c r="ROV185" s="567"/>
      <c r="RPA185" s="590"/>
      <c r="RPB185" s="591"/>
      <c r="RPC185" s="567"/>
      <c r="RPH185" s="590"/>
      <c r="RPI185" s="591"/>
      <c r="RPJ185" s="567"/>
      <c r="RPO185" s="590"/>
      <c r="RPP185" s="591"/>
      <c r="RPQ185" s="567"/>
      <c r="RPV185" s="590"/>
      <c r="RPW185" s="591"/>
      <c r="RPX185" s="567"/>
      <c r="RQC185" s="590"/>
      <c r="RQD185" s="591"/>
      <c r="RQE185" s="567"/>
      <c r="RQJ185" s="590"/>
      <c r="RQK185" s="591"/>
      <c r="RQL185" s="567"/>
      <c r="RQQ185" s="590"/>
      <c r="RQR185" s="591"/>
      <c r="RQS185" s="567"/>
      <c r="RQX185" s="590"/>
      <c r="RQY185" s="591"/>
      <c r="RQZ185" s="567"/>
      <c r="RRE185" s="590"/>
      <c r="RRF185" s="591"/>
      <c r="RRG185" s="567"/>
      <c r="RRL185" s="590"/>
      <c r="RRM185" s="591"/>
      <c r="RRN185" s="567"/>
      <c r="RRS185" s="590"/>
      <c r="RRT185" s="591"/>
      <c r="RRU185" s="567"/>
      <c r="RRZ185" s="590"/>
      <c r="RSA185" s="591"/>
      <c r="RSB185" s="567"/>
      <c r="RSG185" s="590"/>
      <c r="RSH185" s="591"/>
      <c r="RSI185" s="567"/>
      <c r="RSN185" s="590"/>
      <c r="RSO185" s="591"/>
      <c r="RSP185" s="567"/>
      <c r="RSU185" s="590"/>
      <c r="RSV185" s="591"/>
      <c r="RSW185" s="567"/>
      <c r="RTB185" s="590"/>
      <c r="RTC185" s="591"/>
      <c r="RTD185" s="567"/>
      <c r="RTI185" s="590"/>
      <c r="RTJ185" s="591"/>
      <c r="RTK185" s="567"/>
      <c r="RTP185" s="590"/>
      <c r="RTQ185" s="591"/>
      <c r="RTR185" s="567"/>
      <c r="RTW185" s="590"/>
      <c r="RTX185" s="591"/>
      <c r="RTY185" s="567"/>
      <c r="RUD185" s="590"/>
      <c r="RUE185" s="591"/>
      <c r="RUF185" s="567"/>
      <c r="RUK185" s="590"/>
      <c r="RUL185" s="591"/>
      <c r="RUM185" s="567"/>
      <c r="RUR185" s="590"/>
      <c r="RUS185" s="591"/>
      <c r="RUT185" s="567"/>
      <c r="RUY185" s="590"/>
      <c r="RUZ185" s="591"/>
      <c r="RVA185" s="567"/>
      <c r="RVF185" s="590"/>
      <c r="RVG185" s="591"/>
      <c r="RVH185" s="567"/>
      <c r="RVM185" s="590"/>
      <c r="RVN185" s="591"/>
      <c r="RVO185" s="567"/>
      <c r="RVT185" s="590"/>
      <c r="RVU185" s="591"/>
      <c r="RVV185" s="567"/>
      <c r="RWA185" s="590"/>
      <c r="RWB185" s="591"/>
      <c r="RWC185" s="567"/>
      <c r="RWH185" s="590"/>
      <c r="RWI185" s="591"/>
      <c r="RWJ185" s="567"/>
      <c r="RWO185" s="590"/>
      <c r="RWP185" s="591"/>
      <c r="RWQ185" s="567"/>
      <c r="RWV185" s="590"/>
      <c r="RWW185" s="591"/>
      <c r="RWX185" s="567"/>
      <c r="RXC185" s="590"/>
      <c r="RXD185" s="591"/>
      <c r="RXE185" s="567"/>
      <c r="RXJ185" s="590"/>
      <c r="RXK185" s="591"/>
      <c r="RXL185" s="567"/>
      <c r="RXQ185" s="590"/>
      <c r="RXR185" s="591"/>
      <c r="RXS185" s="567"/>
      <c r="RXX185" s="590"/>
      <c r="RXY185" s="591"/>
      <c r="RXZ185" s="567"/>
      <c r="RYE185" s="590"/>
      <c r="RYF185" s="591"/>
      <c r="RYG185" s="567"/>
      <c r="RYL185" s="590"/>
      <c r="RYM185" s="591"/>
      <c r="RYN185" s="567"/>
      <c r="RYS185" s="590"/>
      <c r="RYT185" s="591"/>
      <c r="RYU185" s="567"/>
      <c r="RYZ185" s="590"/>
      <c r="RZA185" s="591"/>
      <c r="RZB185" s="567"/>
      <c r="RZG185" s="590"/>
      <c r="RZH185" s="591"/>
      <c r="RZI185" s="567"/>
      <c r="RZN185" s="590"/>
      <c r="RZO185" s="591"/>
      <c r="RZP185" s="567"/>
      <c r="RZU185" s="590"/>
      <c r="RZV185" s="591"/>
      <c r="RZW185" s="567"/>
      <c r="SAB185" s="590"/>
      <c r="SAC185" s="591"/>
      <c r="SAD185" s="567"/>
      <c r="SAI185" s="590"/>
      <c r="SAJ185" s="591"/>
      <c r="SAK185" s="567"/>
      <c r="SAP185" s="590"/>
      <c r="SAQ185" s="591"/>
      <c r="SAR185" s="567"/>
      <c r="SAW185" s="590"/>
      <c r="SAX185" s="591"/>
      <c r="SAY185" s="567"/>
      <c r="SBD185" s="590"/>
      <c r="SBE185" s="591"/>
      <c r="SBF185" s="567"/>
      <c r="SBK185" s="590"/>
      <c r="SBL185" s="591"/>
      <c r="SBM185" s="567"/>
      <c r="SBR185" s="590"/>
      <c r="SBS185" s="591"/>
      <c r="SBT185" s="567"/>
      <c r="SBY185" s="590"/>
      <c r="SBZ185" s="591"/>
      <c r="SCA185" s="567"/>
      <c r="SCF185" s="590"/>
      <c r="SCG185" s="591"/>
      <c r="SCH185" s="567"/>
      <c r="SCM185" s="590"/>
      <c r="SCN185" s="591"/>
      <c r="SCO185" s="567"/>
      <c r="SCT185" s="590"/>
      <c r="SCU185" s="591"/>
      <c r="SCV185" s="567"/>
      <c r="SDA185" s="590"/>
      <c r="SDB185" s="591"/>
      <c r="SDC185" s="567"/>
      <c r="SDH185" s="590"/>
      <c r="SDI185" s="591"/>
      <c r="SDJ185" s="567"/>
      <c r="SDO185" s="590"/>
      <c r="SDP185" s="591"/>
      <c r="SDQ185" s="567"/>
      <c r="SDV185" s="590"/>
      <c r="SDW185" s="591"/>
      <c r="SDX185" s="567"/>
      <c r="SEC185" s="590"/>
      <c r="SED185" s="591"/>
      <c r="SEE185" s="567"/>
      <c r="SEJ185" s="590"/>
      <c r="SEK185" s="591"/>
      <c r="SEL185" s="567"/>
      <c r="SEQ185" s="590"/>
      <c r="SER185" s="591"/>
      <c r="SES185" s="567"/>
      <c r="SEX185" s="590"/>
      <c r="SEY185" s="591"/>
      <c r="SEZ185" s="567"/>
      <c r="SFE185" s="590"/>
      <c r="SFF185" s="591"/>
      <c r="SFG185" s="567"/>
      <c r="SFL185" s="590"/>
      <c r="SFM185" s="591"/>
      <c r="SFN185" s="567"/>
      <c r="SFS185" s="590"/>
      <c r="SFT185" s="591"/>
      <c r="SFU185" s="567"/>
      <c r="SFZ185" s="590"/>
      <c r="SGA185" s="591"/>
      <c r="SGB185" s="567"/>
      <c r="SGG185" s="590"/>
      <c r="SGH185" s="591"/>
      <c r="SGI185" s="567"/>
      <c r="SGN185" s="590"/>
      <c r="SGO185" s="591"/>
      <c r="SGP185" s="567"/>
      <c r="SGU185" s="590"/>
      <c r="SGV185" s="591"/>
      <c r="SGW185" s="567"/>
      <c r="SHB185" s="590"/>
      <c r="SHC185" s="591"/>
      <c r="SHD185" s="567"/>
      <c r="SHI185" s="590"/>
      <c r="SHJ185" s="591"/>
      <c r="SHK185" s="567"/>
      <c r="SHP185" s="590"/>
      <c r="SHQ185" s="591"/>
      <c r="SHR185" s="567"/>
      <c r="SHW185" s="590"/>
      <c r="SHX185" s="591"/>
      <c r="SHY185" s="567"/>
      <c r="SID185" s="590"/>
      <c r="SIE185" s="591"/>
      <c r="SIF185" s="567"/>
      <c r="SIK185" s="590"/>
      <c r="SIL185" s="591"/>
      <c r="SIM185" s="567"/>
      <c r="SIR185" s="590"/>
      <c r="SIS185" s="591"/>
      <c r="SIT185" s="567"/>
      <c r="SIY185" s="590"/>
      <c r="SIZ185" s="591"/>
      <c r="SJA185" s="567"/>
      <c r="SJF185" s="590"/>
      <c r="SJG185" s="591"/>
      <c r="SJH185" s="567"/>
      <c r="SJM185" s="590"/>
      <c r="SJN185" s="591"/>
      <c r="SJO185" s="567"/>
      <c r="SJT185" s="590"/>
      <c r="SJU185" s="591"/>
      <c r="SJV185" s="567"/>
      <c r="SKA185" s="590"/>
      <c r="SKB185" s="591"/>
      <c r="SKC185" s="567"/>
      <c r="SKH185" s="590"/>
      <c r="SKI185" s="591"/>
      <c r="SKJ185" s="567"/>
      <c r="SKO185" s="590"/>
      <c r="SKP185" s="591"/>
      <c r="SKQ185" s="567"/>
      <c r="SKV185" s="590"/>
      <c r="SKW185" s="591"/>
      <c r="SKX185" s="567"/>
      <c r="SLC185" s="590"/>
      <c r="SLD185" s="591"/>
      <c r="SLE185" s="567"/>
      <c r="SLJ185" s="590"/>
      <c r="SLK185" s="591"/>
      <c r="SLL185" s="567"/>
      <c r="SLQ185" s="590"/>
      <c r="SLR185" s="591"/>
      <c r="SLS185" s="567"/>
      <c r="SLX185" s="590"/>
      <c r="SLY185" s="591"/>
      <c r="SLZ185" s="567"/>
      <c r="SME185" s="590"/>
      <c r="SMF185" s="591"/>
      <c r="SMG185" s="567"/>
      <c r="SML185" s="590"/>
      <c r="SMM185" s="591"/>
      <c r="SMN185" s="567"/>
      <c r="SMS185" s="590"/>
      <c r="SMT185" s="591"/>
      <c r="SMU185" s="567"/>
      <c r="SMZ185" s="590"/>
      <c r="SNA185" s="591"/>
      <c r="SNB185" s="567"/>
      <c r="SNG185" s="590"/>
      <c r="SNH185" s="591"/>
      <c r="SNI185" s="567"/>
      <c r="SNN185" s="590"/>
      <c r="SNO185" s="591"/>
      <c r="SNP185" s="567"/>
      <c r="SNU185" s="590"/>
      <c r="SNV185" s="591"/>
      <c r="SNW185" s="567"/>
      <c r="SOB185" s="590"/>
      <c r="SOC185" s="591"/>
      <c r="SOD185" s="567"/>
      <c r="SOI185" s="590"/>
      <c r="SOJ185" s="591"/>
      <c r="SOK185" s="567"/>
      <c r="SOP185" s="590"/>
      <c r="SOQ185" s="591"/>
      <c r="SOR185" s="567"/>
      <c r="SOW185" s="590"/>
      <c r="SOX185" s="591"/>
      <c r="SOY185" s="567"/>
      <c r="SPD185" s="590"/>
      <c r="SPE185" s="591"/>
      <c r="SPF185" s="567"/>
      <c r="SPK185" s="590"/>
      <c r="SPL185" s="591"/>
      <c r="SPM185" s="567"/>
      <c r="SPR185" s="590"/>
      <c r="SPS185" s="591"/>
      <c r="SPT185" s="567"/>
      <c r="SPY185" s="590"/>
      <c r="SPZ185" s="591"/>
      <c r="SQA185" s="567"/>
      <c r="SQF185" s="590"/>
      <c r="SQG185" s="591"/>
      <c r="SQH185" s="567"/>
      <c r="SQM185" s="590"/>
      <c r="SQN185" s="591"/>
      <c r="SQO185" s="567"/>
      <c r="SQT185" s="590"/>
      <c r="SQU185" s="591"/>
      <c r="SQV185" s="567"/>
      <c r="SRA185" s="590"/>
      <c r="SRB185" s="591"/>
      <c r="SRC185" s="567"/>
      <c r="SRH185" s="590"/>
      <c r="SRI185" s="591"/>
      <c r="SRJ185" s="567"/>
      <c r="SRO185" s="590"/>
      <c r="SRP185" s="591"/>
      <c r="SRQ185" s="567"/>
      <c r="SRV185" s="590"/>
      <c r="SRW185" s="591"/>
      <c r="SRX185" s="567"/>
      <c r="SSC185" s="590"/>
      <c r="SSD185" s="591"/>
      <c r="SSE185" s="567"/>
      <c r="SSJ185" s="590"/>
      <c r="SSK185" s="591"/>
      <c r="SSL185" s="567"/>
      <c r="SSQ185" s="590"/>
      <c r="SSR185" s="591"/>
      <c r="SSS185" s="567"/>
      <c r="SSX185" s="590"/>
      <c r="SSY185" s="591"/>
      <c r="SSZ185" s="567"/>
      <c r="STE185" s="590"/>
      <c r="STF185" s="591"/>
      <c r="STG185" s="567"/>
      <c r="STL185" s="590"/>
      <c r="STM185" s="591"/>
      <c r="STN185" s="567"/>
      <c r="STS185" s="590"/>
      <c r="STT185" s="591"/>
      <c r="STU185" s="567"/>
      <c r="STZ185" s="590"/>
      <c r="SUA185" s="591"/>
      <c r="SUB185" s="567"/>
      <c r="SUG185" s="590"/>
      <c r="SUH185" s="591"/>
      <c r="SUI185" s="567"/>
      <c r="SUN185" s="590"/>
      <c r="SUO185" s="591"/>
      <c r="SUP185" s="567"/>
      <c r="SUU185" s="590"/>
      <c r="SUV185" s="591"/>
      <c r="SUW185" s="567"/>
      <c r="SVB185" s="590"/>
      <c r="SVC185" s="591"/>
      <c r="SVD185" s="567"/>
      <c r="SVI185" s="590"/>
      <c r="SVJ185" s="591"/>
      <c r="SVK185" s="567"/>
      <c r="SVP185" s="590"/>
      <c r="SVQ185" s="591"/>
      <c r="SVR185" s="567"/>
      <c r="SVW185" s="590"/>
      <c r="SVX185" s="591"/>
      <c r="SVY185" s="567"/>
      <c r="SWD185" s="590"/>
      <c r="SWE185" s="591"/>
      <c r="SWF185" s="567"/>
      <c r="SWK185" s="590"/>
      <c r="SWL185" s="591"/>
      <c r="SWM185" s="567"/>
      <c r="SWR185" s="590"/>
      <c r="SWS185" s="591"/>
      <c r="SWT185" s="567"/>
      <c r="SWY185" s="590"/>
      <c r="SWZ185" s="591"/>
      <c r="SXA185" s="567"/>
      <c r="SXF185" s="590"/>
      <c r="SXG185" s="591"/>
      <c r="SXH185" s="567"/>
      <c r="SXM185" s="590"/>
      <c r="SXN185" s="591"/>
      <c r="SXO185" s="567"/>
      <c r="SXT185" s="590"/>
      <c r="SXU185" s="591"/>
      <c r="SXV185" s="567"/>
      <c r="SYA185" s="590"/>
      <c r="SYB185" s="591"/>
      <c r="SYC185" s="567"/>
      <c r="SYH185" s="590"/>
      <c r="SYI185" s="591"/>
      <c r="SYJ185" s="567"/>
      <c r="SYO185" s="590"/>
      <c r="SYP185" s="591"/>
      <c r="SYQ185" s="567"/>
      <c r="SYV185" s="590"/>
      <c r="SYW185" s="591"/>
      <c r="SYX185" s="567"/>
      <c r="SZC185" s="590"/>
      <c r="SZD185" s="591"/>
      <c r="SZE185" s="567"/>
      <c r="SZJ185" s="590"/>
      <c r="SZK185" s="591"/>
      <c r="SZL185" s="567"/>
      <c r="SZQ185" s="590"/>
      <c r="SZR185" s="591"/>
      <c r="SZS185" s="567"/>
      <c r="SZX185" s="590"/>
      <c r="SZY185" s="591"/>
      <c r="SZZ185" s="567"/>
      <c r="TAE185" s="590"/>
      <c r="TAF185" s="591"/>
      <c r="TAG185" s="567"/>
      <c r="TAL185" s="590"/>
      <c r="TAM185" s="591"/>
      <c r="TAN185" s="567"/>
      <c r="TAS185" s="590"/>
      <c r="TAT185" s="591"/>
      <c r="TAU185" s="567"/>
      <c r="TAZ185" s="590"/>
      <c r="TBA185" s="591"/>
      <c r="TBB185" s="567"/>
      <c r="TBG185" s="590"/>
      <c r="TBH185" s="591"/>
      <c r="TBI185" s="567"/>
      <c r="TBN185" s="590"/>
      <c r="TBO185" s="591"/>
      <c r="TBP185" s="567"/>
      <c r="TBU185" s="590"/>
      <c r="TBV185" s="591"/>
      <c r="TBW185" s="567"/>
      <c r="TCB185" s="590"/>
      <c r="TCC185" s="591"/>
      <c r="TCD185" s="567"/>
      <c r="TCI185" s="590"/>
      <c r="TCJ185" s="591"/>
      <c r="TCK185" s="567"/>
      <c r="TCP185" s="590"/>
      <c r="TCQ185" s="591"/>
      <c r="TCR185" s="567"/>
      <c r="TCW185" s="590"/>
      <c r="TCX185" s="591"/>
      <c r="TCY185" s="567"/>
      <c r="TDD185" s="590"/>
      <c r="TDE185" s="591"/>
      <c r="TDF185" s="567"/>
      <c r="TDK185" s="590"/>
      <c r="TDL185" s="591"/>
      <c r="TDM185" s="567"/>
      <c r="TDR185" s="590"/>
      <c r="TDS185" s="591"/>
      <c r="TDT185" s="567"/>
      <c r="TDY185" s="590"/>
      <c r="TDZ185" s="591"/>
      <c r="TEA185" s="567"/>
      <c r="TEF185" s="590"/>
      <c r="TEG185" s="591"/>
      <c r="TEH185" s="567"/>
      <c r="TEM185" s="590"/>
      <c r="TEN185" s="591"/>
      <c r="TEO185" s="567"/>
      <c r="TET185" s="590"/>
      <c r="TEU185" s="591"/>
      <c r="TEV185" s="567"/>
      <c r="TFA185" s="590"/>
      <c r="TFB185" s="591"/>
      <c r="TFC185" s="567"/>
      <c r="TFH185" s="590"/>
      <c r="TFI185" s="591"/>
      <c r="TFJ185" s="567"/>
      <c r="TFO185" s="590"/>
      <c r="TFP185" s="591"/>
      <c r="TFQ185" s="567"/>
      <c r="TFV185" s="590"/>
      <c r="TFW185" s="591"/>
      <c r="TFX185" s="567"/>
      <c r="TGC185" s="590"/>
      <c r="TGD185" s="591"/>
      <c r="TGE185" s="567"/>
      <c r="TGJ185" s="590"/>
      <c r="TGK185" s="591"/>
      <c r="TGL185" s="567"/>
      <c r="TGQ185" s="590"/>
      <c r="TGR185" s="591"/>
      <c r="TGS185" s="567"/>
      <c r="TGX185" s="590"/>
      <c r="TGY185" s="591"/>
      <c r="TGZ185" s="567"/>
      <c r="THE185" s="590"/>
      <c r="THF185" s="591"/>
      <c r="THG185" s="567"/>
      <c r="THL185" s="590"/>
      <c r="THM185" s="591"/>
      <c r="THN185" s="567"/>
      <c r="THS185" s="590"/>
      <c r="THT185" s="591"/>
      <c r="THU185" s="567"/>
      <c r="THZ185" s="590"/>
      <c r="TIA185" s="591"/>
      <c r="TIB185" s="567"/>
      <c r="TIG185" s="590"/>
      <c r="TIH185" s="591"/>
      <c r="TII185" s="567"/>
      <c r="TIN185" s="590"/>
      <c r="TIO185" s="591"/>
      <c r="TIP185" s="567"/>
      <c r="TIU185" s="590"/>
      <c r="TIV185" s="591"/>
      <c r="TIW185" s="567"/>
      <c r="TJB185" s="590"/>
      <c r="TJC185" s="591"/>
      <c r="TJD185" s="567"/>
      <c r="TJI185" s="590"/>
      <c r="TJJ185" s="591"/>
      <c r="TJK185" s="567"/>
      <c r="TJP185" s="590"/>
      <c r="TJQ185" s="591"/>
      <c r="TJR185" s="567"/>
      <c r="TJW185" s="590"/>
      <c r="TJX185" s="591"/>
      <c r="TJY185" s="567"/>
      <c r="TKD185" s="590"/>
      <c r="TKE185" s="591"/>
      <c r="TKF185" s="567"/>
      <c r="TKK185" s="590"/>
      <c r="TKL185" s="591"/>
      <c r="TKM185" s="567"/>
      <c r="TKR185" s="590"/>
      <c r="TKS185" s="591"/>
      <c r="TKT185" s="567"/>
      <c r="TKY185" s="590"/>
      <c r="TKZ185" s="591"/>
      <c r="TLA185" s="567"/>
      <c r="TLF185" s="590"/>
      <c r="TLG185" s="591"/>
      <c r="TLH185" s="567"/>
      <c r="TLM185" s="590"/>
      <c r="TLN185" s="591"/>
      <c r="TLO185" s="567"/>
      <c r="TLT185" s="590"/>
      <c r="TLU185" s="591"/>
      <c r="TLV185" s="567"/>
      <c r="TMA185" s="590"/>
      <c r="TMB185" s="591"/>
      <c r="TMC185" s="567"/>
      <c r="TMH185" s="590"/>
      <c r="TMI185" s="591"/>
      <c r="TMJ185" s="567"/>
      <c r="TMO185" s="590"/>
      <c r="TMP185" s="591"/>
      <c r="TMQ185" s="567"/>
      <c r="TMV185" s="590"/>
      <c r="TMW185" s="591"/>
      <c r="TMX185" s="567"/>
      <c r="TNC185" s="590"/>
      <c r="TND185" s="591"/>
      <c r="TNE185" s="567"/>
      <c r="TNJ185" s="590"/>
      <c r="TNK185" s="591"/>
      <c r="TNL185" s="567"/>
      <c r="TNQ185" s="590"/>
      <c r="TNR185" s="591"/>
      <c r="TNS185" s="567"/>
      <c r="TNX185" s="590"/>
      <c r="TNY185" s="591"/>
      <c r="TNZ185" s="567"/>
      <c r="TOE185" s="590"/>
      <c r="TOF185" s="591"/>
      <c r="TOG185" s="567"/>
      <c r="TOL185" s="590"/>
      <c r="TOM185" s="591"/>
      <c r="TON185" s="567"/>
      <c r="TOS185" s="590"/>
      <c r="TOT185" s="591"/>
      <c r="TOU185" s="567"/>
      <c r="TOZ185" s="590"/>
      <c r="TPA185" s="591"/>
      <c r="TPB185" s="567"/>
      <c r="TPG185" s="590"/>
      <c r="TPH185" s="591"/>
      <c r="TPI185" s="567"/>
      <c r="TPN185" s="590"/>
      <c r="TPO185" s="591"/>
      <c r="TPP185" s="567"/>
      <c r="TPU185" s="590"/>
      <c r="TPV185" s="591"/>
      <c r="TPW185" s="567"/>
      <c r="TQB185" s="590"/>
      <c r="TQC185" s="591"/>
      <c r="TQD185" s="567"/>
      <c r="TQI185" s="590"/>
      <c r="TQJ185" s="591"/>
      <c r="TQK185" s="567"/>
      <c r="TQP185" s="590"/>
      <c r="TQQ185" s="591"/>
      <c r="TQR185" s="567"/>
      <c r="TQW185" s="590"/>
      <c r="TQX185" s="591"/>
      <c r="TQY185" s="567"/>
      <c r="TRD185" s="590"/>
      <c r="TRE185" s="591"/>
      <c r="TRF185" s="567"/>
      <c r="TRK185" s="590"/>
      <c r="TRL185" s="591"/>
      <c r="TRM185" s="567"/>
      <c r="TRR185" s="590"/>
      <c r="TRS185" s="591"/>
      <c r="TRT185" s="567"/>
      <c r="TRY185" s="590"/>
      <c r="TRZ185" s="591"/>
      <c r="TSA185" s="567"/>
      <c r="TSF185" s="590"/>
      <c r="TSG185" s="591"/>
      <c r="TSH185" s="567"/>
      <c r="TSM185" s="590"/>
      <c r="TSN185" s="591"/>
      <c r="TSO185" s="567"/>
      <c r="TST185" s="590"/>
      <c r="TSU185" s="591"/>
      <c r="TSV185" s="567"/>
      <c r="TTA185" s="590"/>
      <c r="TTB185" s="591"/>
      <c r="TTC185" s="567"/>
      <c r="TTH185" s="590"/>
      <c r="TTI185" s="591"/>
      <c r="TTJ185" s="567"/>
      <c r="TTO185" s="590"/>
      <c r="TTP185" s="591"/>
      <c r="TTQ185" s="567"/>
      <c r="TTV185" s="590"/>
      <c r="TTW185" s="591"/>
      <c r="TTX185" s="567"/>
      <c r="TUC185" s="590"/>
      <c r="TUD185" s="591"/>
      <c r="TUE185" s="567"/>
      <c r="TUJ185" s="590"/>
      <c r="TUK185" s="591"/>
      <c r="TUL185" s="567"/>
      <c r="TUQ185" s="590"/>
      <c r="TUR185" s="591"/>
      <c r="TUS185" s="567"/>
      <c r="TUX185" s="590"/>
      <c r="TUY185" s="591"/>
      <c r="TUZ185" s="567"/>
      <c r="TVE185" s="590"/>
      <c r="TVF185" s="591"/>
      <c r="TVG185" s="567"/>
      <c r="TVL185" s="590"/>
      <c r="TVM185" s="591"/>
      <c r="TVN185" s="567"/>
      <c r="TVS185" s="590"/>
      <c r="TVT185" s="591"/>
      <c r="TVU185" s="567"/>
      <c r="TVZ185" s="590"/>
      <c r="TWA185" s="591"/>
      <c r="TWB185" s="567"/>
      <c r="TWG185" s="590"/>
      <c r="TWH185" s="591"/>
      <c r="TWI185" s="567"/>
      <c r="TWN185" s="590"/>
      <c r="TWO185" s="591"/>
      <c r="TWP185" s="567"/>
      <c r="TWU185" s="590"/>
      <c r="TWV185" s="591"/>
      <c r="TWW185" s="567"/>
      <c r="TXB185" s="590"/>
      <c r="TXC185" s="591"/>
      <c r="TXD185" s="567"/>
      <c r="TXI185" s="590"/>
      <c r="TXJ185" s="591"/>
      <c r="TXK185" s="567"/>
      <c r="TXP185" s="590"/>
      <c r="TXQ185" s="591"/>
      <c r="TXR185" s="567"/>
      <c r="TXW185" s="590"/>
      <c r="TXX185" s="591"/>
      <c r="TXY185" s="567"/>
      <c r="TYD185" s="590"/>
      <c r="TYE185" s="591"/>
      <c r="TYF185" s="567"/>
      <c r="TYK185" s="590"/>
      <c r="TYL185" s="591"/>
      <c r="TYM185" s="567"/>
      <c r="TYR185" s="590"/>
      <c r="TYS185" s="591"/>
      <c r="TYT185" s="567"/>
      <c r="TYY185" s="590"/>
      <c r="TYZ185" s="591"/>
      <c r="TZA185" s="567"/>
      <c r="TZF185" s="590"/>
      <c r="TZG185" s="591"/>
      <c r="TZH185" s="567"/>
      <c r="TZM185" s="590"/>
      <c r="TZN185" s="591"/>
      <c r="TZO185" s="567"/>
      <c r="TZT185" s="590"/>
      <c r="TZU185" s="591"/>
      <c r="TZV185" s="567"/>
      <c r="UAA185" s="590"/>
      <c r="UAB185" s="591"/>
      <c r="UAC185" s="567"/>
      <c r="UAH185" s="590"/>
      <c r="UAI185" s="591"/>
      <c r="UAJ185" s="567"/>
      <c r="UAO185" s="590"/>
      <c r="UAP185" s="591"/>
      <c r="UAQ185" s="567"/>
      <c r="UAV185" s="590"/>
      <c r="UAW185" s="591"/>
      <c r="UAX185" s="567"/>
      <c r="UBC185" s="590"/>
      <c r="UBD185" s="591"/>
      <c r="UBE185" s="567"/>
      <c r="UBJ185" s="590"/>
      <c r="UBK185" s="591"/>
      <c r="UBL185" s="567"/>
      <c r="UBQ185" s="590"/>
      <c r="UBR185" s="591"/>
      <c r="UBS185" s="567"/>
      <c r="UBX185" s="590"/>
      <c r="UBY185" s="591"/>
      <c r="UBZ185" s="567"/>
      <c r="UCE185" s="590"/>
      <c r="UCF185" s="591"/>
      <c r="UCG185" s="567"/>
      <c r="UCL185" s="590"/>
      <c r="UCM185" s="591"/>
      <c r="UCN185" s="567"/>
      <c r="UCS185" s="590"/>
      <c r="UCT185" s="591"/>
      <c r="UCU185" s="567"/>
      <c r="UCZ185" s="590"/>
      <c r="UDA185" s="591"/>
      <c r="UDB185" s="567"/>
      <c r="UDG185" s="590"/>
      <c r="UDH185" s="591"/>
      <c r="UDI185" s="567"/>
      <c r="UDN185" s="590"/>
      <c r="UDO185" s="591"/>
      <c r="UDP185" s="567"/>
      <c r="UDU185" s="590"/>
      <c r="UDV185" s="591"/>
      <c r="UDW185" s="567"/>
      <c r="UEB185" s="590"/>
      <c r="UEC185" s="591"/>
      <c r="UED185" s="567"/>
      <c r="UEI185" s="590"/>
      <c r="UEJ185" s="591"/>
      <c r="UEK185" s="567"/>
      <c r="UEP185" s="590"/>
      <c r="UEQ185" s="591"/>
      <c r="UER185" s="567"/>
      <c r="UEW185" s="590"/>
      <c r="UEX185" s="591"/>
      <c r="UEY185" s="567"/>
      <c r="UFD185" s="590"/>
      <c r="UFE185" s="591"/>
      <c r="UFF185" s="567"/>
      <c r="UFK185" s="590"/>
      <c r="UFL185" s="591"/>
      <c r="UFM185" s="567"/>
      <c r="UFR185" s="590"/>
      <c r="UFS185" s="591"/>
      <c r="UFT185" s="567"/>
      <c r="UFY185" s="590"/>
      <c r="UFZ185" s="591"/>
      <c r="UGA185" s="567"/>
      <c r="UGF185" s="590"/>
      <c r="UGG185" s="591"/>
      <c r="UGH185" s="567"/>
      <c r="UGM185" s="590"/>
      <c r="UGN185" s="591"/>
      <c r="UGO185" s="567"/>
      <c r="UGT185" s="590"/>
      <c r="UGU185" s="591"/>
      <c r="UGV185" s="567"/>
      <c r="UHA185" s="590"/>
      <c r="UHB185" s="591"/>
      <c r="UHC185" s="567"/>
      <c r="UHH185" s="590"/>
      <c r="UHI185" s="591"/>
      <c r="UHJ185" s="567"/>
      <c r="UHO185" s="590"/>
      <c r="UHP185" s="591"/>
      <c r="UHQ185" s="567"/>
      <c r="UHV185" s="590"/>
      <c r="UHW185" s="591"/>
      <c r="UHX185" s="567"/>
      <c r="UIC185" s="590"/>
      <c r="UID185" s="591"/>
      <c r="UIE185" s="567"/>
      <c r="UIJ185" s="590"/>
      <c r="UIK185" s="591"/>
      <c r="UIL185" s="567"/>
      <c r="UIQ185" s="590"/>
      <c r="UIR185" s="591"/>
      <c r="UIS185" s="567"/>
      <c r="UIX185" s="590"/>
      <c r="UIY185" s="591"/>
      <c r="UIZ185" s="567"/>
      <c r="UJE185" s="590"/>
      <c r="UJF185" s="591"/>
      <c r="UJG185" s="567"/>
      <c r="UJL185" s="590"/>
      <c r="UJM185" s="591"/>
      <c r="UJN185" s="567"/>
      <c r="UJS185" s="590"/>
      <c r="UJT185" s="591"/>
      <c r="UJU185" s="567"/>
      <c r="UJZ185" s="590"/>
      <c r="UKA185" s="591"/>
      <c r="UKB185" s="567"/>
      <c r="UKG185" s="590"/>
      <c r="UKH185" s="591"/>
      <c r="UKI185" s="567"/>
      <c r="UKN185" s="590"/>
      <c r="UKO185" s="591"/>
      <c r="UKP185" s="567"/>
      <c r="UKU185" s="590"/>
      <c r="UKV185" s="591"/>
      <c r="UKW185" s="567"/>
      <c r="ULB185" s="590"/>
      <c r="ULC185" s="591"/>
      <c r="ULD185" s="567"/>
      <c r="ULI185" s="590"/>
      <c r="ULJ185" s="591"/>
      <c r="ULK185" s="567"/>
      <c r="ULP185" s="590"/>
      <c r="ULQ185" s="591"/>
      <c r="ULR185" s="567"/>
      <c r="ULW185" s="590"/>
      <c r="ULX185" s="591"/>
      <c r="ULY185" s="567"/>
      <c r="UMD185" s="590"/>
      <c r="UME185" s="591"/>
      <c r="UMF185" s="567"/>
      <c r="UMK185" s="590"/>
      <c r="UML185" s="591"/>
      <c r="UMM185" s="567"/>
      <c r="UMR185" s="590"/>
      <c r="UMS185" s="591"/>
      <c r="UMT185" s="567"/>
      <c r="UMY185" s="590"/>
      <c r="UMZ185" s="591"/>
      <c r="UNA185" s="567"/>
      <c r="UNF185" s="590"/>
      <c r="UNG185" s="591"/>
      <c r="UNH185" s="567"/>
      <c r="UNM185" s="590"/>
      <c r="UNN185" s="591"/>
      <c r="UNO185" s="567"/>
      <c r="UNT185" s="590"/>
      <c r="UNU185" s="591"/>
      <c r="UNV185" s="567"/>
      <c r="UOA185" s="590"/>
      <c r="UOB185" s="591"/>
      <c r="UOC185" s="567"/>
      <c r="UOH185" s="590"/>
      <c r="UOI185" s="591"/>
      <c r="UOJ185" s="567"/>
      <c r="UOO185" s="590"/>
      <c r="UOP185" s="591"/>
      <c r="UOQ185" s="567"/>
      <c r="UOV185" s="590"/>
      <c r="UOW185" s="591"/>
      <c r="UOX185" s="567"/>
      <c r="UPC185" s="590"/>
      <c r="UPD185" s="591"/>
      <c r="UPE185" s="567"/>
      <c r="UPJ185" s="590"/>
      <c r="UPK185" s="591"/>
      <c r="UPL185" s="567"/>
      <c r="UPQ185" s="590"/>
      <c r="UPR185" s="591"/>
      <c r="UPS185" s="567"/>
      <c r="UPX185" s="590"/>
      <c r="UPY185" s="591"/>
      <c r="UPZ185" s="567"/>
      <c r="UQE185" s="590"/>
      <c r="UQF185" s="591"/>
      <c r="UQG185" s="567"/>
      <c r="UQL185" s="590"/>
      <c r="UQM185" s="591"/>
      <c r="UQN185" s="567"/>
      <c r="UQS185" s="590"/>
      <c r="UQT185" s="591"/>
      <c r="UQU185" s="567"/>
      <c r="UQZ185" s="590"/>
      <c r="URA185" s="591"/>
      <c r="URB185" s="567"/>
      <c r="URG185" s="590"/>
      <c r="URH185" s="591"/>
      <c r="URI185" s="567"/>
      <c r="URN185" s="590"/>
      <c r="URO185" s="591"/>
      <c r="URP185" s="567"/>
      <c r="URU185" s="590"/>
      <c r="URV185" s="591"/>
      <c r="URW185" s="567"/>
      <c r="USB185" s="590"/>
      <c r="USC185" s="591"/>
      <c r="USD185" s="567"/>
      <c r="USI185" s="590"/>
      <c r="USJ185" s="591"/>
      <c r="USK185" s="567"/>
      <c r="USP185" s="590"/>
      <c r="USQ185" s="591"/>
      <c r="USR185" s="567"/>
      <c r="USW185" s="590"/>
      <c r="USX185" s="591"/>
      <c r="USY185" s="567"/>
      <c r="UTD185" s="590"/>
      <c r="UTE185" s="591"/>
      <c r="UTF185" s="567"/>
      <c r="UTK185" s="590"/>
      <c r="UTL185" s="591"/>
      <c r="UTM185" s="567"/>
      <c r="UTR185" s="590"/>
      <c r="UTS185" s="591"/>
      <c r="UTT185" s="567"/>
      <c r="UTY185" s="590"/>
      <c r="UTZ185" s="591"/>
      <c r="UUA185" s="567"/>
      <c r="UUF185" s="590"/>
      <c r="UUG185" s="591"/>
      <c r="UUH185" s="567"/>
      <c r="UUM185" s="590"/>
      <c r="UUN185" s="591"/>
      <c r="UUO185" s="567"/>
      <c r="UUT185" s="590"/>
      <c r="UUU185" s="591"/>
      <c r="UUV185" s="567"/>
      <c r="UVA185" s="590"/>
      <c r="UVB185" s="591"/>
      <c r="UVC185" s="567"/>
      <c r="UVH185" s="590"/>
      <c r="UVI185" s="591"/>
      <c r="UVJ185" s="567"/>
      <c r="UVO185" s="590"/>
      <c r="UVP185" s="591"/>
      <c r="UVQ185" s="567"/>
      <c r="UVV185" s="590"/>
      <c r="UVW185" s="591"/>
      <c r="UVX185" s="567"/>
      <c r="UWC185" s="590"/>
      <c r="UWD185" s="591"/>
      <c r="UWE185" s="567"/>
      <c r="UWJ185" s="590"/>
      <c r="UWK185" s="591"/>
      <c r="UWL185" s="567"/>
      <c r="UWQ185" s="590"/>
      <c r="UWR185" s="591"/>
      <c r="UWS185" s="567"/>
      <c r="UWX185" s="590"/>
      <c r="UWY185" s="591"/>
      <c r="UWZ185" s="567"/>
      <c r="UXE185" s="590"/>
      <c r="UXF185" s="591"/>
      <c r="UXG185" s="567"/>
      <c r="UXL185" s="590"/>
      <c r="UXM185" s="591"/>
      <c r="UXN185" s="567"/>
      <c r="UXS185" s="590"/>
      <c r="UXT185" s="591"/>
      <c r="UXU185" s="567"/>
      <c r="UXZ185" s="590"/>
      <c r="UYA185" s="591"/>
      <c r="UYB185" s="567"/>
      <c r="UYG185" s="590"/>
      <c r="UYH185" s="591"/>
      <c r="UYI185" s="567"/>
      <c r="UYN185" s="590"/>
      <c r="UYO185" s="591"/>
      <c r="UYP185" s="567"/>
      <c r="UYU185" s="590"/>
      <c r="UYV185" s="591"/>
      <c r="UYW185" s="567"/>
      <c r="UZB185" s="590"/>
      <c r="UZC185" s="591"/>
      <c r="UZD185" s="567"/>
      <c r="UZI185" s="590"/>
      <c r="UZJ185" s="591"/>
      <c r="UZK185" s="567"/>
      <c r="UZP185" s="590"/>
      <c r="UZQ185" s="591"/>
      <c r="UZR185" s="567"/>
      <c r="UZW185" s="590"/>
      <c r="UZX185" s="591"/>
      <c r="UZY185" s="567"/>
      <c r="VAD185" s="590"/>
      <c r="VAE185" s="591"/>
      <c r="VAF185" s="567"/>
      <c r="VAK185" s="590"/>
      <c r="VAL185" s="591"/>
      <c r="VAM185" s="567"/>
      <c r="VAR185" s="590"/>
      <c r="VAS185" s="591"/>
      <c r="VAT185" s="567"/>
      <c r="VAY185" s="590"/>
      <c r="VAZ185" s="591"/>
      <c r="VBA185" s="567"/>
      <c r="VBF185" s="590"/>
      <c r="VBG185" s="591"/>
      <c r="VBH185" s="567"/>
      <c r="VBM185" s="590"/>
      <c r="VBN185" s="591"/>
      <c r="VBO185" s="567"/>
      <c r="VBT185" s="590"/>
      <c r="VBU185" s="591"/>
      <c r="VBV185" s="567"/>
      <c r="VCA185" s="590"/>
      <c r="VCB185" s="591"/>
      <c r="VCC185" s="567"/>
      <c r="VCH185" s="590"/>
      <c r="VCI185" s="591"/>
      <c r="VCJ185" s="567"/>
      <c r="VCO185" s="590"/>
      <c r="VCP185" s="591"/>
      <c r="VCQ185" s="567"/>
      <c r="VCV185" s="590"/>
      <c r="VCW185" s="591"/>
      <c r="VCX185" s="567"/>
      <c r="VDC185" s="590"/>
      <c r="VDD185" s="591"/>
      <c r="VDE185" s="567"/>
      <c r="VDJ185" s="590"/>
      <c r="VDK185" s="591"/>
      <c r="VDL185" s="567"/>
      <c r="VDQ185" s="590"/>
      <c r="VDR185" s="591"/>
      <c r="VDS185" s="567"/>
      <c r="VDX185" s="590"/>
      <c r="VDY185" s="591"/>
      <c r="VDZ185" s="567"/>
      <c r="VEE185" s="590"/>
      <c r="VEF185" s="591"/>
      <c r="VEG185" s="567"/>
      <c r="VEL185" s="590"/>
      <c r="VEM185" s="591"/>
      <c r="VEN185" s="567"/>
      <c r="VES185" s="590"/>
      <c r="VET185" s="591"/>
      <c r="VEU185" s="567"/>
      <c r="VEZ185" s="590"/>
      <c r="VFA185" s="591"/>
      <c r="VFB185" s="567"/>
      <c r="VFG185" s="590"/>
      <c r="VFH185" s="591"/>
      <c r="VFI185" s="567"/>
      <c r="VFN185" s="590"/>
      <c r="VFO185" s="591"/>
      <c r="VFP185" s="567"/>
      <c r="VFU185" s="590"/>
      <c r="VFV185" s="591"/>
      <c r="VFW185" s="567"/>
      <c r="VGB185" s="590"/>
      <c r="VGC185" s="591"/>
      <c r="VGD185" s="567"/>
      <c r="VGI185" s="590"/>
      <c r="VGJ185" s="591"/>
      <c r="VGK185" s="567"/>
      <c r="VGP185" s="590"/>
      <c r="VGQ185" s="591"/>
      <c r="VGR185" s="567"/>
      <c r="VGW185" s="590"/>
      <c r="VGX185" s="591"/>
      <c r="VGY185" s="567"/>
      <c r="VHD185" s="590"/>
      <c r="VHE185" s="591"/>
      <c r="VHF185" s="567"/>
      <c r="VHK185" s="590"/>
      <c r="VHL185" s="591"/>
      <c r="VHM185" s="567"/>
      <c r="VHR185" s="590"/>
      <c r="VHS185" s="591"/>
      <c r="VHT185" s="567"/>
      <c r="VHY185" s="590"/>
      <c r="VHZ185" s="591"/>
      <c r="VIA185" s="567"/>
      <c r="VIF185" s="590"/>
      <c r="VIG185" s="591"/>
      <c r="VIH185" s="567"/>
      <c r="VIM185" s="590"/>
      <c r="VIN185" s="591"/>
      <c r="VIO185" s="567"/>
      <c r="VIT185" s="590"/>
      <c r="VIU185" s="591"/>
      <c r="VIV185" s="567"/>
      <c r="VJA185" s="590"/>
      <c r="VJB185" s="591"/>
      <c r="VJC185" s="567"/>
      <c r="VJH185" s="590"/>
      <c r="VJI185" s="591"/>
      <c r="VJJ185" s="567"/>
      <c r="VJO185" s="590"/>
      <c r="VJP185" s="591"/>
      <c r="VJQ185" s="567"/>
      <c r="VJV185" s="590"/>
      <c r="VJW185" s="591"/>
      <c r="VJX185" s="567"/>
      <c r="VKC185" s="590"/>
      <c r="VKD185" s="591"/>
      <c r="VKE185" s="567"/>
      <c r="VKJ185" s="590"/>
      <c r="VKK185" s="591"/>
      <c r="VKL185" s="567"/>
      <c r="VKQ185" s="590"/>
      <c r="VKR185" s="591"/>
      <c r="VKS185" s="567"/>
      <c r="VKX185" s="590"/>
      <c r="VKY185" s="591"/>
      <c r="VKZ185" s="567"/>
      <c r="VLE185" s="590"/>
      <c r="VLF185" s="591"/>
      <c r="VLG185" s="567"/>
      <c r="VLL185" s="590"/>
      <c r="VLM185" s="591"/>
      <c r="VLN185" s="567"/>
      <c r="VLS185" s="590"/>
      <c r="VLT185" s="591"/>
      <c r="VLU185" s="567"/>
      <c r="VLZ185" s="590"/>
      <c r="VMA185" s="591"/>
      <c r="VMB185" s="567"/>
      <c r="VMG185" s="590"/>
      <c r="VMH185" s="591"/>
      <c r="VMI185" s="567"/>
      <c r="VMN185" s="590"/>
      <c r="VMO185" s="591"/>
      <c r="VMP185" s="567"/>
      <c r="VMU185" s="590"/>
      <c r="VMV185" s="591"/>
      <c r="VMW185" s="567"/>
      <c r="VNB185" s="590"/>
      <c r="VNC185" s="591"/>
      <c r="VND185" s="567"/>
      <c r="VNI185" s="590"/>
      <c r="VNJ185" s="591"/>
      <c r="VNK185" s="567"/>
      <c r="VNP185" s="590"/>
      <c r="VNQ185" s="591"/>
      <c r="VNR185" s="567"/>
      <c r="VNW185" s="590"/>
      <c r="VNX185" s="591"/>
      <c r="VNY185" s="567"/>
      <c r="VOD185" s="590"/>
      <c r="VOE185" s="591"/>
      <c r="VOF185" s="567"/>
      <c r="VOK185" s="590"/>
      <c r="VOL185" s="591"/>
      <c r="VOM185" s="567"/>
      <c r="VOR185" s="590"/>
      <c r="VOS185" s="591"/>
      <c r="VOT185" s="567"/>
      <c r="VOY185" s="590"/>
      <c r="VOZ185" s="591"/>
      <c r="VPA185" s="567"/>
      <c r="VPF185" s="590"/>
      <c r="VPG185" s="591"/>
      <c r="VPH185" s="567"/>
      <c r="VPM185" s="590"/>
      <c r="VPN185" s="591"/>
      <c r="VPO185" s="567"/>
      <c r="VPT185" s="590"/>
      <c r="VPU185" s="591"/>
      <c r="VPV185" s="567"/>
      <c r="VQA185" s="590"/>
      <c r="VQB185" s="591"/>
      <c r="VQC185" s="567"/>
      <c r="VQH185" s="590"/>
      <c r="VQI185" s="591"/>
      <c r="VQJ185" s="567"/>
      <c r="VQO185" s="590"/>
      <c r="VQP185" s="591"/>
      <c r="VQQ185" s="567"/>
      <c r="VQV185" s="590"/>
      <c r="VQW185" s="591"/>
      <c r="VQX185" s="567"/>
      <c r="VRC185" s="590"/>
      <c r="VRD185" s="591"/>
      <c r="VRE185" s="567"/>
      <c r="VRJ185" s="590"/>
      <c r="VRK185" s="591"/>
      <c r="VRL185" s="567"/>
      <c r="VRQ185" s="590"/>
      <c r="VRR185" s="591"/>
      <c r="VRS185" s="567"/>
      <c r="VRX185" s="590"/>
      <c r="VRY185" s="591"/>
      <c r="VRZ185" s="567"/>
      <c r="VSE185" s="590"/>
      <c r="VSF185" s="591"/>
      <c r="VSG185" s="567"/>
      <c r="VSL185" s="590"/>
      <c r="VSM185" s="591"/>
      <c r="VSN185" s="567"/>
      <c r="VSS185" s="590"/>
      <c r="VST185" s="591"/>
      <c r="VSU185" s="567"/>
      <c r="VSZ185" s="590"/>
      <c r="VTA185" s="591"/>
      <c r="VTB185" s="567"/>
      <c r="VTG185" s="590"/>
      <c r="VTH185" s="591"/>
      <c r="VTI185" s="567"/>
      <c r="VTN185" s="590"/>
      <c r="VTO185" s="591"/>
      <c r="VTP185" s="567"/>
      <c r="VTU185" s="590"/>
      <c r="VTV185" s="591"/>
      <c r="VTW185" s="567"/>
      <c r="VUB185" s="590"/>
      <c r="VUC185" s="591"/>
      <c r="VUD185" s="567"/>
      <c r="VUI185" s="590"/>
      <c r="VUJ185" s="591"/>
      <c r="VUK185" s="567"/>
      <c r="VUP185" s="590"/>
      <c r="VUQ185" s="591"/>
      <c r="VUR185" s="567"/>
      <c r="VUW185" s="590"/>
      <c r="VUX185" s="591"/>
      <c r="VUY185" s="567"/>
      <c r="VVD185" s="590"/>
      <c r="VVE185" s="591"/>
      <c r="VVF185" s="567"/>
      <c r="VVK185" s="590"/>
      <c r="VVL185" s="591"/>
      <c r="VVM185" s="567"/>
      <c r="VVR185" s="590"/>
      <c r="VVS185" s="591"/>
      <c r="VVT185" s="567"/>
      <c r="VVY185" s="590"/>
      <c r="VVZ185" s="591"/>
      <c r="VWA185" s="567"/>
      <c r="VWF185" s="590"/>
      <c r="VWG185" s="591"/>
      <c r="VWH185" s="567"/>
      <c r="VWM185" s="590"/>
      <c r="VWN185" s="591"/>
      <c r="VWO185" s="567"/>
      <c r="VWT185" s="590"/>
      <c r="VWU185" s="591"/>
      <c r="VWV185" s="567"/>
      <c r="VXA185" s="590"/>
      <c r="VXB185" s="591"/>
      <c r="VXC185" s="567"/>
      <c r="VXH185" s="590"/>
      <c r="VXI185" s="591"/>
      <c r="VXJ185" s="567"/>
      <c r="VXO185" s="590"/>
      <c r="VXP185" s="591"/>
      <c r="VXQ185" s="567"/>
      <c r="VXV185" s="590"/>
      <c r="VXW185" s="591"/>
      <c r="VXX185" s="567"/>
      <c r="VYC185" s="590"/>
      <c r="VYD185" s="591"/>
      <c r="VYE185" s="567"/>
      <c r="VYJ185" s="590"/>
      <c r="VYK185" s="591"/>
      <c r="VYL185" s="567"/>
      <c r="VYQ185" s="590"/>
      <c r="VYR185" s="591"/>
      <c r="VYS185" s="567"/>
      <c r="VYX185" s="590"/>
      <c r="VYY185" s="591"/>
      <c r="VYZ185" s="567"/>
      <c r="VZE185" s="590"/>
      <c r="VZF185" s="591"/>
      <c r="VZG185" s="567"/>
      <c r="VZL185" s="590"/>
      <c r="VZM185" s="591"/>
      <c r="VZN185" s="567"/>
      <c r="VZS185" s="590"/>
      <c r="VZT185" s="591"/>
      <c r="VZU185" s="567"/>
      <c r="VZZ185" s="590"/>
      <c r="WAA185" s="591"/>
      <c r="WAB185" s="567"/>
      <c r="WAG185" s="590"/>
      <c r="WAH185" s="591"/>
      <c r="WAI185" s="567"/>
      <c r="WAN185" s="590"/>
      <c r="WAO185" s="591"/>
      <c r="WAP185" s="567"/>
      <c r="WAU185" s="590"/>
      <c r="WAV185" s="591"/>
      <c r="WAW185" s="567"/>
      <c r="WBB185" s="590"/>
      <c r="WBC185" s="591"/>
      <c r="WBD185" s="567"/>
      <c r="WBI185" s="590"/>
      <c r="WBJ185" s="591"/>
      <c r="WBK185" s="567"/>
      <c r="WBP185" s="590"/>
      <c r="WBQ185" s="591"/>
      <c r="WBR185" s="567"/>
      <c r="WBW185" s="590"/>
      <c r="WBX185" s="591"/>
      <c r="WBY185" s="567"/>
      <c r="WCD185" s="590"/>
      <c r="WCE185" s="591"/>
      <c r="WCF185" s="567"/>
      <c r="WCK185" s="590"/>
      <c r="WCL185" s="591"/>
      <c r="WCM185" s="567"/>
      <c r="WCR185" s="590"/>
      <c r="WCS185" s="591"/>
      <c r="WCT185" s="567"/>
      <c r="WCY185" s="590"/>
      <c r="WCZ185" s="591"/>
      <c r="WDA185" s="567"/>
      <c r="WDF185" s="590"/>
      <c r="WDG185" s="591"/>
      <c r="WDH185" s="567"/>
      <c r="WDM185" s="590"/>
      <c r="WDN185" s="591"/>
      <c r="WDO185" s="567"/>
      <c r="WDT185" s="590"/>
      <c r="WDU185" s="591"/>
      <c r="WDV185" s="567"/>
      <c r="WEA185" s="590"/>
      <c r="WEB185" s="591"/>
      <c r="WEC185" s="567"/>
      <c r="WEH185" s="590"/>
      <c r="WEI185" s="591"/>
      <c r="WEJ185" s="567"/>
      <c r="WEO185" s="590"/>
      <c r="WEP185" s="591"/>
      <c r="WEQ185" s="567"/>
      <c r="WEV185" s="590"/>
      <c r="WEW185" s="591"/>
      <c r="WEX185" s="567"/>
      <c r="WFC185" s="590"/>
      <c r="WFD185" s="591"/>
      <c r="WFE185" s="567"/>
      <c r="WFJ185" s="590"/>
      <c r="WFK185" s="591"/>
      <c r="WFL185" s="567"/>
      <c r="WFQ185" s="590"/>
      <c r="WFR185" s="591"/>
      <c r="WFS185" s="567"/>
      <c r="WFX185" s="590"/>
      <c r="WFY185" s="591"/>
      <c r="WFZ185" s="567"/>
      <c r="WGE185" s="590"/>
      <c r="WGF185" s="591"/>
      <c r="WGG185" s="567"/>
      <c r="WGL185" s="590"/>
      <c r="WGM185" s="591"/>
      <c r="WGN185" s="567"/>
      <c r="WGS185" s="590"/>
      <c r="WGT185" s="591"/>
      <c r="WGU185" s="567"/>
      <c r="WGZ185" s="590"/>
      <c r="WHA185" s="591"/>
      <c r="WHB185" s="567"/>
      <c r="WHG185" s="590"/>
      <c r="WHH185" s="591"/>
      <c r="WHI185" s="567"/>
      <c r="WHN185" s="590"/>
      <c r="WHO185" s="591"/>
      <c r="WHP185" s="567"/>
      <c r="WHU185" s="590"/>
      <c r="WHV185" s="591"/>
      <c r="WHW185" s="567"/>
      <c r="WIB185" s="590"/>
      <c r="WIC185" s="591"/>
      <c r="WID185" s="567"/>
      <c r="WII185" s="590"/>
      <c r="WIJ185" s="591"/>
      <c r="WIK185" s="567"/>
      <c r="WIP185" s="590"/>
      <c r="WIQ185" s="591"/>
      <c r="WIR185" s="567"/>
      <c r="WIW185" s="590"/>
      <c r="WIX185" s="591"/>
      <c r="WIY185" s="567"/>
      <c r="WJD185" s="590"/>
      <c r="WJE185" s="591"/>
      <c r="WJF185" s="567"/>
      <c r="WJK185" s="590"/>
      <c r="WJL185" s="591"/>
      <c r="WJM185" s="567"/>
      <c r="WJR185" s="590"/>
      <c r="WJS185" s="591"/>
      <c r="WJT185" s="567"/>
      <c r="WJY185" s="590"/>
      <c r="WJZ185" s="591"/>
      <c r="WKA185" s="567"/>
      <c r="WKF185" s="590"/>
      <c r="WKG185" s="591"/>
      <c r="WKH185" s="567"/>
      <c r="WKM185" s="590"/>
      <c r="WKN185" s="591"/>
      <c r="WKO185" s="567"/>
      <c r="WKT185" s="590"/>
      <c r="WKU185" s="591"/>
      <c r="WKV185" s="567"/>
      <c r="WLA185" s="590"/>
      <c r="WLB185" s="591"/>
      <c r="WLC185" s="567"/>
      <c r="WLH185" s="590"/>
      <c r="WLI185" s="591"/>
      <c r="WLJ185" s="567"/>
      <c r="WLO185" s="590"/>
      <c r="WLP185" s="591"/>
      <c r="WLQ185" s="567"/>
      <c r="WLV185" s="590"/>
      <c r="WLW185" s="591"/>
      <c r="WLX185" s="567"/>
      <c r="WMC185" s="590"/>
      <c r="WMD185" s="591"/>
      <c r="WME185" s="567"/>
      <c r="WMJ185" s="590"/>
      <c r="WMK185" s="591"/>
      <c r="WML185" s="567"/>
      <c r="WMQ185" s="590"/>
      <c r="WMR185" s="591"/>
      <c r="WMS185" s="567"/>
      <c r="WMX185" s="590"/>
      <c r="WMY185" s="591"/>
      <c r="WMZ185" s="567"/>
      <c r="WNE185" s="590"/>
      <c r="WNF185" s="591"/>
      <c r="WNG185" s="567"/>
      <c r="WNL185" s="590"/>
      <c r="WNM185" s="591"/>
      <c r="WNN185" s="567"/>
      <c r="WNS185" s="590"/>
      <c r="WNT185" s="591"/>
      <c r="WNU185" s="567"/>
      <c r="WNZ185" s="590"/>
      <c r="WOA185" s="591"/>
      <c r="WOB185" s="567"/>
      <c r="WOG185" s="590"/>
      <c r="WOH185" s="591"/>
      <c r="WOI185" s="567"/>
      <c r="WON185" s="590"/>
      <c r="WOO185" s="591"/>
      <c r="WOP185" s="567"/>
      <c r="WOU185" s="590"/>
      <c r="WOV185" s="591"/>
      <c r="WOW185" s="567"/>
      <c r="WPB185" s="590"/>
      <c r="WPC185" s="591"/>
      <c r="WPD185" s="567"/>
      <c r="WPI185" s="590"/>
      <c r="WPJ185" s="591"/>
      <c r="WPK185" s="567"/>
      <c r="WPP185" s="590"/>
      <c r="WPQ185" s="591"/>
      <c r="WPR185" s="567"/>
      <c r="WPW185" s="590"/>
      <c r="WPX185" s="591"/>
      <c r="WPY185" s="567"/>
      <c r="WQD185" s="590"/>
      <c r="WQE185" s="591"/>
      <c r="WQF185" s="567"/>
      <c r="WQK185" s="590"/>
      <c r="WQL185" s="591"/>
      <c r="WQM185" s="567"/>
      <c r="WQR185" s="590"/>
      <c r="WQS185" s="591"/>
      <c r="WQT185" s="567"/>
      <c r="WQY185" s="590"/>
      <c r="WQZ185" s="591"/>
      <c r="WRA185" s="567"/>
      <c r="WRF185" s="590"/>
      <c r="WRG185" s="591"/>
      <c r="WRH185" s="567"/>
      <c r="WRM185" s="590"/>
      <c r="WRN185" s="591"/>
      <c r="WRO185" s="567"/>
      <c r="WRT185" s="590"/>
      <c r="WRU185" s="591"/>
      <c r="WRV185" s="567"/>
      <c r="WSA185" s="590"/>
      <c r="WSB185" s="591"/>
      <c r="WSC185" s="567"/>
      <c r="WSH185" s="590"/>
      <c r="WSI185" s="591"/>
      <c r="WSJ185" s="567"/>
      <c r="WSO185" s="590"/>
      <c r="WSP185" s="591"/>
      <c r="WSQ185" s="567"/>
      <c r="WSV185" s="590"/>
      <c r="WSW185" s="591"/>
      <c r="WSX185" s="567"/>
      <c r="WTC185" s="590"/>
      <c r="WTD185" s="591"/>
      <c r="WTE185" s="567"/>
      <c r="WTJ185" s="590"/>
      <c r="WTK185" s="591"/>
      <c r="WTL185" s="567"/>
      <c r="WTQ185" s="590"/>
      <c r="WTR185" s="591"/>
      <c r="WTS185" s="567"/>
      <c r="WTX185" s="590"/>
      <c r="WTY185" s="591"/>
      <c r="WTZ185" s="567"/>
      <c r="WUE185" s="590"/>
      <c r="WUF185" s="591"/>
      <c r="WUG185" s="567"/>
      <c r="WUL185" s="590"/>
      <c r="WUM185" s="591"/>
      <c r="WUN185" s="567"/>
      <c r="WUS185" s="590"/>
      <c r="WUT185" s="591"/>
      <c r="WUU185" s="567"/>
      <c r="WUZ185" s="590"/>
      <c r="WVA185" s="591"/>
      <c r="WVB185" s="567"/>
      <c r="WVG185" s="590"/>
      <c r="WVH185" s="591"/>
      <c r="WVI185" s="567"/>
      <c r="WVN185" s="590"/>
      <c r="WVO185" s="591"/>
      <c r="WVP185" s="567"/>
      <c r="WVU185" s="590"/>
      <c r="WVV185" s="591"/>
      <c r="WVW185" s="567"/>
      <c r="WWB185" s="590"/>
      <c r="WWC185" s="591"/>
      <c r="WWD185" s="567"/>
      <c r="WWI185" s="590"/>
      <c r="WWJ185" s="591"/>
      <c r="WWK185" s="567"/>
      <c r="WWP185" s="590"/>
      <c r="WWQ185" s="591"/>
      <c r="WWR185" s="567"/>
      <c r="WWW185" s="590"/>
      <c r="WWX185" s="591"/>
      <c r="WWY185" s="567"/>
      <c r="WXD185" s="590"/>
      <c r="WXE185" s="591"/>
      <c r="WXF185" s="567"/>
      <c r="WXK185" s="590"/>
      <c r="WXL185" s="591"/>
      <c r="WXM185" s="567"/>
      <c r="WXR185" s="590"/>
      <c r="WXS185" s="591"/>
      <c r="WXT185" s="567"/>
      <c r="WXY185" s="590"/>
      <c r="WXZ185" s="591"/>
      <c r="WYA185" s="567"/>
      <c r="WYF185" s="590"/>
      <c r="WYG185" s="591"/>
      <c r="WYH185" s="567"/>
      <c r="WYM185" s="590"/>
      <c r="WYN185" s="591"/>
      <c r="WYO185" s="567"/>
      <c r="WYT185" s="590"/>
      <c r="WYU185" s="591"/>
      <c r="WYV185" s="567"/>
      <c r="WZA185" s="590"/>
      <c r="WZB185" s="591"/>
      <c r="WZC185" s="567"/>
      <c r="WZH185" s="590"/>
      <c r="WZI185" s="591"/>
      <c r="WZJ185" s="567"/>
      <c r="WZO185" s="590"/>
      <c r="WZP185" s="591"/>
      <c r="WZQ185" s="567"/>
      <c r="WZV185" s="590"/>
      <c r="WZW185" s="591"/>
      <c r="WZX185" s="567"/>
      <c r="XAC185" s="590"/>
      <c r="XAD185" s="591"/>
      <c r="XAE185" s="567"/>
      <c r="XAJ185" s="590"/>
      <c r="XAK185" s="591"/>
      <c r="XAL185" s="567"/>
      <c r="XAQ185" s="590"/>
      <c r="XAR185" s="591"/>
      <c r="XAS185" s="567"/>
      <c r="XAX185" s="590"/>
      <c r="XAY185" s="591"/>
      <c r="XAZ185" s="567"/>
      <c r="XBE185" s="590"/>
      <c r="XBF185" s="591"/>
      <c r="XBG185" s="567"/>
      <c r="XBL185" s="590"/>
      <c r="XBM185" s="591"/>
      <c r="XBN185" s="567"/>
      <c r="XBS185" s="590"/>
      <c r="XBT185" s="591"/>
      <c r="XBU185" s="567"/>
      <c r="XBZ185" s="590"/>
      <c r="XCA185" s="591"/>
      <c r="XCB185" s="567"/>
      <c r="XCG185" s="590"/>
      <c r="XCH185" s="591"/>
      <c r="XCI185" s="567"/>
      <c r="XCN185" s="590"/>
      <c r="XCO185" s="591"/>
      <c r="XCP185" s="567"/>
      <c r="XCU185" s="590"/>
      <c r="XCV185" s="591"/>
      <c r="XCW185" s="567"/>
      <c r="XDB185" s="590"/>
      <c r="XDC185" s="591"/>
      <c r="XDD185" s="567"/>
      <c r="XDI185" s="590"/>
      <c r="XDJ185" s="591"/>
      <c r="XDK185" s="567"/>
      <c r="XDP185" s="590"/>
      <c r="XDQ185" s="591"/>
      <c r="XDR185" s="567"/>
      <c r="XDW185" s="590"/>
      <c r="XDX185" s="591"/>
      <c r="XDY185" s="567"/>
      <c r="XED185" s="590"/>
      <c r="XEE185" s="591"/>
      <c r="XEF185" s="567"/>
      <c r="XEK185" s="590"/>
      <c r="XEL185" s="591"/>
      <c r="XEM185" s="567"/>
      <c r="XER185" s="590"/>
      <c r="XES185" s="591"/>
      <c r="XET185" s="567"/>
      <c r="XEY185" s="590"/>
      <c r="XEZ185" s="591"/>
      <c r="XFA185" s="567"/>
    </row>
    <row r="186" spans="1:1023 1028:2045 2050:4096 4101:5118 5123:6140 6145:8191 8196:9213 9218:11264 11269:12286 12291:13308 13313:15359 15364:16381" s="569" customFormat="1" ht="16.5" thickTop="1" x14ac:dyDescent="0.25">
      <c r="A186" s="624" t="s">
        <v>264</v>
      </c>
      <c r="B186" s="631"/>
      <c r="C186" s="631"/>
      <c r="D186" s="631"/>
      <c r="E186" s="631"/>
      <c r="F186" s="625">
        <v>100</v>
      </c>
      <c r="G186" s="625"/>
      <c r="H186" s="344">
        <v>200</v>
      </c>
      <c r="I186" s="344">
        <v>200</v>
      </c>
      <c r="M186" s="635"/>
      <c r="N186" s="636"/>
      <c r="O186" s="567"/>
      <c r="T186" s="635"/>
      <c r="U186" s="636"/>
      <c r="V186" s="567"/>
      <c r="AA186" s="635"/>
      <c r="AB186" s="636"/>
      <c r="AC186" s="567"/>
      <c r="AH186" s="635"/>
      <c r="AI186" s="636"/>
      <c r="AJ186" s="567"/>
      <c r="AO186" s="635"/>
      <c r="AP186" s="636"/>
      <c r="AQ186" s="567"/>
      <c r="AV186" s="635"/>
      <c r="AW186" s="636"/>
      <c r="AX186" s="567"/>
      <c r="BC186" s="635"/>
      <c r="BD186" s="636"/>
      <c r="BE186" s="567"/>
      <c r="BJ186" s="635"/>
      <c r="BK186" s="636"/>
      <c r="BL186" s="567"/>
      <c r="BQ186" s="635"/>
      <c r="BR186" s="636"/>
      <c r="BS186" s="567"/>
      <c r="BX186" s="635"/>
      <c r="BY186" s="636"/>
      <c r="BZ186" s="567"/>
      <c r="CE186" s="635"/>
      <c r="CF186" s="636"/>
      <c r="CG186" s="567"/>
      <c r="CL186" s="635"/>
      <c r="CM186" s="636"/>
      <c r="CN186" s="567"/>
      <c r="CS186" s="635"/>
      <c r="CT186" s="636"/>
      <c r="CU186" s="567"/>
      <c r="CZ186" s="635"/>
      <c r="DA186" s="636"/>
      <c r="DB186" s="567"/>
      <c r="DG186" s="635"/>
      <c r="DH186" s="636"/>
      <c r="DI186" s="567"/>
      <c r="DN186" s="635"/>
      <c r="DO186" s="636"/>
      <c r="DP186" s="567"/>
      <c r="DU186" s="635"/>
      <c r="DV186" s="636"/>
      <c r="DW186" s="567"/>
      <c r="EB186" s="635"/>
      <c r="EC186" s="636"/>
      <c r="ED186" s="567"/>
      <c r="EI186" s="635"/>
      <c r="EJ186" s="636"/>
      <c r="EK186" s="567"/>
      <c r="EP186" s="635"/>
      <c r="EQ186" s="636"/>
      <c r="ER186" s="567"/>
      <c r="EW186" s="635"/>
      <c r="EX186" s="636"/>
      <c r="EY186" s="567"/>
      <c r="FD186" s="635"/>
      <c r="FE186" s="636"/>
      <c r="FF186" s="567"/>
      <c r="FK186" s="635"/>
      <c r="FL186" s="636"/>
      <c r="FM186" s="567"/>
      <c r="FR186" s="635"/>
      <c r="FS186" s="636"/>
      <c r="FT186" s="567"/>
      <c r="FY186" s="635"/>
      <c r="FZ186" s="636"/>
      <c r="GA186" s="567"/>
      <c r="GF186" s="635"/>
      <c r="GG186" s="636"/>
      <c r="GH186" s="567"/>
      <c r="GM186" s="635"/>
      <c r="GN186" s="636"/>
      <c r="GO186" s="567"/>
      <c r="GT186" s="635"/>
      <c r="GU186" s="636"/>
      <c r="GV186" s="567"/>
      <c r="HA186" s="635"/>
      <c r="HB186" s="636"/>
      <c r="HC186" s="567"/>
      <c r="HH186" s="635"/>
      <c r="HI186" s="636"/>
      <c r="HJ186" s="567"/>
      <c r="HO186" s="635"/>
      <c r="HP186" s="636"/>
      <c r="HQ186" s="567"/>
      <c r="HV186" s="635"/>
      <c r="HW186" s="636"/>
      <c r="HX186" s="567"/>
      <c r="IC186" s="635"/>
      <c r="ID186" s="636"/>
      <c r="IE186" s="567"/>
      <c r="IJ186" s="635"/>
      <c r="IK186" s="636"/>
      <c r="IL186" s="567"/>
      <c r="IQ186" s="635"/>
      <c r="IR186" s="636"/>
      <c r="IS186" s="567"/>
      <c r="IX186" s="635"/>
      <c r="IY186" s="636"/>
      <c r="IZ186" s="567"/>
      <c r="JE186" s="635"/>
      <c r="JF186" s="636"/>
      <c r="JG186" s="567"/>
      <c r="JL186" s="635"/>
      <c r="JM186" s="636"/>
      <c r="JN186" s="567"/>
      <c r="JS186" s="635"/>
      <c r="JT186" s="636"/>
      <c r="JU186" s="567"/>
      <c r="JZ186" s="635"/>
      <c r="KA186" s="636"/>
      <c r="KB186" s="567"/>
      <c r="KG186" s="635"/>
      <c r="KH186" s="636"/>
      <c r="KI186" s="567"/>
      <c r="KN186" s="635"/>
      <c r="KO186" s="636"/>
      <c r="KP186" s="567"/>
      <c r="KU186" s="635"/>
      <c r="KV186" s="636"/>
      <c r="KW186" s="567"/>
      <c r="LB186" s="635"/>
      <c r="LC186" s="636"/>
      <c r="LD186" s="567"/>
      <c r="LI186" s="635"/>
      <c r="LJ186" s="636"/>
      <c r="LK186" s="567"/>
      <c r="LP186" s="635"/>
      <c r="LQ186" s="636"/>
      <c r="LR186" s="567"/>
      <c r="LW186" s="635"/>
      <c r="LX186" s="636"/>
      <c r="LY186" s="567"/>
      <c r="MD186" s="635"/>
      <c r="ME186" s="636"/>
      <c r="MF186" s="567"/>
      <c r="MK186" s="635"/>
      <c r="ML186" s="636"/>
      <c r="MM186" s="567"/>
      <c r="MR186" s="635"/>
      <c r="MS186" s="636"/>
      <c r="MT186" s="567"/>
      <c r="MY186" s="635"/>
      <c r="MZ186" s="636"/>
      <c r="NA186" s="567"/>
      <c r="NF186" s="635"/>
      <c r="NG186" s="636"/>
      <c r="NH186" s="567"/>
      <c r="NM186" s="635"/>
      <c r="NN186" s="636"/>
      <c r="NO186" s="567"/>
      <c r="NT186" s="635"/>
      <c r="NU186" s="636"/>
      <c r="NV186" s="567"/>
      <c r="OA186" s="635"/>
      <c r="OB186" s="636"/>
      <c r="OC186" s="567"/>
      <c r="OH186" s="635"/>
      <c r="OI186" s="636"/>
      <c r="OJ186" s="567"/>
      <c r="OO186" s="635"/>
      <c r="OP186" s="636"/>
      <c r="OQ186" s="567"/>
      <c r="OV186" s="635"/>
      <c r="OW186" s="636"/>
      <c r="OX186" s="567"/>
      <c r="PC186" s="635"/>
      <c r="PD186" s="636"/>
      <c r="PE186" s="567"/>
      <c r="PJ186" s="635"/>
      <c r="PK186" s="636"/>
      <c r="PL186" s="567"/>
      <c r="PQ186" s="635"/>
      <c r="PR186" s="636"/>
      <c r="PS186" s="567"/>
      <c r="PX186" s="635"/>
      <c r="PY186" s="636"/>
      <c r="PZ186" s="567"/>
      <c r="QE186" s="635"/>
      <c r="QF186" s="636"/>
      <c r="QG186" s="567"/>
      <c r="QL186" s="635"/>
      <c r="QM186" s="636"/>
      <c r="QN186" s="567"/>
      <c r="QS186" s="635"/>
      <c r="QT186" s="636"/>
      <c r="QU186" s="567"/>
      <c r="QZ186" s="635"/>
      <c r="RA186" s="636"/>
      <c r="RB186" s="567"/>
      <c r="RG186" s="635"/>
      <c r="RH186" s="636"/>
      <c r="RI186" s="567"/>
      <c r="RN186" s="635"/>
      <c r="RO186" s="636"/>
      <c r="RP186" s="567"/>
      <c r="RU186" s="635"/>
      <c r="RV186" s="636"/>
      <c r="RW186" s="567"/>
      <c r="SB186" s="635"/>
      <c r="SC186" s="636"/>
      <c r="SD186" s="567"/>
      <c r="SI186" s="635"/>
      <c r="SJ186" s="636"/>
      <c r="SK186" s="567"/>
      <c r="SP186" s="635"/>
      <c r="SQ186" s="636"/>
      <c r="SR186" s="567"/>
      <c r="SW186" s="635"/>
      <c r="SX186" s="636"/>
      <c r="SY186" s="567"/>
      <c r="TD186" s="635"/>
      <c r="TE186" s="636"/>
      <c r="TF186" s="567"/>
      <c r="TK186" s="635"/>
      <c r="TL186" s="636"/>
      <c r="TM186" s="567"/>
      <c r="TR186" s="635"/>
      <c r="TS186" s="636"/>
      <c r="TT186" s="567"/>
      <c r="TY186" s="635"/>
      <c r="TZ186" s="636"/>
      <c r="UA186" s="567"/>
      <c r="UF186" s="635"/>
      <c r="UG186" s="636"/>
      <c r="UH186" s="567"/>
      <c r="UM186" s="635"/>
      <c r="UN186" s="636"/>
      <c r="UO186" s="567"/>
      <c r="UT186" s="635"/>
      <c r="UU186" s="636"/>
      <c r="UV186" s="567"/>
      <c r="VA186" s="635"/>
      <c r="VB186" s="636"/>
      <c r="VC186" s="567"/>
      <c r="VH186" s="635"/>
      <c r="VI186" s="636"/>
      <c r="VJ186" s="567"/>
      <c r="VO186" s="635"/>
      <c r="VP186" s="636"/>
      <c r="VQ186" s="567"/>
      <c r="VV186" s="635"/>
      <c r="VW186" s="636"/>
      <c r="VX186" s="567"/>
      <c r="WC186" s="635"/>
      <c r="WD186" s="636"/>
      <c r="WE186" s="567"/>
      <c r="WJ186" s="635"/>
      <c r="WK186" s="636"/>
      <c r="WL186" s="567"/>
      <c r="WQ186" s="635"/>
      <c r="WR186" s="636"/>
      <c r="WS186" s="567"/>
      <c r="WX186" s="635"/>
      <c r="WY186" s="636"/>
      <c r="WZ186" s="567"/>
      <c r="XE186" s="635"/>
      <c r="XF186" s="636"/>
      <c r="XG186" s="567"/>
      <c r="XL186" s="635"/>
      <c r="XM186" s="636"/>
      <c r="XN186" s="567"/>
      <c r="XS186" s="635"/>
      <c r="XT186" s="636"/>
      <c r="XU186" s="567"/>
      <c r="XZ186" s="635"/>
      <c r="YA186" s="636"/>
      <c r="YB186" s="567"/>
      <c r="YG186" s="635"/>
      <c r="YH186" s="636"/>
      <c r="YI186" s="567"/>
      <c r="YN186" s="635"/>
      <c r="YO186" s="636"/>
      <c r="YP186" s="567"/>
      <c r="YU186" s="635"/>
      <c r="YV186" s="636"/>
      <c r="YW186" s="567"/>
      <c r="ZB186" s="635"/>
      <c r="ZC186" s="636"/>
      <c r="ZD186" s="567"/>
      <c r="ZI186" s="635"/>
      <c r="ZJ186" s="636"/>
      <c r="ZK186" s="567"/>
      <c r="ZP186" s="635"/>
      <c r="ZQ186" s="636"/>
      <c r="ZR186" s="567"/>
      <c r="ZW186" s="635"/>
      <c r="ZX186" s="636"/>
      <c r="ZY186" s="567"/>
      <c r="AAD186" s="635"/>
      <c r="AAE186" s="636"/>
      <c r="AAF186" s="567"/>
      <c r="AAK186" s="635"/>
      <c r="AAL186" s="636"/>
      <c r="AAM186" s="567"/>
      <c r="AAR186" s="635"/>
      <c r="AAS186" s="636"/>
      <c r="AAT186" s="567"/>
      <c r="AAY186" s="635"/>
      <c r="AAZ186" s="636"/>
      <c r="ABA186" s="567"/>
      <c r="ABF186" s="635"/>
      <c r="ABG186" s="636"/>
      <c r="ABH186" s="567"/>
      <c r="ABM186" s="635"/>
      <c r="ABN186" s="636"/>
      <c r="ABO186" s="567"/>
      <c r="ABT186" s="635"/>
      <c r="ABU186" s="636"/>
      <c r="ABV186" s="567"/>
      <c r="ACA186" s="635"/>
      <c r="ACB186" s="636"/>
      <c r="ACC186" s="567"/>
      <c r="ACH186" s="635"/>
      <c r="ACI186" s="636"/>
      <c r="ACJ186" s="567"/>
      <c r="ACO186" s="635"/>
      <c r="ACP186" s="636"/>
      <c r="ACQ186" s="567"/>
      <c r="ACV186" s="635"/>
      <c r="ACW186" s="636"/>
      <c r="ACX186" s="567"/>
      <c r="ADC186" s="635"/>
      <c r="ADD186" s="636"/>
      <c r="ADE186" s="567"/>
      <c r="ADJ186" s="635"/>
      <c r="ADK186" s="636"/>
      <c r="ADL186" s="567"/>
      <c r="ADQ186" s="635"/>
      <c r="ADR186" s="636"/>
      <c r="ADS186" s="567"/>
      <c r="ADX186" s="635"/>
      <c r="ADY186" s="636"/>
      <c r="ADZ186" s="567"/>
      <c r="AEE186" s="635"/>
      <c r="AEF186" s="636"/>
      <c r="AEG186" s="567"/>
      <c r="AEL186" s="635"/>
      <c r="AEM186" s="636"/>
      <c r="AEN186" s="567"/>
      <c r="AES186" s="635"/>
      <c r="AET186" s="636"/>
      <c r="AEU186" s="567"/>
      <c r="AEZ186" s="635"/>
      <c r="AFA186" s="636"/>
      <c r="AFB186" s="567"/>
      <c r="AFG186" s="635"/>
      <c r="AFH186" s="636"/>
      <c r="AFI186" s="567"/>
      <c r="AFN186" s="635"/>
      <c r="AFO186" s="636"/>
      <c r="AFP186" s="567"/>
      <c r="AFU186" s="635"/>
      <c r="AFV186" s="636"/>
      <c r="AFW186" s="567"/>
      <c r="AGB186" s="635"/>
      <c r="AGC186" s="636"/>
      <c r="AGD186" s="567"/>
      <c r="AGI186" s="635"/>
      <c r="AGJ186" s="636"/>
      <c r="AGK186" s="567"/>
      <c r="AGP186" s="635"/>
      <c r="AGQ186" s="636"/>
      <c r="AGR186" s="567"/>
      <c r="AGW186" s="635"/>
      <c r="AGX186" s="636"/>
      <c r="AGY186" s="567"/>
      <c r="AHD186" s="635"/>
      <c r="AHE186" s="636"/>
      <c r="AHF186" s="567"/>
      <c r="AHK186" s="635"/>
      <c r="AHL186" s="636"/>
      <c r="AHM186" s="567"/>
      <c r="AHR186" s="635"/>
      <c r="AHS186" s="636"/>
      <c r="AHT186" s="567"/>
      <c r="AHY186" s="635"/>
      <c r="AHZ186" s="636"/>
      <c r="AIA186" s="567"/>
      <c r="AIF186" s="635"/>
      <c r="AIG186" s="636"/>
      <c r="AIH186" s="567"/>
      <c r="AIM186" s="635"/>
      <c r="AIN186" s="636"/>
      <c r="AIO186" s="567"/>
      <c r="AIT186" s="635"/>
      <c r="AIU186" s="636"/>
      <c r="AIV186" s="567"/>
      <c r="AJA186" s="635"/>
      <c r="AJB186" s="636"/>
      <c r="AJC186" s="567"/>
      <c r="AJH186" s="635"/>
      <c r="AJI186" s="636"/>
      <c r="AJJ186" s="567"/>
      <c r="AJO186" s="635"/>
      <c r="AJP186" s="636"/>
      <c r="AJQ186" s="567"/>
      <c r="AJV186" s="635"/>
      <c r="AJW186" s="636"/>
      <c r="AJX186" s="567"/>
      <c r="AKC186" s="635"/>
      <c r="AKD186" s="636"/>
      <c r="AKE186" s="567"/>
      <c r="AKJ186" s="635"/>
      <c r="AKK186" s="636"/>
      <c r="AKL186" s="567"/>
      <c r="AKQ186" s="635"/>
      <c r="AKR186" s="636"/>
      <c r="AKS186" s="567"/>
      <c r="AKX186" s="635"/>
      <c r="AKY186" s="636"/>
      <c r="AKZ186" s="567"/>
      <c r="ALE186" s="635"/>
      <c r="ALF186" s="636"/>
      <c r="ALG186" s="567"/>
      <c r="ALL186" s="635"/>
      <c r="ALM186" s="636"/>
      <c r="ALN186" s="567"/>
      <c r="ALS186" s="635"/>
      <c r="ALT186" s="636"/>
      <c r="ALU186" s="567"/>
      <c r="ALZ186" s="635"/>
      <c r="AMA186" s="636"/>
      <c r="AMB186" s="567"/>
      <c r="AMG186" s="635"/>
      <c r="AMH186" s="636"/>
      <c r="AMI186" s="567"/>
      <c r="AMN186" s="635"/>
      <c r="AMO186" s="636"/>
      <c r="AMP186" s="567"/>
      <c r="AMU186" s="635"/>
      <c r="AMV186" s="636"/>
      <c r="AMW186" s="567"/>
      <c r="ANB186" s="635"/>
      <c r="ANC186" s="636"/>
      <c r="AND186" s="567"/>
      <c r="ANI186" s="635"/>
      <c r="ANJ186" s="636"/>
      <c r="ANK186" s="567"/>
      <c r="ANP186" s="635"/>
      <c r="ANQ186" s="636"/>
      <c r="ANR186" s="567"/>
      <c r="ANW186" s="635"/>
      <c r="ANX186" s="636"/>
      <c r="ANY186" s="567"/>
      <c r="AOD186" s="635"/>
      <c r="AOE186" s="636"/>
      <c r="AOF186" s="567"/>
      <c r="AOK186" s="635"/>
      <c r="AOL186" s="636"/>
      <c r="AOM186" s="567"/>
      <c r="AOR186" s="635"/>
      <c r="AOS186" s="636"/>
      <c r="AOT186" s="567"/>
      <c r="AOY186" s="635"/>
      <c r="AOZ186" s="636"/>
      <c r="APA186" s="567"/>
      <c r="APF186" s="635"/>
      <c r="APG186" s="636"/>
      <c r="APH186" s="567"/>
      <c r="APM186" s="635"/>
      <c r="APN186" s="636"/>
      <c r="APO186" s="567"/>
      <c r="APT186" s="635"/>
      <c r="APU186" s="636"/>
      <c r="APV186" s="567"/>
      <c r="AQA186" s="635"/>
      <c r="AQB186" s="636"/>
      <c r="AQC186" s="567"/>
      <c r="AQH186" s="635"/>
      <c r="AQI186" s="636"/>
      <c r="AQJ186" s="567"/>
      <c r="AQO186" s="635"/>
      <c r="AQP186" s="636"/>
      <c r="AQQ186" s="567"/>
      <c r="AQV186" s="635"/>
      <c r="AQW186" s="636"/>
      <c r="AQX186" s="567"/>
      <c r="ARC186" s="635"/>
      <c r="ARD186" s="636"/>
      <c r="ARE186" s="567"/>
      <c r="ARJ186" s="635"/>
      <c r="ARK186" s="636"/>
      <c r="ARL186" s="567"/>
      <c r="ARQ186" s="635"/>
      <c r="ARR186" s="636"/>
      <c r="ARS186" s="567"/>
      <c r="ARX186" s="635"/>
      <c r="ARY186" s="636"/>
      <c r="ARZ186" s="567"/>
      <c r="ASE186" s="635"/>
      <c r="ASF186" s="636"/>
      <c r="ASG186" s="567"/>
      <c r="ASL186" s="635"/>
      <c r="ASM186" s="636"/>
      <c r="ASN186" s="567"/>
      <c r="ASS186" s="635"/>
      <c r="AST186" s="636"/>
      <c r="ASU186" s="567"/>
      <c r="ASZ186" s="635"/>
      <c r="ATA186" s="636"/>
      <c r="ATB186" s="567"/>
      <c r="ATG186" s="635"/>
      <c r="ATH186" s="636"/>
      <c r="ATI186" s="567"/>
      <c r="ATN186" s="635"/>
      <c r="ATO186" s="636"/>
      <c r="ATP186" s="567"/>
      <c r="ATU186" s="635"/>
      <c r="ATV186" s="636"/>
      <c r="ATW186" s="567"/>
      <c r="AUB186" s="635"/>
      <c r="AUC186" s="636"/>
      <c r="AUD186" s="567"/>
      <c r="AUI186" s="635"/>
      <c r="AUJ186" s="636"/>
      <c r="AUK186" s="567"/>
      <c r="AUP186" s="635"/>
      <c r="AUQ186" s="636"/>
      <c r="AUR186" s="567"/>
      <c r="AUW186" s="635"/>
      <c r="AUX186" s="636"/>
      <c r="AUY186" s="567"/>
      <c r="AVD186" s="635"/>
      <c r="AVE186" s="636"/>
      <c r="AVF186" s="567"/>
      <c r="AVK186" s="635"/>
      <c r="AVL186" s="636"/>
      <c r="AVM186" s="567"/>
      <c r="AVR186" s="635"/>
      <c r="AVS186" s="636"/>
      <c r="AVT186" s="567"/>
      <c r="AVY186" s="635"/>
      <c r="AVZ186" s="636"/>
      <c r="AWA186" s="567"/>
      <c r="AWF186" s="635"/>
      <c r="AWG186" s="636"/>
      <c r="AWH186" s="567"/>
      <c r="AWM186" s="635"/>
      <c r="AWN186" s="636"/>
      <c r="AWO186" s="567"/>
      <c r="AWT186" s="635"/>
      <c r="AWU186" s="636"/>
      <c r="AWV186" s="567"/>
      <c r="AXA186" s="635"/>
      <c r="AXB186" s="636"/>
      <c r="AXC186" s="567"/>
      <c r="AXH186" s="635"/>
      <c r="AXI186" s="636"/>
      <c r="AXJ186" s="567"/>
      <c r="AXO186" s="635"/>
      <c r="AXP186" s="636"/>
      <c r="AXQ186" s="567"/>
      <c r="AXV186" s="635"/>
      <c r="AXW186" s="636"/>
      <c r="AXX186" s="567"/>
      <c r="AYC186" s="635"/>
      <c r="AYD186" s="636"/>
      <c r="AYE186" s="567"/>
      <c r="AYJ186" s="635"/>
      <c r="AYK186" s="636"/>
      <c r="AYL186" s="567"/>
      <c r="AYQ186" s="635"/>
      <c r="AYR186" s="636"/>
      <c r="AYS186" s="567"/>
      <c r="AYX186" s="635"/>
      <c r="AYY186" s="636"/>
      <c r="AYZ186" s="567"/>
      <c r="AZE186" s="635"/>
      <c r="AZF186" s="636"/>
      <c r="AZG186" s="567"/>
      <c r="AZL186" s="635"/>
      <c r="AZM186" s="636"/>
      <c r="AZN186" s="567"/>
      <c r="AZS186" s="635"/>
      <c r="AZT186" s="636"/>
      <c r="AZU186" s="567"/>
      <c r="AZZ186" s="635"/>
      <c r="BAA186" s="636"/>
      <c r="BAB186" s="567"/>
      <c r="BAG186" s="635"/>
      <c r="BAH186" s="636"/>
      <c r="BAI186" s="567"/>
      <c r="BAN186" s="635"/>
      <c r="BAO186" s="636"/>
      <c r="BAP186" s="567"/>
      <c r="BAU186" s="635"/>
      <c r="BAV186" s="636"/>
      <c r="BAW186" s="567"/>
      <c r="BBB186" s="635"/>
      <c r="BBC186" s="636"/>
      <c r="BBD186" s="567"/>
      <c r="BBI186" s="635"/>
      <c r="BBJ186" s="636"/>
      <c r="BBK186" s="567"/>
      <c r="BBP186" s="635"/>
      <c r="BBQ186" s="636"/>
      <c r="BBR186" s="567"/>
      <c r="BBW186" s="635"/>
      <c r="BBX186" s="636"/>
      <c r="BBY186" s="567"/>
      <c r="BCD186" s="635"/>
      <c r="BCE186" s="636"/>
      <c r="BCF186" s="567"/>
      <c r="BCK186" s="635"/>
      <c r="BCL186" s="636"/>
      <c r="BCM186" s="567"/>
      <c r="BCR186" s="635"/>
      <c r="BCS186" s="636"/>
      <c r="BCT186" s="567"/>
      <c r="BCY186" s="635"/>
      <c r="BCZ186" s="636"/>
      <c r="BDA186" s="567"/>
      <c r="BDF186" s="635"/>
      <c r="BDG186" s="636"/>
      <c r="BDH186" s="567"/>
      <c r="BDM186" s="635"/>
      <c r="BDN186" s="636"/>
      <c r="BDO186" s="567"/>
      <c r="BDT186" s="635"/>
      <c r="BDU186" s="636"/>
      <c r="BDV186" s="567"/>
      <c r="BEA186" s="635"/>
      <c r="BEB186" s="636"/>
      <c r="BEC186" s="567"/>
      <c r="BEH186" s="635"/>
      <c r="BEI186" s="636"/>
      <c r="BEJ186" s="567"/>
      <c r="BEO186" s="635"/>
      <c r="BEP186" s="636"/>
      <c r="BEQ186" s="567"/>
      <c r="BEV186" s="635"/>
      <c r="BEW186" s="636"/>
      <c r="BEX186" s="567"/>
      <c r="BFC186" s="635"/>
      <c r="BFD186" s="636"/>
      <c r="BFE186" s="567"/>
      <c r="BFJ186" s="635"/>
      <c r="BFK186" s="636"/>
      <c r="BFL186" s="567"/>
      <c r="BFQ186" s="635"/>
      <c r="BFR186" s="636"/>
      <c r="BFS186" s="567"/>
      <c r="BFX186" s="635"/>
      <c r="BFY186" s="636"/>
      <c r="BFZ186" s="567"/>
      <c r="BGE186" s="635"/>
      <c r="BGF186" s="636"/>
      <c r="BGG186" s="567"/>
      <c r="BGL186" s="635"/>
      <c r="BGM186" s="636"/>
      <c r="BGN186" s="567"/>
      <c r="BGS186" s="635"/>
      <c r="BGT186" s="636"/>
      <c r="BGU186" s="567"/>
      <c r="BGZ186" s="635"/>
      <c r="BHA186" s="636"/>
      <c r="BHB186" s="567"/>
      <c r="BHG186" s="635"/>
      <c r="BHH186" s="636"/>
      <c r="BHI186" s="567"/>
      <c r="BHN186" s="635"/>
      <c r="BHO186" s="636"/>
      <c r="BHP186" s="567"/>
      <c r="BHU186" s="635"/>
      <c r="BHV186" s="636"/>
      <c r="BHW186" s="567"/>
      <c r="BIB186" s="635"/>
      <c r="BIC186" s="636"/>
      <c r="BID186" s="567"/>
      <c r="BII186" s="635"/>
      <c r="BIJ186" s="636"/>
      <c r="BIK186" s="567"/>
      <c r="BIP186" s="635"/>
      <c r="BIQ186" s="636"/>
      <c r="BIR186" s="567"/>
      <c r="BIW186" s="635"/>
      <c r="BIX186" s="636"/>
      <c r="BIY186" s="567"/>
      <c r="BJD186" s="635"/>
      <c r="BJE186" s="636"/>
      <c r="BJF186" s="567"/>
      <c r="BJK186" s="635"/>
      <c r="BJL186" s="636"/>
      <c r="BJM186" s="567"/>
      <c r="BJR186" s="635"/>
      <c r="BJS186" s="636"/>
      <c r="BJT186" s="567"/>
      <c r="BJY186" s="635"/>
      <c r="BJZ186" s="636"/>
      <c r="BKA186" s="567"/>
      <c r="BKF186" s="635"/>
      <c r="BKG186" s="636"/>
      <c r="BKH186" s="567"/>
      <c r="BKM186" s="635"/>
      <c r="BKN186" s="636"/>
      <c r="BKO186" s="567"/>
      <c r="BKT186" s="635"/>
      <c r="BKU186" s="636"/>
      <c r="BKV186" s="567"/>
      <c r="BLA186" s="635"/>
      <c r="BLB186" s="636"/>
      <c r="BLC186" s="567"/>
      <c r="BLH186" s="635"/>
      <c r="BLI186" s="636"/>
      <c r="BLJ186" s="567"/>
      <c r="BLO186" s="635"/>
      <c r="BLP186" s="636"/>
      <c r="BLQ186" s="567"/>
      <c r="BLV186" s="635"/>
      <c r="BLW186" s="636"/>
      <c r="BLX186" s="567"/>
      <c r="BMC186" s="635"/>
      <c r="BMD186" s="636"/>
      <c r="BME186" s="567"/>
      <c r="BMJ186" s="635"/>
      <c r="BMK186" s="636"/>
      <c r="BML186" s="567"/>
      <c r="BMQ186" s="635"/>
      <c r="BMR186" s="636"/>
      <c r="BMS186" s="567"/>
      <c r="BMX186" s="635"/>
      <c r="BMY186" s="636"/>
      <c r="BMZ186" s="567"/>
      <c r="BNE186" s="635"/>
      <c r="BNF186" s="636"/>
      <c r="BNG186" s="567"/>
      <c r="BNL186" s="635"/>
      <c r="BNM186" s="636"/>
      <c r="BNN186" s="567"/>
      <c r="BNS186" s="635"/>
      <c r="BNT186" s="636"/>
      <c r="BNU186" s="567"/>
      <c r="BNZ186" s="635"/>
      <c r="BOA186" s="636"/>
      <c r="BOB186" s="567"/>
      <c r="BOG186" s="635"/>
      <c r="BOH186" s="636"/>
      <c r="BOI186" s="567"/>
      <c r="BON186" s="635"/>
      <c r="BOO186" s="636"/>
      <c r="BOP186" s="567"/>
      <c r="BOU186" s="635"/>
      <c r="BOV186" s="636"/>
      <c r="BOW186" s="567"/>
      <c r="BPB186" s="635"/>
      <c r="BPC186" s="636"/>
      <c r="BPD186" s="567"/>
      <c r="BPI186" s="635"/>
      <c r="BPJ186" s="636"/>
      <c r="BPK186" s="567"/>
      <c r="BPP186" s="635"/>
      <c r="BPQ186" s="636"/>
      <c r="BPR186" s="567"/>
      <c r="BPW186" s="635"/>
      <c r="BPX186" s="636"/>
      <c r="BPY186" s="567"/>
      <c r="BQD186" s="635"/>
      <c r="BQE186" s="636"/>
      <c r="BQF186" s="567"/>
      <c r="BQK186" s="635"/>
      <c r="BQL186" s="636"/>
      <c r="BQM186" s="567"/>
      <c r="BQR186" s="635"/>
      <c r="BQS186" s="636"/>
      <c r="BQT186" s="567"/>
      <c r="BQY186" s="635"/>
      <c r="BQZ186" s="636"/>
      <c r="BRA186" s="567"/>
      <c r="BRF186" s="635"/>
      <c r="BRG186" s="636"/>
      <c r="BRH186" s="567"/>
      <c r="BRM186" s="635"/>
      <c r="BRN186" s="636"/>
      <c r="BRO186" s="567"/>
      <c r="BRT186" s="635"/>
      <c r="BRU186" s="636"/>
      <c r="BRV186" s="567"/>
      <c r="BSA186" s="635"/>
      <c r="BSB186" s="636"/>
      <c r="BSC186" s="567"/>
      <c r="BSH186" s="635"/>
      <c r="BSI186" s="636"/>
      <c r="BSJ186" s="567"/>
      <c r="BSO186" s="635"/>
      <c r="BSP186" s="636"/>
      <c r="BSQ186" s="567"/>
      <c r="BSV186" s="635"/>
      <c r="BSW186" s="636"/>
      <c r="BSX186" s="567"/>
      <c r="BTC186" s="635"/>
      <c r="BTD186" s="636"/>
      <c r="BTE186" s="567"/>
      <c r="BTJ186" s="635"/>
      <c r="BTK186" s="636"/>
      <c r="BTL186" s="567"/>
      <c r="BTQ186" s="635"/>
      <c r="BTR186" s="636"/>
      <c r="BTS186" s="567"/>
      <c r="BTX186" s="635"/>
      <c r="BTY186" s="636"/>
      <c r="BTZ186" s="567"/>
      <c r="BUE186" s="635"/>
      <c r="BUF186" s="636"/>
      <c r="BUG186" s="567"/>
      <c r="BUL186" s="635"/>
      <c r="BUM186" s="636"/>
      <c r="BUN186" s="567"/>
      <c r="BUS186" s="635"/>
      <c r="BUT186" s="636"/>
      <c r="BUU186" s="567"/>
      <c r="BUZ186" s="635"/>
      <c r="BVA186" s="636"/>
      <c r="BVB186" s="567"/>
      <c r="BVG186" s="635"/>
      <c r="BVH186" s="636"/>
      <c r="BVI186" s="567"/>
      <c r="BVN186" s="635"/>
      <c r="BVO186" s="636"/>
      <c r="BVP186" s="567"/>
      <c r="BVU186" s="635"/>
      <c r="BVV186" s="636"/>
      <c r="BVW186" s="567"/>
      <c r="BWB186" s="635"/>
      <c r="BWC186" s="636"/>
      <c r="BWD186" s="567"/>
      <c r="BWI186" s="635"/>
      <c r="BWJ186" s="636"/>
      <c r="BWK186" s="567"/>
      <c r="BWP186" s="635"/>
      <c r="BWQ186" s="636"/>
      <c r="BWR186" s="567"/>
      <c r="BWW186" s="635"/>
      <c r="BWX186" s="636"/>
      <c r="BWY186" s="567"/>
      <c r="BXD186" s="635"/>
      <c r="BXE186" s="636"/>
      <c r="BXF186" s="567"/>
      <c r="BXK186" s="635"/>
      <c r="BXL186" s="636"/>
      <c r="BXM186" s="567"/>
      <c r="BXR186" s="635"/>
      <c r="BXS186" s="636"/>
      <c r="BXT186" s="567"/>
      <c r="BXY186" s="635"/>
      <c r="BXZ186" s="636"/>
      <c r="BYA186" s="567"/>
      <c r="BYF186" s="635"/>
      <c r="BYG186" s="636"/>
      <c r="BYH186" s="567"/>
      <c r="BYM186" s="635"/>
      <c r="BYN186" s="636"/>
      <c r="BYO186" s="567"/>
      <c r="BYT186" s="635"/>
      <c r="BYU186" s="636"/>
      <c r="BYV186" s="567"/>
      <c r="BZA186" s="635"/>
      <c r="BZB186" s="636"/>
      <c r="BZC186" s="567"/>
      <c r="BZH186" s="635"/>
      <c r="BZI186" s="636"/>
      <c r="BZJ186" s="567"/>
      <c r="BZO186" s="635"/>
      <c r="BZP186" s="636"/>
      <c r="BZQ186" s="567"/>
      <c r="BZV186" s="635"/>
      <c r="BZW186" s="636"/>
      <c r="BZX186" s="567"/>
      <c r="CAC186" s="635"/>
      <c r="CAD186" s="636"/>
      <c r="CAE186" s="567"/>
      <c r="CAJ186" s="635"/>
      <c r="CAK186" s="636"/>
      <c r="CAL186" s="567"/>
      <c r="CAQ186" s="635"/>
      <c r="CAR186" s="636"/>
      <c r="CAS186" s="567"/>
      <c r="CAX186" s="635"/>
      <c r="CAY186" s="636"/>
      <c r="CAZ186" s="567"/>
      <c r="CBE186" s="635"/>
      <c r="CBF186" s="636"/>
      <c r="CBG186" s="567"/>
      <c r="CBL186" s="635"/>
      <c r="CBM186" s="636"/>
      <c r="CBN186" s="567"/>
      <c r="CBS186" s="635"/>
      <c r="CBT186" s="636"/>
      <c r="CBU186" s="567"/>
      <c r="CBZ186" s="635"/>
      <c r="CCA186" s="636"/>
      <c r="CCB186" s="567"/>
      <c r="CCG186" s="635"/>
      <c r="CCH186" s="636"/>
      <c r="CCI186" s="567"/>
      <c r="CCN186" s="635"/>
      <c r="CCO186" s="636"/>
      <c r="CCP186" s="567"/>
      <c r="CCU186" s="635"/>
      <c r="CCV186" s="636"/>
      <c r="CCW186" s="567"/>
      <c r="CDB186" s="635"/>
      <c r="CDC186" s="636"/>
      <c r="CDD186" s="567"/>
      <c r="CDI186" s="635"/>
      <c r="CDJ186" s="636"/>
      <c r="CDK186" s="567"/>
      <c r="CDP186" s="635"/>
      <c r="CDQ186" s="636"/>
      <c r="CDR186" s="567"/>
      <c r="CDW186" s="635"/>
      <c r="CDX186" s="636"/>
      <c r="CDY186" s="567"/>
      <c r="CED186" s="635"/>
      <c r="CEE186" s="636"/>
      <c r="CEF186" s="567"/>
      <c r="CEK186" s="635"/>
      <c r="CEL186" s="636"/>
      <c r="CEM186" s="567"/>
      <c r="CER186" s="635"/>
      <c r="CES186" s="636"/>
      <c r="CET186" s="567"/>
      <c r="CEY186" s="635"/>
      <c r="CEZ186" s="636"/>
      <c r="CFA186" s="567"/>
      <c r="CFF186" s="635"/>
      <c r="CFG186" s="636"/>
      <c r="CFH186" s="567"/>
      <c r="CFM186" s="635"/>
      <c r="CFN186" s="636"/>
      <c r="CFO186" s="567"/>
      <c r="CFT186" s="635"/>
      <c r="CFU186" s="636"/>
      <c r="CFV186" s="567"/>
      <c r="CGA186" s="635"/>
      <c r="CGB186" s="636"/>
      <c r="CGC186" s="567"/>
      <c r="CGH186" s="635"/>
      <c r="CGI186" s="636"/>
      <c r="CGJ186" s="567"/>
      <c r="CGO186" s="635"/>
      <c r="CGP186" s="636"/>
      <c r="CGQ186" s="567"/>
      <c r="CGV186" s="635"/>
      <c r="CGW186" s="636"/>
      <c r="CGX186" s="567"/>
      <c r="CHC186" s="635"/>
      <c r="CHD186" s="636"/>
      <c r="CHE186" s="567"/>
      <c r="CHJ186" s="635"/>
      <c r="CHK186" s="636"/>
      <c r="CHL186" s="567"/>
      <c r="CHQ186" s="635"/>
      <c r="CHR186" s="636"/>
      <c r="CHS186" s="567"/>
      <c r="CHX186" s="635"/>
      <c r="CHY186" s="636"/>
      <c r="CHZ186" s="567"/>
      <c r="CIE186" s="635"/>
      <c r="CIF186" s="636"/>
      <c r="CIG186" s="567"/>
      <c r="CIL186" s="635"/>
      <c r="CIM186" s="636"/>
      <c r="CIN186" s="567"/>
      <c r="CIS186" s="635"/>
      <c r="CIT186" s="636"/>
      <c r="CIU186" s="567"/>
      <c r="CIZ186" s="635"/>
      <c r="CJA186" s="636"/>
      <c r="CJB186" s="567"/>
      <c r="CJG186" s="635"/>
      <c r="CJH186" s="636"/>
      <c r="CJI186" s="567"/>
      <c r="CJN186" s="635"/>
      <c r="CJO186" s="636"/>
      <c r="CJP186" s="567"/>
      <c r="CJU186" s="635"/>
      <c r="CJV186" s="636"/>
      <c r="CJW186" s="567"/>
      <c r="CKB186" s="635"/>
      <c r="CKC186" s="636"/>
      <c r="CKD186" s="567"/>
      <c r="CKI186" s="635"/>
      <c r="CKJ186" s="636"/>
      <c r="CKK186" s="567"/>
      <c r="CKP186" s="635"/>
      <c r="CKQ186" s="636"/>
      <c r="CKR186" s="567"/>
      <c r="CKW186" s="635"/>
      <c r="CKX186" s="636"/>
      <c r="CKY186" s="567"/>
      <c r="CLD186" s="635"/>
      <c r="CLE186" s="636"/>
      <c r="CLF186" s="567"/>
      <c r="CLK186" s="635"/>
      <c r="CLL186" s="636"/>
      <c r="CLM186" s="567"/>
      <c r="CLR186" s="635"/>
      <c r="CLS186" s="636"/>
      <c r="CLT186" s="567"/>
      <c r="CLY186" s="635"/>
      <c r="CLZ186" s="636"/>
      <c r="CMA186" s="567"/>
      <c r="CMF186" s="635"/>
      <c r="CMG186" s="636"/>
      <c r="CMH186" s="567"/>
      <c r="CMM186" s="635"/>
      <c r="CMN186" s="636"/>
      <c r="CMO186" s="567"/>
      <c r="CMT186" s="635"/>
      <c r="CMU186" s="636"/>
      <c r="CMV186" s="567"/>
      <c r="CNA186" s="635"/>
      <c r="CNB186" s="636"/>
      <c r="CNC186" s="567"/>
      <c r="CNH186" s="635"/>
      <c r="CNI186" s="636"/>
      <c r="CNJ186" s="567"/>
      <c r="CNO186" s="635"/>
      <c r="CNP186" s="636"/>
      <c r="CNQ186" s="567"/>
      <c r="CNV186" s="635"/>
      <c r="CNW186" s="636"/>
      <c r="CNX186" s="567"/>
      <c r="COC186" s="635"/>
      <c r="COD186" s="636"/>
      <c r="COE186" s="567"/>
      <c r="COJ186" s="635"/>
      <c r="COK186" s="636"/>
      <c r="COL186" s="567"/>
      <c r="COQ186" s="635"/>
      <c r="COR186" s="636"/>
      <c r="COS186" s="567"/>
      <c r="COX186" s="635"/>
      <c r="COY186" s="636"/>
      <c r="COZ186" s="567"/>
      <c r="CPE186" s="635"/>
      <c r="CPF186" s="636"/>
      <c r="CPG186" s="567"/>
      <c r="CPL186" s="635"/>
      <c r="CPM186" s="636"/>
      <c r="CPN186" s="567"/>
      <c r="CPS186" s="635"/>
      <c r="CPT186" s="636"/>
      <c r="CPU186" s="567"/>
      <c r="CPZ186" s="635"/>
      <c r="CQA186" s="636"/>
      <c r="CQB186" s="567"/>
      <c r="CQG186" s="635"/>
      <c r="CQH186" s="636"/>
      <c r="CQI186" s="567"/>
      <c r="CQN186" s="635"/>
      <c r="CQO186" s="636"/>
      <c r="CQP186" s="567"/>
      <c r="CQU186" s="635"/>
      <c r="CQV186" s="636"/>
      <c r="CQW186" s="567"/>
      <c r="CRB186" s="635"/>
      <c r="CRC186" s="636"/>
      <c r="CRD186" s="567"/>
      <c r="CRI186" s="635"/>
      <c r="CRJ186" s="636"/>
      <c r="CRK186" s="567"/>
      <c r="CRP186" s="635"/>
      <c r="CRQ186" s="636"/>
      <c r="CRR186" s="567"/>
      <c r="CRW186" s="635"/>
      <c r="CRX186" s="636"/>
      <c r="CRY186" s="567"/>
      <c r="CSD186" s="635"/>
      <c r="CSE186" s="636"/>
      <c r="CSF186" s="567"/>
      <c r="CSK186" s="635"/>
      <c r="CSL186" s="636"/>
      <c r="CSM186" s="567"/>
      <c r="CSR186" s="635"/>
      <c r="CSS186" s="636"/>
      <c r="CST186" s="567"/>
      <c r="CSY186" s="635"/>
      <c r="CSZ186" s="636"/>
      <c r="CTA186" s="567"/>
      <c r="CTF186" s="635"/>
      <c r="CTG186" s="636"/>
      <c r="CTH186" s="567"/>
      <c r="CTM186" s="635"/>
      <c r="CTN186" s="636"/>
      <c r="CTO186" s="567"/>
      <c r="CTT186" s="635"/>
      <c r="CTU186" s="636"/>
      <c r="CTV186" s="567"/>
      <c r="CUA186" s="635"/>
      <c r="CUB186" s="636"/>
      <c r="CUC186" s="567"/>
      <c r="CUH186" s="635"/>
      <c r="CUI186" s="636"/>
      <c r="CUJ186" s="567"/>
      <c r="CUO186" s="635"/>
      <c r="CUP186" s="636"/>
      <c r="CUQ186" s="567"/>
      <c r="CUV186" s="635"/>
      <c r="CUW186" s="636"/>
      <c r="CUX186" s="567"/>
      <c r="CVC186" s="635"/>
      <c r="CVD186" s="636"/>
      <c r="CVE186" s="567"/>
      <c r="CVJ186" s="635"/>
      <c r="CVK186" s="636"/>
      <c r="CVL186" s="567"/>
      <c r="CVQ186" s="635"/>
      <c r="CVR186" s="636"/>
      <c r="CVS186" s="567"/>
      <c r="CVX186" s="635"/>
      <c r="CVY186" s="636"/>
      <c r="CVZ186" s="567"/>
      <c r="CWE186" s="635"/>
      <c r="CWF186" s="636"/>
      <c r="CWG186" s="567"/>
      <c r="CWL186" s="635"/>
      <c r="CWM186" s="636"/>
      <c r="CWN186" s="567"/>
      <c r="CWS186" s="635"/>
      <c r="CWT186" s="636"/>
      <c r="CWU186" s="567"/>
      <c r="CWZ186" s="635"/>
      <c r="CXA186" s="636"/>
      <c r="CXB186" s="567"/>
      <c r="CXG186" s="635"/>
      <c r="CXH186" s="636"/>
      <c r="CXI186" s="567"/>
      <c r="CXN186" s="635"/>
      <c r="CXO186" s="636"/>
      <c r="CXP186" s="567"/>
      <c r="CXU186" s="635"/>
      <c r="CXV186" s="636"/>
      <c r="CXW186" s="567"/>
      <c r="CYB186" s="635"/>
      <c r="CYC186" s="636"/>
      <c r="CYD186" s="567"/>
      <c r="CYI186" s="635"/>
      <c r="CYJ186" s="636"/>
      <c r="CYK186" s="567"/>
      <c r="CYP186" s="635"/>
      <c r="CYQ186" s="636"/>
      <c r="CYR186" s="567"/>
      <c r="CYW186" s="635"/>
      <c r="CYX186" s="636"/>
      <c r="CYY186" s="567"/>
      <c r="CZD186" s="635"/>
      <c r="CZE186" s="636"/>
      <c r="CZF186" s="567"/>
      <c r="CZK186" s="635"/>
      <c r="CZL186" s="636"/>
      <c r="CZM186" s="567"/>
      <c r="CZR186" s="635"/>
      <c r="CZS186" s="636"/>
      <c r="CZT186" s="567"/>
      <c r="CZY186" s="635"/>
      <c r="CZZ186" s="636"/>
      <c r="DAA186" s="567"/>
      <c r="DAF186" s="635"/>
      <c r="DAG186" s="636"/>
      <c r="DAH186" s="567"/>
      <c r="DAM186" s="635"/>
      <c r="DAN186" s="636"/>
      <c r="DAO186" s="567"/>
      <c r="DAT186" s="635"/>
      <c r="DAU186" s="636"/>
      <c r="DAV186" s="567"/>
      <c r="DBA186" s="635"/>
      <c r="DBB186" s="636"/>
      <c r="DBC186" s="567"/>
      <c r="DBH186" s="635"/>
      <c r="DBI186" s="636"/>
      <c r="DBJ186" s="567"/>
      <c r="DBO186" s="635"/>
      <c r="DBP186" s="636"/>
      <c r="DBQ186" s="567"/>
      <c r="DBV186" s="635"/>
      <c r="DBW186" s="636"/>
      <c r="DBX186" s="567"/>
      <c r="DCC186" s="635"/>
      <c r="DCD186" s="636"/>
      <c r="DCE186" s="567"/>
      <c r="DCJ186" s="635"/>
      <c r="DCK186" s="636"/>
      <c r="DCL186" s="567"/>
      <c r="DCQ186" s="635"/>
      <c r="DCR186" s="636"/>
      <c r="DCS186" s="567"/>
      <c r="DCX186" s="635"/>
      <c r="DCY186" s="636"/>
      <c r="DCZ186" s="567"/>
      <c r="DDE186" s="635"/>
      <c r="DDF186" s="636"/>
      <c r="DDG186" s="567"/>
      <c r="DDL186" s="635"/>
      <c r="DDM186" s="636"/>
      <c r="DDN186" s="567"/>
      <c r="DDS186" s="635"/>
      <c r="DDT186" s="636"/>
      <c r="DDU186" s="567"/>
      <c r="DDZ186" s="635"/>
      <c r="DEA186" s="636"/>
      <c r="DEB186" s="567"/>
      <c r="DEG186" s="635"/>
      <c r="DEH186" s="636"/>
      <c r="DEI186" s="567"/>
      <c r="DEN186" s="635"/>
      <c r="DEO186" s="636"/>
      <c r="DEP186" s="567"/>
      <c r="DEU186" s="635"/>
      <c r="DEV186" s="636"/>
      <c r="DEW186" s="567"/>
      <c r="DFB186" s="635"/>
      <c r="DFC186" s="636"/>
      <c r="DFD186" s="567"/>
      <c r="DFI186" s="635"/>
      <c r="DFJ186" s="636"/>
      <c r="DFK186" s="567"/>
      <c r="DFP186" s="635"/>
      <c r="DFQ186" s="636"/>
      <c r="DFR186" s="567"/>
      <c r="DFW186" s="635"/>
      <c r="DFX186" s="636"/>
      <c r="DFY186" s="567"/>
      <c r="DGD186" s="635"/>
      <c r="DGE186" s="636"/>
      <c r="DGF186" s="567"/>
      <c r="DGK186" s="635"/>
      <c r="DGL186" s="636"/>
      <c r="DGM186" s="567"/>
      <c r="DGR186" s="635"/>
      <c r="DGS186" s="636"/>
      <c r="DGT186" s="567"/>
      <c r="DGY186" s="635"/>
      <c r="DGZ186" s="636"/>
      <c r="DHA186" s="567"/>
      <c r="DHF186" s="635"/>
      <c r="DHG186" s="636"/>
      <c r="DHH186" s="567"/>
      <c r="DHM186" s="635"/>
      <c r="DHN186" s="636"/>
      <c r="DHO186" s="567"/>
      <c r="DHT186" s="635"/>
      <c r="DHU186" s="636"/>
      <c r="DHV186" s="567"/>
      <c r="DIA186" s="635"/>
      <c r="DIB186" s="636"/>
      <c r="DIC186" s="567"/>
      <c r="DIH186" s="635"/>
      <c r="DII186" s="636"/>
      <c r="DIJ186" s="567"/>
      <c r="DIO186" s="635"/>
      <c r="DIP186" s="636"/>
      <c r="DIQ186" s="567"/>
      <c r="DIV186" s="635"/>
      <c r="DIW186" s="636"/>
      <c r="DIX186" s="567"/>
      <c r="DJC186" s="635"/>
      <c r="DJD186" s="636"/>
      <c r="DJE186" s="567"/>
      <c r="DJJ186" s="635"/>
      <c r="DJK186" s="636"/>
      <c r="DJL186" s="567"/>
      <c r="DJQ186" s="635"/>
      <c r="DJR186" s="636"/>
      <c r="DJS186" s="567"/>
      <c r="DJX186" s="635"/>
      <c r="DJY186" s="636"/>
      <c r="DJZ186" s="567"/>
      <c r="DKE186" s="635"/>
      <c r="DKF186" s="636"/>
      <c r="DKG186" s="567"/>
      <c r="DKL186" s="635"/>
      <c r="DKM186" s="636"/>
      <c r="DKN186" s="567"/>
      <c r="DKS186" s="635"/>
      <c r="DKT186" s="636"/>
      <c r="DKU186" s="567"/>
      <c r="DKZ186" s="635"/>
      <c r="DLA186" s="636"/>
      <c r="DLB186" s="567"/>
      <c r="DLG186" s="635"/>
      <c r="DLH186" s="636"/>
      <c r="DLI186" s="567"/>
      <c r="DLN186" s="635"/>
      <c r="DLO186" s="636"/>
      <c r="DLP186" s="567"/>
      <c r="DLU186" s="635"/>
      <c r="DLV186" s="636"/>
      <c r="DLW186" s="567"/>
      <c r="DMB186" s="635"/>
      <c r="DMC186" s="636"/>
      <c r="DMD186" s="567"/>
      <c r="DMI186" s="635"/>
      <c r="DMJ186" s="636"/>
      <c r="DMK186" s="567"/>
      <c r="DMP186" s="635"/>
      <c r="DMQ186" s="636"/>
      <c r="DMR186" s="567"/>
      <c r="DMW186" s="635"/>
      <c r="DMX186" s="636"/>
      <c r="DMY186" s="567"/>
      <c r="DND186" s="635"/>
      <c r="DNE186" s="636"/>
      <c r="DNF186" s="567"/>
      <c r="DNK186" s="635"/>
      <c r="DNL186" s="636"/>
      <c r="DNM186" s="567"/>
      <c r="DNR186" s="635"/>
      <c r="DNS186" s="636"/>
      <c r="DNT186" s="567"/>
      <c r="DNY186" s="635"/>
      <c r="DNZ186" s="636"/>
      <c r="DOA186" s="567"/>
      <c r="DOF186" s="635"/>
      <c r="DOG186" s="636"/>
      <c r="DOH186" s="567"/>
      <c r="DOM186" s="635"/>
      <c r="DON186" s="636"/>
      <c r="DOO186" s="567"/>
      <c r="DOT186" s="635"/>
      <c r="DOU186" s="636"/>
      <c r="DOV186" s="567"/>
      <c r="DPA186" s="635"/>
      <c r="DPB186" s="636"/>
      <c r="DPC186" s="567"/>
      <c r="DPH186" s="635"/>
      <c r="DPI186" s="636"/>
      <c r="DPJ186" s="567"/>
      <c r="DPO186" s="635"/>
      <c r="DPP186" s="636"/>
      <c r="DPQ186" s="567"/>
      <c r="DPV186" s="635"/>
      <c r="DPW186" s="636"/>
      <c r="DPX186" s="567"/>
      <c r="DQC186" s="635"/>
      <c r="DQD186" s="636"/>
      <c r="DQE186" s="567"/>
      <c r="DQJ186" s="635"/>
      <c r="DQK186" s="636"/>
      <c r="DQL186" s="567"/>
      <c r="DQQ186" s="635"/>
      <c r="DQR186" s="636"/>
      <c r="DQS186" s="567"/>
      <c r="DQX186" s="635"/>
      <c r="DQY186" s="636"/>
      <c r="DQZ186" s="567"/>
      <c r="DRE186" s="635"/>
      <c r="DRF186" s="636"/>
      <c r="DRG186" s="567"/>
      <c r="DRL186" s="635"/>
      <c r="DRM186" s="636"/>
      <c r="DRN186" s="567"/>
      <c r="DRS186" s="635"/>
      <c r="DRT186" s="636"/>
      <c r="DRU186" s="567"/>
      <c r="DRZ186" s="635"/>
      <c r="DSA186" s="636"/>
      <c r="DSB186" s="567"/>
      <c r="DSG186" s="635"/>
      <c r="DSH186" s="636"/>
      <c r="DSI186" s="567"/>
      <c r="DSN186" s="635"/>
      <c r="DSO186" s="636"/>
      <c r="DSP186" s="567"/>
      <c r="DSU186" s="635"/>
      <c r="DSV186" s="636"/>
      <c r="DSW186" s="567"/>
      <c r="DTB186" s="635"/>
      <c r="DTC186" s="636"/>
      <c r="DTD186" s="567"/>
      <c r="DTI186" s="635"/>
      <c r="DTJ186" s="636"/>
      <c r="DTK186" s="567"/>
      <c r="DTP186" s="635"/>
      <c r="DTQ186" s="636"/>
      <c r="DTR186" s="567"/>
      <c r="DTW186" s="635"/>
      <c r="DTX186" s="636"/>
      <c r="DTY186" s="567"/>
      <c r="DUD186" s="635"/>
      <c r="DUE186" s="636"/>
      <c r="DUF186" s="567"/>
      <c r="DUK186" s="635"/>
      <c r="DUL186" s="636"/>
      <c r="DUM186" s="567"/>
      <c r="DUR186" s="635"/>
      <c r="DUS186" s="636"/>
      <c r="DUT186" s="567"/>
      <c r="DUY186" s="635"/>
      <c r="DUZ186" s="636"/>
      <c r="DVA186" s="567"/>
      <c r="DVF186" s="635"/>
      <c r="DVG186" s="636"/>
      <c r="DVH186" s="567"/>
      <c r="DVM186" s="635"/>
      <c r="DVN186" s="636"/>
      <c r="DVO186" s="567"/>
      <c r="DVT186" s="635"/>
      <c r="DVU186" s="636"/>
      <c r="DVV186" s="567"/>
      <c r="DWA186" s="635"/>
      <c r="DWB186" s="636"/>
      <c r="DWC186" s="567"/>
      <c r="DWH186" s="635"/>
      <c r="DWI186" s="636"/>
      <c r="DWJ186" s="567"/>
      <c r="DWO186" s="635"/>
      <c r="DWP186" s="636"/>
      <c r="DWQ186" s="567"/>
      <c r="DWV186" s="635"/>
      <c r="DWW186" s="636"/>
      <c r="DWX186" s="567"/>
      <c r="DXC186" s="635"/>
      <c r="DXD186" s="636"/>
      <c r="DXE186" s="567"/>
      <c r="DXJ186" s="635"/>
      <c r="DXK186" s="636"/>
      <c r="DXL186" s="567"/>
      <c r="DXQ186" s="635"/>
      <c r="DXR186" s="636"/>
      <c r="DXS186" s="567"/>
      <c r="DXX186" s="635"/>
      <c r="DXY186" s="636"/>
      <c r="DXZ186" s="567"/>
      <c r="DYE186" s="635"/>
      <c r="DYF186" s="636"/>
      <c r="DYG186" s="567"/>
      <c r="DYL186" s="635"/>
      <c r="DYM186" s="636"/>
      <c r="DYN186" s="567"/>
      <c r="DYS186" s="635"/>
      <c r="DYT186" s="636"/>
      <c r="DYU186" s="567"/>
      <c r="DYZ186" s="635"/>
      <c r="DZA186" s="636"/>
      <c r="DZB186" s="567"/>
      <c r="DZG186" s="635"/>
      <c r="DZH186" s="636"/>
      <c r="DZI186" s="567"/>
      <c r="DZN186" s="635"/>
      <c r="DZO186" s="636"/>
      <c r="DZP186" s="567"/>
      <c r="DZU186" s="635"/>
      <c r="DZV186" s="636"/>
      <c r="DZW186" s="567"/>
      <c r="EAB186" s="635"/>
      <c r="EAC186" s="636"/>
      <c r="EAD186" s="567"/>
      <c r="EAI186" s="635"/>
      <c r="EAJ186" s="636"/>
      <c r="EAK186" s="567"/>
      <c r="EAP186" s="635"/>
      <c r="EAQ186" s="636"/>
      <c r="EAR186" s="567"/>
      <c r="EAW186" s="635"/>
      <c r="EAX186" s="636"/>
      <c r="EAY186" s="567"/>
      <c r="EBD186" s="635"/>
      <c r="EBE186" s="636"/>
      <c r="EBF186" s="567"/>
      <c r="EBK186" s="635"/>
      <c r="EBL186" s="636"/>
      <c r="EBM186" s="567"/>
      <c r="EBR186" s="635"/>
      <c r="EBS186" s="636"/>
      <c r="EBT186" s="567"/>
      <c r="EBY186" s="635"/>
      <c r="EBZ186" s="636"/>
      <c r="ECA186" s="567"/>
      <c r="ECF186" s="635"/>
      <c r="ECG186" s="636"/>
      <c r="ECH186" s="567"/>
      <c r="ECM186" s="635"/>
      <c r="ECN186" s="636"/>
      <c r="ECO186" s="567"/>
      <c r="ECT186" s="635"/>
      <c r="ECU186" s="636"/>
      <c r="ECV186" s="567"/>
      <c r="EDA186" s="635"/>
      <c r="EDB186" s="636"/>
      <c r="EDC186" s="567"/>
      <c r="EDH186" s="635"/>
      <c r="EDI186" s="636"/>
      <c r="EDJ186" s="567"/>
      <c r="EDO186" s="635"/>
      <c r="EDP186" s="636"/>
      <c r="EDQ186" s="567"/>
      <c r="EDV186" s="635"/>
      <c r="EDW186" s="636"/>
      <c r="EDX186" s="567"/>
      <c r="EEC186" s="635"/>
      <c r="EED186" s="636"/>
      <c r="EEE186" s="567"/>
      <c r="EEJ186" s="635"/>
      <c r="EEK186" s="636"/>
      <c r="EEL186" s="567"/>
      <c r="EEQ186" s="635"/>
      <c r="EER186" s="636"/>
      <c r="EES186" s="567"/>
      <c r="EEX186" s="635"/>
      <c r="EEY186" s="636"/>
      <c r="EEZ186" s="567"/>
      <c r="EFE186" s="635"/>
      <c r="EFF186" s="636"/>
      <c r="EFG186" s="567"/>
      <c r="EFL186" s="635"/>
      <c r="EFM186" s="636"/>
      <c r="EFN186" s="567"/>
      <c r="EFS186" s="635"/>
      <c r="EFT186" s="636"/>
      <c r="EFU186" s="567"/>
      <c r="EFZ186" s="635"/>
      <c r="EGA186" s="636"/>
      <c r="EGB186" s="567"/>
      <c r="EGG186" s="635"/>
      <c r="EGH186" s="636"/>
      <c r="EGI186" s="567"/>
      <c r="EGN186" s="635"/>
      <c r="EGO186" s="636"/>
      <c r="EGP186" s="567"/>
      <c r="EGU186" s="635"/>
      <c r="EGV186" s="636"/>
      <c r="EGW186" s="567"/>
      <c r="EHB186" s="635"/>
      <c r="EHC186" s="636"/>
      <c r="EHD186" s="567"/>
      <c r="EHI186" s="635"/>
      <c r="EHJ186" s="636"/>
      <c r="EHK186" s="567"/>
      <c r="EHP186" s="635"/>
      <c r="EHQ186" s="636"/>
      <c r="EHR186" s="567"/>
      <c r="EHW186" s="635"/>
      <c r="EHX186" s="636"/>
      <c r="EHY186" s="567"/>
      <c r="EID186" s="635"/>
      <c r="EIE186" s="636"/>
      <c r="EIF186" s="567"/>
      <c r="EIK186" s="635"/>
      <c r="EIL186" s="636"/>
      <c r="EIM186" s="567"/>
      <c r="EIR186" s="635"/>
      <c r="EIS186" s="636"/>
      <c r="EIT186" s="567"/>
      <c r="EIY186" s="635"/>
      <c r="EIZ186" s="636"/>
      <c r="EJA186" s="567"/>
      <c r="EJF186" s="635"/>
      <c r="EJG186" s="636"/>
      <c r="EJH186" s="567"/>
      <c r="EJM186" s="635"/>
      <c r="EJN186" s="636"/>
      <c r="EJO186" s="567"/>
      <c r="EJT186" s="635"/>
      <c r="EJU186" s="636"/>
      <c r="EJV186" s="567"/>
      <c r="EKA186" s="635"/>
      <c r="EKB186" s="636"/>
      <c r="EKC186" s="567"/>
      <c r="EKH186" s="635"/>
      <c r="EKI186" s="636"/>
      <c r="EKJ186" s="567"/>
      <c r="EKO186" s="635"/>
      <c r="EKP186" s="636"/>
      <c r="EKQ186" s="567"/>
      <c r="EKV186" s="635"/>
      <c r="EKW186" s="636"/>
      <c r="EKX186" s="567"/>
      <c r="ELC186" s="635"/>
      <c r="ELD186" s="636"/>
      <c r="ELE186" s="567"/>
      <c r="ELJ186" s="635"/>
      <c r="ELK186" s="636"/>
      <c r="ELL186" s="567"/>
      <c r="ELQ186" s="635"/>
      <c r="ELR186" s="636"/>
      <c r="ELS186" s="567"/>
      <c r="ELX186" s="635"/>
      <c r="ELY186" s="636"/>
      <c r="ELZ186" s="567"/>
      <c r="EME186" s="635"/>
      <c r="EMF186" s="636"/>
      <c r="EMG186" s="567"/>
      <c r="EML186" s="635"/>
      <c r="EMM186" s="636"/>
      <c r="EMN186" s="567"/>
      <c r="EMS186" s="635"/>
      <c r="EMT186" s="636"/>
      <c r="EMU186" s="567"/>
      <c r="EMZ186" s="635"/>
      <c r="ENA186" s="636"/>
      <c r="ENB186" s="567"/>
      <c r="ENG186" s="635"/>
      <c r="ENH186" s="636"/>
      <c r="ENI186" s="567"/>
      <c r="ENN186" s="635"/>
      <c r="ENO186" s="636"/>
      <c r="ENP186" s="567"/>
      <c r="ENU186" s="635"/>
      <c r="ENV186" s="636"/>
      <c r="ENW186" s="567"/>
      <c r="EOB186" s="635"/>
      <c r="EOC186" s="636"/>
      <c r="EOD186" s="567"/>
      <c r="EOI186" s="635"/>
      <c r="EOJ186" s="636"/>
      <c r="EOK186" s="567"/>
      <c r="EOP186" s="635"/>
      <c r="EOQ186" s="636"/>
      <c r="EOR186" s="567"/>
      <c r="EOW186" s="635"/>
      <c r="EOX186" s="636"/>
      <c r="EOY186" s="567"/>
      <c r="EPD186" s="635"/>
      <c r="EPE186" s="636"/>
      <c r="EPF186" s="567"/>
      <c r="EPK186" s="635"/>
      <c r="EPL186" s="636"/>
      <c r="EPM186" s="567"/>
      <c r="EPR186" s="635"/>
      <c r="EPS186" s="636"/>
      <c r="EPT186" s="567"/>
      <c r="EPY186" s="635"/>
      <c r="EPZ186" s="636"/>
      <c r="EQA186" s="567"/>
      <c r="EQF186" s="635"/>
      <c r="EQG186" s="636"/>
      <c r="EQH186" s="567"/>
      <c r="EQM186" s="635"/>
      <c r="EQN186" s="636"/>
      <c r="EQO186" s="567"/>
      <c r="EQT186" s="635"/>
      <c r="EQU186" s="636"/>
      <c r="EQV186" s="567"/>
      <c r="ERA186" s="635"/>
      <c r="ERB186" s="636"/>
      <c r="ERC186" s="567"/>
      <c r="ERH186" s="635"/>
      <c r="ERI186" s="636"/>
      <c r="ERJ186" s="567"/>
      <c r="ERO186" s="635"/>
      <c r="ERP186" s="636"/>
      <c r="ERQ186" s="567"/>
      <c r="ERV186" s="635"/>
      <c r="ERW186" s="636"/>
      <c r="ERX186" s="567"/>
      <c r="ESC186" s="635"/>
      <c r="ESD186" s="636"/>
      <c r="ESE186" s="567"/>
      <c r="ESJ186" s="635"/>
      <c r="ESK186" s="636"/>
      <c r="ESL186" s="567"/>
      <c r="ESQ186" s="635"/>
      <c r="ESR186" s="636"/>
      <c r="ESS186" s="567"/>
      <c r="ESX186" s="635"/>
      <c r="ESY186" s="636"/>
      <c r="ESZ186" s="567"/>
      <c r="ETE186" s="635"/>
      <c r="ETF186" s="636"/>
      <c r="ETG186" s="567"/>
      <c r="ETL186" s="635"/>
      <c r="ETM186" s="636"/>
      <c r="ETN186" s="567"/>
      <c r="ETS186" s="635"/>
      <c r="ETT186" s="636"/>
      <c r="ETU186" s="567"/>
      <c r="ETZ186" s="635"/>
      <c r="EUA186" s="636"/>
      <c r="EUB186" s="567"/>
      <c r="EUG186" s="635"/>
      <c r="EUH186" s="636"/>
      <c r="EUI186" s="567"/>
      <c r="EUN186" s="635"/>
      <c r="EUO186" s="636"/>
      <c r="EUP186" s="567"/>
      <c r="EUU186" s="635"/>
      <c r="EUV186" s="636"/>
      <c r="EUW186" s="567"/>
      <c r="EVB186" s="635"/>
      <c r="EVC186" s="636"/>
      <c r="EVD186" s="567"/>
      <c r="EVI186" s="635"/>
      <c r="EVJ186" s="636"/>
      <c r="EVK186" s="567"/>
      <c r="EVP186" s="635"/>
      <c r="EVQ186" s="636"/>
      <c r="EVR186" s="567"/>
      <c r="EVW186" s="635"/>
      <c r="EVX186" s="636"/>
      <c r="EVY186" s="567"/>
      <c r="EWD186" s="635"/>
      <c r="EWE186" s="636"/>
      <c r="EWF186" s="567"/>
      <c r="EWK186" s="635"/>
      <c r="EWL186" s="636"/>
      <c r="EWM186" s="567"/>
      <c r="EWR186" s="635"/>
      <c r="EWS186" s="636"/>
      <c r="EWT186" s="567"/>
      <c r="EWY186" s="635"/>
      <c r="EWZ186" s="636"/>
      <c r="EXA186" s="567"/>
      <c r="EXF186" s="635"/>
      <c r="EXG186" s="636"/>
      <c r="EXH186" s="567"/>
      <c r="EXM186" s="635"/>
      <c r="EXN186" s="636"/>
      <c r="EXO186" s="567"/>
      <c r="EXT186" s="635"/>
      <c r="EXU186" s="636"/>
      <c r="EXV186" s="567"/>
      <c r="EYA186" s="635"/>
      <c r="EYB186" s="636"/>
      <c r="EYC186" s="567"/>
      <c r="EYH186" s="635"/>
      <c r="EYI186" s="636"/>
      <c r="EYJ186" s="567"/>
      <c r="EYO186" s="635"/>
      <c r="EYP186" s="636"/>
      <c r="EYQ186" s="567"/>
      <c r="EYV186" s="635"/>
      <c r="EYW186" s="636"/>
      <c r="EYX186" s="567"/>
      <c r="EZC186" s="635"/>
      <c r="EZD186" s="636"/>
      <c r="EZE186" s="567"/>
      <c r="EZJ186" s="635"/>
      <c r="EZK186" s="636"/>
      <c r="EZL186" s="567"/>
      <c r="EZQ186" s="635"/>
      <c r="EZR186" s="636"/>
      <c r="EZS186" s="567"/>
      <c r="EZX186" s="635"/>
      <c r="EZY186" s="636"/>
      <c r="EZZ186" s="567"/>
      <c r="FAE186" s="635"/>
      <c r="FAF186" s="636"/>
      <c r="FAG186" s="567"/>
      <c r="FAL186" s="635"/>
      <c r="FAM186" s="636"/>
      <c r="FAN186" s="567"/>
      <c r="FAS186" s="635"/>
      <c r="FAT186" s="636"/>
      <c r="FAU186" s="567"/>
      <c r="FAZ186" s="635"/>
      <c r="FBA186" s="636"/>
      <c r="FBB186" s="567"/>
      <c r="FBG186" s="635"/>
      <c r="FBH186" s="636"/>
      <c r="FBI186" s="567"/>
      <c r="FBN186" s="635"/>
      <c r="FBO186" s="636"/>
      <c r="FBP186" s="567"/>
      <c r="FBU186" s="635"/>
      <c r="FBV186" s="636"/>
      <c r="FBW186" s="567"/>
      <c r="FCB186" s="635"/>
      <c r="FCC186" s="636"/>
      <c r="FCD186" s="567"/>
      <c r="FCI186" s="635"/>
      <c r="FCJ186" s="636"/>
      <c r="FCK186" s="567"/>
      <c r="FCP186" s="635"/>
      <c r="FCQ186" s="636"/>
      <c r="FCR186" s="567"/>
      <c r="FCW186" s="635"/>
      <c r="FCX186" s="636"/>
      <c r="FCY186" s="567"/>
      <c r="FDD186" s="635"/>
      <c r="FDE186" s="636"/>
      <c r="FDF186" s="567"/>
      <c r="FDK186" s="635"/>
      <c r="FDL186" s="636"/>
      <c r="FDM186" s="567"/>
      <c r="FDR186" s="635"/>
      <c r="FDS186" s="636"/>
      <c r="FDT186" s="567"/>
      <c r="FDY186" s="635"/>
      <c r="FDZ186" s="636"/>
      <c r="FEA186" s="567"/>
      <c r="FEF186" s="635"/>
      <c r="FEG186" s="636"/>
      <c r="FEH186" s="567"/>
      <c r="FEM186" s="635"/>
      <c r="FEN186" s="636"/>
      <c r="FEO186" s="567"/>
      <c r="FET186" s="635"/>
      <c r="FEU186" s="636"/>
      <c r="FEV186" s="567"/>
      <c r="FFA186" s="635"/>
      <c r="FFB186" s="636"/>
      <c r="FFC186" s="567"/>
      <c r="FFH186" s="635"/>
      <c r="FFI186" s="636"/>
      <c r="FFJ186" s="567"/>
      <c r="FFO186" s="635"/>
      <c r="FFP186" s="636"/>
      <c r="FFQ186" s="567"/>
      <c r="FFV186" s="635"/>
      <c r="FFW186" s="636"/>
      <c r="FFX186" s="567"/>
      <c r="FGC186" s="635"/>
      <c r="FGD186" s="636"/>
      <c r="FGE186" s="567"/>
      <c r="FGJ186" s="635"/>
      <c r="FGK186" s="636"/>
      <c r="FGL186" s="567"/>
      <c r="FGQ186" s="635"/>
      <c r="FGR186" s="636"/>
      <c r="FGS186" s="567"/>
      <c r="FGX186" s="635"/>
      <c r="FGY186" s="636"/>
      <c r="FGZ186" s="567"/>
      <c r="FHE186" s="635"/>
      <c r="FHF186" s="636"/>
      <c r="FHG186" s="567"/>
      <c r="FHL186" s="635"/>
      <c r="FHM186" s="636"/>
      <c r="FHN186" s="567"/>
      <c r="FHS186" s="635"/>
      <c r="FHT186" s="636"/>
      <c r="FHU186" s="567"/>
      <c r="FHZ186" s="635"/>
      <c r="FIA186" s="636"/>
      <c r="FIB186" s="567"/>
      <c r="FIG186" s="635"/>
      <c r="FIH186" s="636"/>
      <c r="FII186" s="567"/>
      <c r="FIN186" s="635"/>
      <c r="FIO186" s="636"/>
      <c r="FIP186" s="567"/>
      <c r="FIU186" s="635"/>
      <c r="FIV186" s="636"/>
      <c r="FIW186" s="567"/>
      <c r="FJB186" s="635"/>
      <c r="FJC186" s="636"/>
      <c r="FJD186" s="567"/>
      <c r="FJI186" s="635"/>
      <c r="FJJ186" s="636"/>
      <c r="FJK186" s="567"/>
      <c r="FJP186" s="635"/>
      <c r="FJQ186" s="636"/>
      <c r="FJR186" s="567"/>
      <c r="FJW186" s="635"/>
      <c r="FJX186" s="636"/>
      <c r="FJY186" s="567"/>
      <c r="FKD186" s="635"/>
      <c r="FKE186" s="636"/>
      <c r="FKF186" s="567"/>
      <c r="FKK186" s="635"/>
      <c r="FKL186" s="636"/>
      <c r="FKM186" s="567"/>
      <c r="FKR186" s="635"/>
      <c r="FKS186" s="636"/>
      <c r="FKT186" s="567"/>
      <c r="FKY186" s="635"/>
      <c r="FKZ186" s="636"/>
      <c r="FLA186" s="567"/>
      <c r="FLF186" s="635"/>
      <c r="FLG186" s="636"/>
      <c r="FLH186" s="567"/>
      <c r="FLM186" s="635"/>
      <c r="FLN186" s="636"/>
      <c r="FLO186" s="567"/>
      <c r="FLT186" s="635"/>
      <c r="FLU186" s="636"/>
      <c r="FLV186" s="567"/>
      <c r="FMA186" s="635"/>
      <c r="FMB186" s="636"/>
      <c r="FMC186" s="567"/>
      <c r="FMH186" s="635"/>
      <c r="FMI186" s="636"/>
      <c r="FMJ186" s="567"/>
      <c r="FMO186" s="635"/>
      <c r="FMP186" s="636"/>
      <c r="FMQ186" s="567"/>
      <c r="FMV186" s="635"/>
      <c r="FMW186" s="636"/>
      <c r="FMX186" s="567"/>
      <c r="FNC186" s="635"/>
      <c r="FND186" s="636"/>
      <c r="FNE186" s="567"/>
      <c r="FNJ186" s="635"/>
      <c r="FNK186" s="636"/>
      <c r="FNL186" s="567"/>
      <c r="FNQ186" s="635"/>
      <c r="FNR186" s="636"/>
      <c r="FNS186" s="567"/>
      <c r="FNX186" s="635"/>
      <c r="FNY186" s="636"/>
      <c r="FNZ186" s="567"/>
      <c r="FOE186" s="635"/>
      <c r="FOF186" s="636"/>
      <c r="FOG186" s="567"/>
      <c r="FOL186" s="635"/>
      <c r="FOM186" s="636"/>
      <c r="FON186" s="567"/>
      <c r="FOS186" s="635"/>
      <c r="FOT186" s="636"/>
      <c r="FOU186" s="567"/>
      <c r="FOZ186" s="635"/>
      <c r="FPA186" s="636"/>
      <c r="FPB186" s="567"/>
      <c r="FPG186" s="635"/>
      <c r="FPH186" s="636"/>
      <c r="FPI186" s="567"/>
      <c r="FPN186" s="635"/>
      <c r="FPO186" s="636"/>
      <c r="FPP186" s="567"/>
      <c r="FPU186" s="635"/>
      <c r="FPV186" s="636"/>
      <c r="FPW186" s="567"/>
      <c r="FQB186" s="635"/>
      <c r="FQC186" s="636"/>
      <c r="FQD186" s="567"/>
      <c r="FQI186" s="635"/>
      <c r="FQJ186" s="636"/>
      <c r="FQK186" s="567"/>
      <c r="FQP186" s="635"/>
      <c r="FQQ186" s="636"/>
      <c r="FQR186" s="567"/>
      <c r="FQW186" s="635"/>
      <c r="FQX186" s="636"/>
      <c r="FQY186" s="567"/>
      <c r="FRD186" s="635"/>
      <c r="FRE186" s="636"/>
      <c r="FRF186" s="567"/>
      <c r="FRK186" s="635"/>
      <c r="FRL186" s="636"/>
      <c r="FRM186" s="567"/>
      <c r="FRR186" s="635"/>
      <c r="FRS186" s="636"/>
      <c r="FRT186" s="567"/>
      <c r="FRY186" s="635"/>
      <c r="FRZ186" s="636"/>
      <c r="FSA186" s="567"/>
      <c r="FSF186" s="635"/>
      <c r="FSG186" s="636"/>
      <c r="FSH186" s="567"/>
      <c r="FSM186" s="635"/>
      <c r="FSN186" s="636"/>
      <c r="FSO186" s="567"/>
      <c r="FST186" s="635"/>
      <c r="FSU186" s="636"/>
      <c r="FSV186" s="567"/>
      <c r="FTA186" s="635"/>
      <c r="FTB186" s="636"/>
      <c r="FTC186" s="567"/>
      <c r="FTH186" s="635"/>
      <c r="FTI186" s="636"/>
      <c r="FTJ186" s="567"/>
      <c r="FTO186" s="635"/>
      <c r="FTP186" s="636"/>
      <c r="FTQ186" s="567"/>
      <c r="FTV186" s="635"/>
      <c r="FTW186" s="636"/>
      <c r="FTX186" s="567"/>
      <c r="FUC186" s="635"/>
      <c r="FUD186" s="636"/>
      <c r="FUE186" s="567"/>
      <c r="FUJ186" s="635"/>
      <c r="FUK186" s="636"/>
      <c r="FUL186" s="567"/>
      <c r="FUQ186" s="635"/>
      <c r="FUR186" s="636"/>
      <c r="FUS186" s="567"/>
      <c r="FUX186" s="635"/>
      <c r="FUY186" s="636"/>
      <c r="FUZ186" s="567"/>
      <c r="FVE186" s="635"/>
      <c r="FVF186" s="636"/>
      <c r="FVG186" s="567"/>
      <c r="FVL186" s="635"/>
      <c r="FVM186" s="636"/>
      <c r="FVN186" s="567"/>
      <c r="FVS186" s="635"/>
      <c r="FVT186" s="636"/>
      <c r="FVU186" s="567"/>
      <c r="FVZ186" s="635"/>
      <c r="FWA186" s="636"/>
      <c r="FWB186" s="567"/>
      <c r="FWG186" s="635"/>
      <c r="FWH186" s="636"/>
      <c r="FWI186" s="567"/>
      <c r="FWN186" s="635"/>
      <c r="FWO186" s="636"/>
      <c r="FWP186" s="567"/>
      <c r="FWU186" s="635"/>
      <c r="FWV186" s="636"/>
      <c r="FWW186" s="567"/>
      <c r="FXB186" s="635"/>
      <c r="FXC186" s="636"/>
      <c r="FXD186" s="567"/>
      <c r="FXI186" s="635"/>
      <c r="FXJ186" s="636"/>
      <c r="FXK186" s="567"/>
      <c r="FXP186" s="635"/>
      <c r="FXQ186" s="636"/>
      <c r="FXR186" s="567"/>
      <c r="FXW186" s="635"/>
      <c r="FXX186" s="636"/>
      <c r="FXY186" s="567"/>
      <c r="FYD186" s="635"/>
      <c r="FYE186" s="636"/>
      <c r="FYF186" s="567"/>
      <c r="FYK186" s="635"/>
      <c r="FYL186" s="636"/>
      <c r="FYM186" s="567"/>
      <c r="FYR186" s="635"/>
      <c r="FYS186" s="636"/>
      <c r="FYT186" s="567"/>
      <c r="FYY186" s="635"/>
      <c r="FYZ186" s="636"/>
      <c r="FZA186" s="567"/>
      <c r="FZF186" s="635"/>
      <c r="FZG186" s="636"/>
      <c r="FZH186" s="567"/>
      <c r="FZM186" s="635"/>
      <c r="FZN186" s="636"/>
      <c r="FZO186" s="567"/>
      <c r="FZT186" s="635"/>
      <c r="FZU186" s="636"/>
      <c r="FZV186" s="567"/>
      <c r="GAA186" s="635"/>
      <c r="GAB186" s="636"/>
      <c r="GAC186" s="567"/>
      <c r="GAH186" s="635"/>
      <c r="GAI186" s="636"/>
      <c r="GAJ186" s="567"/>
      <c r="GAO186" s="635"/>
      <c r="GAP186" s="636"/>
      <c r="GAQ186" s="567"/>
      <c r="GAV186" s="635"/>
      <c r="GAW186" s="636"/>
      <c r="GAX186" s="567"/>
      <c r="GBC186" s="635"/>
      <c r="GBD186" s="636"/>
      <c r="GBE186" s="567"/>
      <c r="GBJ186" s="635"/>
      <c r="GBK186" s="636"/>
      <c r="GBL186" s="567"/>
      <c r="GBQ186" s="635"/>
      <c r="GBR186" s="636"/>
      <c r="GBS186" s="567"/>
      <c r="GBX186" s="635"/>
      <c r="GBY186" s="636"/>
      <c r="GBZ186" s="567"/>
      <c r="GCE186" s="635"/>
      <c r="GCF186" s="636"/>
      <c r="GCG186" s="567"/>
      <c r="GCL186" s="635"/>
      <c r="GCM186" s="636"/>
      <c r="GCN186" s="567"/>
      <c r="GCS186" s="635"/>
      <c r="GCT186" s="636"/>
      <c r="GCU186" s="567"/>
      <c r="GCZ186" s="635"/>
      <c r="GDA186" s="636"/>
      <c r="GDB186" s="567"/>
      <c r="GDG186" s="635"/>
      <c r="GDH186" s="636"/>
      <c r="GDI186" s="567"/>
      <c r="GDN186" s="635"/>
      <c r="GDO186" s="636"/>
      <c r="GDP186" s="567"/>
      <c r="GDU186" s="635"/>
      <c r="GDV186" s="636"/>
      <c r="GDW186" s="567"/>
      <c r="GEB186" s="635"/>
      <c r="GEC186" s="636"/>
      <c r="GED186" s="567"/>
      <c r="GEI186" s="635"/>
      <c r="GEJ186" s="636"/>
      <c r="GEK186" s="567"/>
      <c r="GEP186" s="635"/>
      <c r="GEQ186" s="636"/>
      <c r="GER186" s="567"/>
      <c r="GEW186" s="635"/>
      <c r="GEX186" s="636"/>
      <c r="GEY186" s="567"/>
      <c r="GFD186" s="635"/>
      <c r="GFE186" s="636"/>
      <c r="GFF186" s="567"/>
      <c r="GFK186" s="635"/>
      <c r="GFL186" s="636"/>
      <c r="GFM186" s="567"/>
      <c r="GFR186" s="635"/>
      <c r="GFS186" s="636"/>
      <c r="GFT186" s="567"/>
      <c r="GFY186" s="635"/>
      <c r="GFZ186" s="636"/>
      <c r="GGA186" s="567"/>
      <c r="GGF186" s="635"/>
      <c r="GGG186" s="636"/>
      <c r="GGH186" s="567"/>
      <c r="GGM186" s="635"/>
      <c r="GGN186" s="636"/>
      <c r="GGO186" s="567"/>
      <c r="GGT186" s="635"/>
      <c r="GGU186" s="636"/>
      <c r="GGV186" s="567"/>
      <c r="GHA186" s="635"/>
      <c r="GHB186" s="636"/>
      <c r="GHC186" s="567"/>
      <c r="GHH186" s="635"/>
      <c r="GHI186" s="636"/>
      <c r="GHJ186" s="567"/>
      <c r="GHO186" s="635"/>
      <c r="GHP186" s="636"/>
      <c r="GHQ186" s="567"/>
      <c r="GHV186" s="635"/>
      <c r="GHW186" s="636"/>
      <c r="GHX186" s="567"/>
      <c r="GIC186" s="635"/>
      <c r="GID186" s="636"/>
      <c r="GIE186" s="567"/>
      <c r="GIJ186" s="635"/>
      <c r="GIK186" s="636"/>
      <c r="GIL186" s="567"/>
      <c r="GIQ186" s="635"/>
      <c r="GIR186" s="636"/>
      <c r="GIS186" s="567"/>
      <c r="GIX186" s="635"/>
      <c r="GIY186" s="636"/>
      <c r="GIZ186" s="567"/>
      <c r="GJE186" s="635"/>
      <c r="GJF186" s="636"/>
      <c r="GJG186" s="567"/>
      <c r="GJL186" s="635"/>
      <c r="GJM186" s="636"/>
      <c r="GJN186" s="567"/>
      <c r="GJS186" s="635"/>
      <c r="GJT186" s="636"/>
      <c r="GJU186" s="567"/>
      <c r="GJZ186" s="635"/>
      <c r="GKA186" s="636"/>
      <c r="GKB186" s="567"/>
      <c r="GKG186" s="635"/>
      <c r="GKH186" s="636"/>
      <c r="GKI186" s="567"/>
      <c r="GKN186" s="635"/>
      <c r="GKO186" s="636"/>
      <c r="GKP186" s="567"/>
      <c r="GKU186" s="635"/>
      <c r="GKV186" s="636"/>
      <c r="GKW186" s="567"/>
      <c r="GLB186" s="635"/>
      <c r="GLC186" s="636"/>
      <c r="GLD186" s="567"/>
      <c r="GLI186" s="635"/>
      <c r="GLJ186" s="636"/>
      <c r="GLK186" s="567"/>
      <c r="GLP186" s="635"/>
      <c r="GLQ186" s="636"/>
      <c r="GLR186" s="567"/>
      <c r="GLW186" s="635"/>
      <c r="GLX186" s="636"/>
      <c r="GLY186" s="567"/>
      <c r="GMD186" s="635"/>
      <c r="GME186" s="636"/>
      <c r="GMF186" s="567"/>
      <c r="GMK186" s="635"/>
      <c r="GML186" s="636"/>
      <c r="GMM186" s="567"/>
      <c r="GMR186" s="635"/>
      <c r="GMS186" s="636"/>
      <c r="GMT186" s="567"/>
      <c r="GMY186" s="635"/>
      <c r="GMZ186" s="636"/>
      <c r="GNA186" s="567"/>
      <c r="GNF186" s="635"/>
      <c r="GNG186" s="636"/>
      <c r="GNH186" s="567"/>
      <c r="GNM186" s="635"/>
      <c r="GNN186" s="636"/>
      <c r="GNO186" s="567"/>
      <c r="GNT186" s="635"/>
      <c r="GNU186" s="636"/>
      <c r="GNV186" s="567"/>
      <c r="GOA186" s="635"/>
      <c r="GOB186" s="636"/>
      <c r="GOC186" s="567"/>
      <c r="GOH186" s="635"/>
      <c r="GOI186" s="636"/>
      <c r="GOJ186" s="567"/>
      <c r="GOO186" s="635"/>
      <c r="GOP186" s="636"/>
      <c r="GOQ186" s="567"/>
      <c r="GOV186" s="635"/>
      <c r="GOW186" s="636"/>
      <c r="GOX186" s="567"/>
      <c r="GPC186" s="635"/>
      <c r="GPD186" s="636"/>
      <c r="GPE186" s="567"/>
      <c r="GPJ186" s="635"/>
      <c r="GPK186" s="636"/>
      <c r="GPL186" s="567"/>
      <c r="GPQ186" s="635"/>
      <c r="GPR186" s="636"/>
      <c r="GPS186" s="567"/>
      <c r="GPX186" s="635"/>
      <c r="GPY186" s="636"/>
      <c r="GPZ186" s="567"/>
      <c r="GQE186" s="635"/>
      <c r="GQF186" s="636"/>
      <c r="GQG186" s="567"/>
      <c r="GQL186" s="635"/>
      <c r="GQM186" s="636"/>
      <c r="GQN186" s="567"/>
      <c r="GQS186" s="635"/>
      <c r="GQT186" s="636"/>
      <c r="GQU186" s="567"/>
      <c r="GQZ186" s="635"/>
      <c r="GRA186" s="636"/>
      <c r="GRB186" s="567"/>
      <c r="GRG186" s="635"/>
      <c r="GRH186" s="636"/>
      <c r="GRI186" s="567"/>
      <c r="GRN186" s="635"/>
      <c r="GRO186" s="636"/>
      <c r="GRP186" s="567"/>
      <c r="GRU186" s="635"/>
      <c r="GRV186" s="636"/>
      <c r="GRW186" s="567"/>
      <c r="GSB186" s="635"/>
      <c r="GSC186" s="636"/>
      <c r="GSD186" s="567"/>
      <c r="GSI186" s="635"/>
      <c r="GSJ186" s="636"/>
      <c r="GSK186" s="567"/>
      <c r="GSP186" s="635"/>
      <c r="GSQ186" s="636"/>
      <c r="GSR186" s="567"/>
      <c r="GSW186" s="635"/>
      <c r="GSX186" s="636"/>
      <c r="GSY186" s="567"/>
      <c r="GTD186" s="635"/>
      <c r="GTE186" s="636"/>
      <c r="GTF186" s="567"/>
      <c r="GTK186" s="635"/>
      <c r="GTL186" s="636"/>
      <c r="GTM186" s="567"/>
      <c r="GTR186" s="635"/>
      <c r="GTS186" s="636"/>
      <c r="GTT186" s="567"/>
      <c r="GTY186" s="635"/>
      <c r="GTZ186" s="636"/>
      <c r="GUA186" s="567"/>
      <c r="GUF186" s="635"/>
      <c r="GUG186" s="636"/>
      <c r="GUH186" s="567"/>
      <c r="GUM186" s="635"/>
      <c r="GUN186" s="636"/>
      <c r="GUO186" s="567"/>
      <c r="GUT186" s="635"/>
      <c r="GUU186" s="636"/>
      <c r="GUV186" s="567"/>
      <c r="GVA186" s="635"/>
      <c r="GVB186" s="636"/>
      <c r="GVC186" s="567"/>
      <c r="GVH186" s="635"/>
      <c r="GVI186" s="636"/>
      <c r="GVJ186" s="567"/>
      <c r="GVO186" s="635"/>
      <c r="GVP186" s="636"/>
      <c r="GVQ186" s="567"/>
      <c r="GVV186" s="635"/>
      <c r="GVW186" s="636"/>
      <c r="GVX186" s="567"/>
      <c r="GWC186" s="635"/>
      <c r="GWD186" s="636"/>
      <c r="GWE186" s="567"/>
      <c r="GWJ186" s="635"/>
      <c r="GWK186" s="636"/>
      <c r="GWL186" s="567"/>
      <c r="GWQ186" s="635"/>
      <c r="GWR186" s="636"/>
      <c r="GWS186" s="567"/>
      <c r="GWX186" s="635"/>
      <c r="GWY186" s="636"/>
      <c r="GWZ186" s="567"/>
      <c r="GXE186" s="635"/>
      <c r="GXF186" s="636"/>
      <c r="GXG186" s="567"/>
      <c r="GXL186" s="635"/>
      <c r="GXM186" s="636"/>
      <c r="GXN186" s="567"/>
      <c r="GXS186" s="635"/>
      <c r="GXT186" s="636"/>
      <c r="GXU186" s="567"/>
      <c r="GXZ186" s="635"/>
      <c r="GYA186" s="636"/>
      <c r="GYB186" s="567"/>
      <c r="GYG186" s="635"/>
      <c r="GYH186" s="636"/>
      <c r="GYI186" s="567"/>
      <c r="GYN186" s="635"/>
      <c r="GYO186" s="636"/>
      <c r="GYP186" s="567"/>
      <c r="GYU186" s="635"/>
      <c r="GYV186" s="636"/>
      <c r="GYW186" s="567"/>
      <c r="GZB186" s="635"/>
      <c r="GZC186" s="636"/>
      <c r="GZD186" s="567"/>
      <c r="GZI186" s="635"/>
      <c r="GZJ186" s="636"/>
      <c r="GZK186" s="567"/>
      <c r="GZP186" s="635"/>
      <c r="GZQ186" s="636"/>
      <c r="GZR186" s="567"/>
      <c r="GZW186" s="635"/>
      <c r="GZX186" s="636"/>
      <c r="GZY186" s="567"/>
      <c r="HAD186" s="635"/>
      <c r="HAE186" s="636"/>
      <c r="HAF186" s="567"/>
      <c r="HAK186" s="635"/>
      <c r="HAL186" s="636"/>
      <c r="HAM186" s="567"/>
      <c r="HAR186" s="635"/>
      <c r="HAS186" s="636"/>
      <c r="HAT186" s="567"/>
      <c r="HAY186" s="635"/>
      <c r="HAZ186" s="636"/>
      <c r="HBA186" s="567"/>
      <c r="HBF186" s="635"/>
      <c r="HBG186" s="636"/>
      <c r="HBH186" s="567"/>
      <c r="HBM186" s="635"/>
      <c r="HBN186" s="636"/>
      <c r="HBO186" s="567"/>
      <c r="HBT186" s="635"/>
      <c r="HBU186" s="636"/>
      <c r="HBV186" s="567"/>
      <c r="HCA186" s="635"/>
      <c r="HCB186" s="636"/>
      <c r="HCC186" s="567"/>
      <c r="HCH186" s="635"/>
      <c r="HCI186" s="636"/>
      <c r="HCJ186" s="567"/>
      <c r="HCO186" s="635"/>
      <c r="HCP186" s="636"/>
      <c r="HCQ186" s="567"/>
      <c r="HCV186" s="635"/>
      <c r="HCW186" s="636"/>
      <c r="HCX186" s="567"/>
      <c r="HDC186" s="635"/>
      <c r="HDD186" s="636"/>
      <c r="HDE186" s="567"/>
      <c r="HDJ186" s="635"/>
      <c r="HDK186" s="636"/>
      <c r="HDL186" s="567"/>
      <c r="HDQ186" s="635"/>
      <c r="HDR186" s="636"/>
      <c r="HDS186" s="567"/>
      <c r="HDX186" s="635"/>
      <c r="HDY186" s="636"/>
      <c r="HDZ186" s="567"/>
      <c r="HEE186" s="635"/>
      <c r="HEF186" s="636"/>
      <c r="HEG186" s="567"/>
      <c r="HEL186" s="635"/>
      <c r="HEM186" s="636"/>
      <c r="HEN186" s="567"/>
      <c r="HES186" s="635"/>
      <c r="HET186" s="636"/>
      <c r="HEU186" s="567"/>
      <c r="HEZ186" s="635"/>
      <c r="HFA186" s="636"/>
      <c r="HFB186" s="567"/>
      <c r="HFG186" s="635"/>
      <c r="HFH186" s="636"/>
      <c r="HFI186" s="567"/>
      <c r="HFN186" s="635"/>
      <c r="HFO186" s="636"/>
      <c r="HFP186" s="567"/>
      <c r="HFU186" s="635"/>
      <c r="HFV186" s="636"/>
      <c r="HFW186" s="567"/>
      <c r="HGB186" s="635"/>
      <c r="HGC186" s="636"/>
      <c r="HGD186" s="567"/>
      <c r="HGI186" s="635"/>
      <c r="HGJ186" s="636"/>
      <c r="HGK186" s="567"/>
      <c r="HGP186" s="635"/>
      <c r="HGQ186" s="636"/>
      <c r="HGR186" s="567"/>
      <c r="HGW186" s="635"/>
      <c r="HGX186" s="636"/>
      <c r="HGY186" s="567"/>
      <c r="HHD186" s="635"/>
      <c r="HHE186" s="636"/>
      <c r="HHF186" s="567"/>
      <c r="HHK186" s="635"/>
      <c r="HHL186" s="636"/>
      <c r="HHM186" s="567"/>
      <c r="HHR186" s="635"/>
      <c r="HHS186" s="636"/>
      <c r="HHT186" s="567"/>
      <c r="HHY186" s="635"/>
      <c r="HHZ186" s="636"/>
      <c r="HIA186" s="567"/>
      <c r="HIF186" s="635"/>
      <c r="HIG186" s="636"/>
      <c r="HIH186" s="567"/>
      <c r="HIM186" s="635"/>
      <c r="HIN186" s="636"/>
      <c r="HIO186" s="567"/>
      <c r="HIT186" s="635"/>
      <c r="HIU186" s="636"/>
      <c r="HIV186" s="567"/>
      <c r="HJA186" s="635"/>
      <c r="HJB186" s="636"/>
      <c r="HJC186" s="567"/>
      <c r="HJH186" s="635"/>
      <c r="HJI186" s="636"/>
      <c r="HJJ186" s="567"/>
      <c r="HJO186" s="635"/>
      <c r="HJP186" s="636"/>
      <c r="HJQ186" s="567"/>
      <c r="HJV186" s="635"/>
      <c r="HJW186" s="636"/>
      <c r="HJX186" s="567"/>
      <c r="HKC186" s="635"/>
      <c r="HKD186" s="636"/>
      <c r="HKE186" s="567"/>
      <c r="HKJ186" s="635"/>
      <c r="HKK186" s="636"/>
      <c r="HKL186" s="567"/>
      <c r="HKQ186" s="635"/>
      <c r="HKR186" s="636"/>
      <c r="HKS186" s="567"/>
      <c r="HKX186" s="635"/>
      <c r="HKY186" s="636"/>
      <c r="HKZ186" s="567"/>
      <c r="HLE186" s="635"/>
      <c r="HLF186" s="636"/>
      <c r="HLG186" s="567"/>
      <c r="HLL186" s="635"/>
      <c r="HLM186" s="636"/>
      <c r="HLN186" s="567"/>
      <c r="HLS186" s="635"/>
      <c r="HLT186" s="636"/>
      <c r="HLU186" s="567"/>
      <c r="HLZ186" s="635"/>
      <c r="HMA186" s="636"/>
      <c r="HMB186" s="567"/>
      <c r="HMG186" s="635"/>
      <c r="HMH186" s="636"/>
      <c r="HMI186" s="567"/>
      <c r="HMN186" s="635"/>
      <c r="HMO186" s="636"/>
      <c r="HMP186" s="567"/>
      <c r="HMU186" s="635"/>
      <c r="HMV186" s="636"/>
      <c r="HMW186" s="567"/>
      <c r="HNB186" s="635"/>
      <c r="HNC186" s="636"/>
      <c r="HND186" s="567"/>
      <c r="HNI186" s="635"/>
      <c r="HNJ186" s="636"/>
      <c r="HNK186" s="567"/>
      <c r="HNP186" s="635"/>
      <c r="HNQ186" s="636"/>
      <c r="HNR186" s="567"/>
      <c r="HNW186" s="635"/>
      <c r="HNX186" s="636"/>
      <c r="HNY186" s="567"/>
      <c r="HOD186" s="635"/>
      <c r="HOE186" s="636"/>
      <c r="HOF186" s="567"/>
      <c r="HOK186" s="635"/>
      <c r="HOL186" s="636"/>
      <c r="HOM186" s="567"/>
      <c r="HOR186" s="635"/>
      <c r="HOS186" s="636"/>
      <c r="HOT186" s="567"/>
      <c r="HOY186" s="635"/>
      <c r="HOZ186" s="636"/>
      <c r="HPA186" s="567"/>
      <c r="HPF186" s="635"/>
      <c r="HPG186" s="636"/>
      <c r="HPH186" s="567"/>
      <c r="HPM186" s="635"/>
      <c r="HPN186" s="636"/>
      <c r="HPO186" s="567"/>
      <c r="HPT186" s="635"/>
      <c r="HPU186" s="636"/>
      <c r="HPV186" s="567"/>
      <c r="HQA186" s="635"/>
      <c r="HQB186" s="636"/>
      <c r="HQC186" s="567"/>
      <c r="HQH186" s="635"/>
      <c r="HQI186" s="636"/>
      <c r="HQJ186" s="567"/>
      <c r="HQO186" s="635"/>
      <c r="HQP186" s="636"/>
      <c r="HQQ186" s="567"/>
      <c r="HQV186" s="635"/>
      <c r="HQW186" s="636"/>
      <c r="HQX186" s="567"/>
      <c r="HRC186" s="635"/>
      <c r="HRD186" s="636"/>
      <c r="HRE186" s="567"/>
      <c r="HRJ186" s="635"/>
      <c r="HRK186" s="636"/>
      <c r="HRL186" s="567"/>
      <c r="HRQ186" s="635"/>
      <c r="HRR186" s="636"/>
      <c r="HRS186" s="567"/>
      <c r="HRX186" s="635"/>
      <c r="HRY186" s="636"/>
      <c r="HRZ186" s="567"/>
      <c r="HSE186" s="635"/>
      <c r="HSF186" s="636"/>
      <c r="HSG186" s="567"/>
      <c r="HSL186" s="635"/>
      <c r="HSM186" s="636"/>
      <c r="HSN186" s="567"/>
      <c r="HSS186" s="635"/>
      <c r="HST186" s="636"/>
      <c r="HSU186" s="567"/>
      <c r="HSZ186" s="635"/>
      <c r="HTA186" s="636"/>
      <c r="HTB186" s="567"/>
      <c r="HTG186" s="635"/>
      <c r="HTH186" s="636"/>
      <c r="HTI186" s="567"/>
      <c r="HTN186" s="635"/>
      <c r="HTO186" s="636"/>
      <c r="HTP186" s="567"/>
      <c r="HTU186" s="635"/>
      <c r="HTV186" s="636"/>
      <c r="HTW186" s="567"/>
      <c r="HUB186" s="635"/>
      <c r="HUC186" s="636"/>
      <c r="HUD186" s="567"/>
      <c r="HUI186" s="635"/>
      <c r="HUJ186" s="636"/>
      <c r="HUK186" s="567"/>
      <c r="HUP186" s="635"/>
      <c r="HUQ186" s="636"/>
      <c r="HUR186" s="567"/>
      <c r="HUW186" s="635"/>
      <c r="HUX186" s="636"/>
      <c r="HUY186" s="567"/>
      <c r="HVD186" s="635"/>
      <c r="HVE186" s="636"/>
      <c r="HVF186" s="567"/>
      <c r="HVK186" s="635"/>
      <c r="HVL186" s="636"/>
      <c r="HVM186" s="567"/>
      <c r="HVR186" s="635"/>
      <c r="HVS186" s="636"/>
      <c r="HVT186" s="567"/>
      <c r="HVY186" s="635"/>
      <c r="HVZ186" s="636"/>
      <c r="HWA186" s="567"/>
      <c r="HWF186" s="635"/>
      <c r="HWG186" s="636"/>
      <c r="HWH186" s="567"/>
      <c r="HWM186" s="635"/>
      <c r="HWN186" s="636"/>
      <c r="HWO186" s="567"/>
      <c r="HWT186" s="635"/>
      <c r="HWU186" s="636"/>
      <c r="HWV186" s="567"/>
      <c r="HXA186" s="635"/>
      <c r="HXB186" s="636"/>
      <c r="HXC186" s="567"/>
      <c r="HXH186" s="635"/>
      <c r="HXI186" s="636"/>
      <c r="HXJ186" s="567"/>
      <c r="HXO186" s="635"/>
      <c r="HXP186" s="636"/>
      <c r="HXQ186" s="567"/>
      <c r="HXV186" s="635"/>
      <c r="HXW186" s="636"/>
      <c r="HXX186" s="567"/>
      <c r="HYC186" s="635"/>
      <c r="HYD186" s="636"/>
      <c r="HYE186" s="567"/>
      <c r="HYJ186" s="635"/>
      <c r="HYK186" s="636"/>
      <c r="HYL186" s="567"/>
      <c r="HYQ186" s="635"/>
      <c r="HYR186" s="636"/>
      <c r="HYS186" s="567"/>
      <c r="HYX186" s="635"/>
      <c r="HYY186" s="636"/>
      <c r="HYZ186" s="567"/>
      <c r="HZE186" s="635"/>
      <c r="HZF186" s="636"/>
      <c r="HZG186" s="567"/>
      <c r="HZL186" s="635"/>
      <c r="HZM186" s="636"/>
      <c r="HZN186" s="567"/>
      <c r="HZS186" s="635"/>
      <c r="HZT186" s="636"/>
      <c r="HZU186" s="567"/>
      <c r="HZZ186" s="635"/>
      <c r="IAA186" s="636"/>
      <c r="IAB186" s="567"/>
      <c r="IAG186" s="635"/>
      <c r="IAH186" s="636"/>
      <c r="IAI186" s="567"/>
      <c r="IAN186" s="635"/>
      <c r="IAO186" s="636"/>
      <c r="IAP186" s="567"/>
      <c r="IAU186" s="635"/>
      <c r="IAV186" s="636"/>
      <c r="IAW186" s="567"/>
      <c r="IBB186" s="635"/>
      <c r="IBC186" s="636"/>
      <c r="IBD186" s="567"/>
      <c r="IBI186" s="635"/>
      <c r="IBJ186" s="636"/>
      <c r="IBK186" s="567"/>
      <c r="IBP186" s="635"/>
      <c r="IBQ186" s="636"/>
      <c r="IBR186" s="567"/>
      <c r="IBW186" s="635"/>
      <c r="IBX186" s="636"/>
      <c r="IBY186" s="567"/>
      <c r="ICD186" s="635"/>
      <c r="ICE186" s="636"/>
      <c r="ICF186" s="567"/>
      <c r="ICK186" s="635"/>
      <c r="ICL186" s="636"/>
      <c r="ICM186" s="567"/>
      <c r="ICR186" s="635"/>
      <c r="ICS186" s="636"/>
      <c r="ICT186" s="567"/>
      <c r="ICY186" s="635"/>
      <c r="ICZ186" s="636"/>
      <c r="IDA186" s="567"/>
      <c r="IDF186" s="635"/>
      <c r="IDG186" s="636"/>
      <c r="IDH186" s="567"/>
      <c r="IDM186" s="635"/>
      <c r="IDN186" s="636"/>
      <c r="IDO186" s="567"/>
      <c r="IDT186" s="635"/>
      <c r="IDU186" s="636"/>
      <c r="IDV186" s="567"/>
      <c r="IEA186" s="635"/>
      <c r="IEB186" s="636"/>
      <c r="IEC186" s="567"/>
      <c r="IEH186" s="635"/>
      <c r="IEI186" s="636"/>
      <c r="IEJ186" s="567"/>
      <c r="IEO186" s="635"/>
      <c r="IEP186" s="636"/>
      <c r="IEQ186" s="567"/>
      <c r="IEV186" s="635"/>
      <c r="IEW186" s="636"/>
      <c r="IEX186" s="567"/>
      <c r="IFC186" s="635"/>
      <c r="IFD186" s="636"/>
      <c r="IFE186" s="567"/>
      <c r="IFJ186" s="635"/>
      <c r="IFK186" s="636"/>
      <c r="IFL186" s="567"/>
      <c r="IFQ186" s="635"/>
      <c r="IFR186" s="636"/>
      <c r="IFS186" s="567"/>
      <c r="IFX186" s="635"/>
      <c r="IFY186" s="636"/>
      <c r="IFZ186" s="567"/>
      <c r="IGE186" s="635"/>
      <c r="IGF186" s="636"/>
      <c r="IGG186" s="567"/>
      <c r="IGL186" s="635"/>
      <c r="IGM186" s="636"/>
      <c r="IGN186" s="567"/>
      <c r="IGS186" s="635"/>
      <c r="IGT186" s="636"/>
      <c r="IGU186" s="567"/>
      <c r="IGZ186" s="635"/>
      <c r="IHA186" s="636"/>
      <c r="IHB186" s="567"/>
      <c r="IHG186" s="635"/>
      <c r="IHH186" s="636"/>
      <c r="IHI186" s="567"/>
      <c r="IHN186" s="635"/>
      <c r="IHO186" s="636"/>
      <c r="IHP186" s="567"/>
      <c r="IHU186" s="635"/>
      <c r="IHV186" s="636"/>
      <c r="IHW186" s="567"/>
      <c r="IIB186" s="635"/>
      <c r="IIC186" s="636"/>
      <c r="IID186" s="567"/>
      <c r="III186" s="635"/>
      <c r="IIJ186" s="636"/>
      <c r="IIK186" s="567"/>
      <c r="IIP186" s="635"/>
      <c r="IIQ186" s="636"/>
      <c r="IIR186" s="567"/>
      <c r="IIW186" s="635"/>
      <c r="IIX186" s="636"/>
      <c r="IIY186" s="567"/>
      <c r="IJD186" s="635"/>
      <c r="IJE186" s="636"/>
      <c r="IJF186" s="567"/>
      <c r="IJK186" s="635"/>
      <c r="IJL186" s="636"/>
      <c r="IJM186" s="567"/>
      <c r="IJR186" s="635"/>
      <c r="IJS186" s="636"/>
      <c r="IJT186" s="567"/>
      <c r="IJY186" s="635"/>
      <c r="IJZ186" s="636"/>
      <c r="IKA186" s="567"/>
      <c r="IKF186" s="635"/>
      <c r="IKG186" s="636"/>
      <c r="IKH186" s="567"/>
      <c r="IKM186" s="635"/>
      <c r="IKN186" s="636"/>
      <c r="IKO186" s="567"/>
      <c r="IKT186" s="635"/>
      <c r="IKU186" s="636"/>
      <c r="IKV186" s="567"/>
      <c r="ILA186" s="635"/>
      <c r="ILB186" s="636"/>
      <c r="ILC186" s="567"/>
      <c r="ILH186" s="635"/>
      <c r="ILI186" s="636"/>
      <c r="ILJ186" s="567"/>
      <c r="ILO186" s="635"/>
      <c r="ILP186" s="636"/>
      <c r="ILQ186" s="567"/>
      <c r="ILV186" s="635"/>
      <c r="ILW186" s="636"/>
      <c r="ILX186" s="567"/>
      <c r="IMC186" s="635"/>
      <c r="IMD186" s="636"/>
      <c r="IME186" s="567"/>
      <c r="IMJ186" s="635"/>
      <c r="IMK186" s="636"/>
      <c r="IML186" s="567"/>
      <c r="IMQ186" s="635"/>
      <c r="IMR186" s="636"/>
      <c r="IMS186" s="567"/>
      <c r="IMX186" s="635"/>
      <c r="IMY186" s="636"/>
      <c r="IMZ186" s="567"/>
      <c r="INE186" s="635"/>
      <c r="INF186" s="636"/>
      <c r="ING186" s="567"/>
      <c r="INL186" s="635"/>
      <c r="INM186" s="636"/>
      <c r="INN186" s="567"/>
      <c r="INS186" s="635"/>
      <c r="INT186" s="636"/>
      <c r="INU186" s="567"/>
      <c r="INZ186" s="635"/>
      <c r="IOA186" s="636"/>
      <c r="IOB186" s="567"/>
      <c r="IOG186" s="635"/>
      <c r="IOH186" s="636"/>
      <c r="IOI186" s="567"/>
      <c r="ION186" s="635"/>
      <c r="IOO186" s="636"/>
      <c r="IOP186" s="567"/>
      <c r="IOU186" s="635"/>
      <c r="IOV186" s="636"/>
      <c r="IOW186" s="567"/>
      <c r="IPB186" s="635"/>
      <c r="IPC186" s="636"/>
      <c r="IPD186" s="567"/>
      <c r="IPI186" s="635"/>
      <c r="IPJ186" s="636"/>
      <c r="IPK186" s="567"/>
      <c r="IPP186" s="635"/>
      <c r="IPQ186" s="636"/>
      <c r="IPR186" s="567"/>
      <c r="IPW186" s="635"/>
      <c r="IPX186" s="636"/>
      <c r="IPY186" s="567"/>
      <c r="IQD186" s="635"/>
      <c r="IQE186" s="636"/>
      <c r="IQF186" s="567"/>
      <c r="IQK186" s="635"/>
      <c r="IQL186" s="636"/>
      <c r="IQM186" s="567"/>
      <c r="IQR186" s="635"/>
      <c r="IQS186" s="636"/>
      <c r="IQT186" s="567"/>
      <c r="IQY186" s="635"/>
      <c r="IQZ186" s="636"/>
      <c r="IRA186" s="567"/>
      <c r="IRF186" s="635"/>
      <c r="IRG186" s="636"/>
      <c r="IRH186" s="567"/>
      <c r="IRM186" s="635"/>
      <c r="IRN186" s="636"/>
      <c r="IRO186" s="567"/>
      <c r="IRT186" s="635"/>
      <c r="IRU186" s="636"/>
      <c r="IRV186" s="567"/>
      <c r="ISA186" s="635"/>
      <c r="ISB186" s="636"/>
      <c r="ISC186" s="567"/>
      <c r="ISH186" s="635"/>
      <c r="ISI186" s="636"/>
      <c r="ISJ186" s="567"/>
      <c r="ISO186" s="635"/>
      <c r="ISP186" s="636"/>
      <c r="ISQ186" s="567"/>
      <c r="ISV186" s="635"/>
      <c r="ISW186" s="636"/>
      <c r="ISX186" s="567"/>
      <c r="ITC186" s="635"/>
      <c r="ITD186" s="636"/>
      <c r="ITE186" s="567"/>
      <c r="ITJ186" s="635"/>
      <c r="ITK186" s="636"/>
      <c r="ITL186" s="567"/>
      <c r="ITQ186" s="635"/>
      <c r="ITR186" s="636"/>
      <c r="ITS186" s="567"/>
      <c r="ITX186" s="635"/>
      <c r="ITY186" s="636"/>
      <c r="ITZ186" s="567"/>
      <c r="IUE186" s="635"/>
      <c r="IUF186" s="636"/>
      <c r="IUG186" s="567"/>
      <c r="IUL186" s="635"/>
      <c r="IUM186" s="636"/>
      <c r="IUN186" s="567"/>
      <c r="IUS186" s="635"/>
      <c r="IUT186" s="636"/>
      <c r="IUU186" s="567"/>
      <c r="IUZ186" s="635"/>
      <c r="IVA186" s="636"/>
      <c r="IVB186" s="567"/>
      <c r="IVG186" s="635"/>
      <c r="IVH186" s="636"/>
      <c r="IVI186" s="567"/>
      <c r="IVN186" s="635"/>
      <c r="IVO186" s="636"/>
      <c r="IVP186" s="567"/>
      <c r="IVU186" s="635"/>
      <c r="IVV186" s="636"/>
      <c r="IVW186" s="567"/>
      <c r="IWB186" s="635"/>
      <c r="IWC186" s="636"/>
      <c r="IWD186" s="567"/>
      <c r="IWI186" s="635"/>
      <c r="IWJ186" s="636"/>
      <c r="IWK186" s="567"/>
      <c r="IWP186" s="635"/>
      <c r="IWQ186" s="636"/>
      <c r="IWR186" s="567"/>
      <c r="IWW186" s="635"/>
      <c r="IWX186" s="636"/>
      <c r="IWY186" s="567"/>
      <c r="IXD186" s="635"/>
      <c r="IXE186" s="636"/>
      <c r="IXF186" s="567"/>
      <c r="IXK186" s="635"/>
      <c r="IXL186" s="636"/>
      <c r="IXM186" s="567"/>
      <c r="IXR186" s="635"/>
      <c r="IXS186" s="636"/>
      <c r="IXT186" s="567"/>
      <c r="IXY186" s="635"/>
      <c r="IXZ186" s="636"/>
      <c r="IYA186" s="567"/>
      <c r="IYF186" s="635"/>
      <c r="IYG186" s="636"/>
      <c r="IYH186" s="567"/>
      <c r="IYM186" s="635"/>
      <c r="IYN186" s="636"/>
      <c r="IYO186" s="567"/>
      <c r="IYT186" s="635"/>
      <c r="IYU186" s="636"/>
      <c r="IYV186" s="567"/>
      <c r="IZA186" s="635"/>
      <c r="IZB186" s="636"/>
      <c r="IZC186" s="567"/>
      <c r="IZH186" s="635"/>
      <c r="IZI186" s="636"/>
      <c r="IZJ186" s="567"/>
      <c r="IZO186" s="635"/>
      <c r="IZP186" s="636"/>
      <c r="IZQ186" s="567"/>
      <c r="IZV186" s="635"/>
      <c r="IZW186" s="636"/>
      <c r="IZX186" s="567"/>
      <c r="JAC186" s="635"/>
      <c r="JAD186" s="636"/>
      <c r="JAE186" s="567"/>
      <c r="JAJ186" s="635"/>
      <c r="JAK186" s="636"/>
      <c r="JAL186" s="567"/>
      <c r="JAQ186" s="635"/>
      <c r="JAR186" s="636"/>
      <c r="JAS186" s="567"/>
      <c r="JAX186" s="635"/>
      <c r="JAY186" s="636"/>
      <c r="JAZ186" s="567"/>
      <c r="JBE186" s="635"/>
      <c r="JBF186" s="636"/>
      <c r="JBG186" s="567"/>
      <c r="JBL186" s="635"/>
      <c r="JBM186" s="636"/>
      <c r="JBN186" s="567"/>
      <c r="JBS186" s="635"/>
      <c r="JBT186" s="636"/>
      <c r="JBU186" s="567"/>
      <c r="JBZ186" s="635"/>
      <c r="JCA186" s="636"/>
      <c r="JCB186" s="567"/>
      <c r="JCG186" s="635"/>
      <c r="JCH186" s="636"/>
      <c r="JCI186" s="567"/>
      <c r="JCN186" s="635"/>
      <c r="JCO186" s="636"/>
      <c r="JCP186" s="567"/>
      <c r="JCU186" s="635"/>
      <c r="JCV186" s="636"/>
      <c r="JCW186" s="567"/>
      <c r="JDB186" s="635"/>
      <c r="JDC186" s="636"/>
      <c r="JDD186" s="567"/>
      <c r="JDI186" s="635"/>
      <c r="JDJ186" s="636"/>
      <c r="JDK186" s="567"/>
      <c r="JDP186" s="635"/>
      <c r="JDQ186" s="636"/>
      <c r="JDR186" s="567"/>
      <c r="JDW186" s="635"/>
      <c r="JDX186" s="636"/>
      <c r="JDY186" s="567"/>
      <c r="JED186" s="635"/>
      <c r="JEE186" s="636"/>
      <c r="JEF186" s="567"/>
      <c r="JEK186" s="635"/>
      <c r="JEL186" s="636"/>
      <c r="JEM186" s="567"/>
      <c r="JER186" s="635"/>
      <c r="JES186" s="636"/>
      <c r="JET186" s="567"/>
      <c r="JEY186" s="635"/>
      <c r="JEZ186" s="636"/>
      <c r="JFA186" s="567"/>
      <c r="JFF186" s="635"/>
      <c r="JFG186" s="636"/>
      <c r="JFH186" s="567"/>
      <c r="JFM186" s="635"/>
      <c r="JFN186" s="636"/>
      <c r="JFO186" s="567"/>
      <c r="JFT186" s="635"/>
      <c r="JFU186" s="636"/>
      <c r="JFV186" s="567"/>
      <c r="JGA186" s="635"/>
      <c r="JGB186" s="636"/>
      <c r="JGC186" s="567"/>
      <c r="JGH186" s="635"/>
      <c r="JGI186" s="636"/>
      <c r="JGJ186" s="567"/>
      <c r="JGO186" s="635"/>
      <c r="JGP186" s="636"/>
      <c r="JGQ186" s="567"/>
      <c r="JGV186" s="635"/>
      <c r="JGW186" s="636"/>
      <c r="JGX186" s="567"/>
      <c r="JHC186" s="635"/>
      <c r="JHD186" s="636"/>
      <c r="JHE186" s="567"/>
      <c r="JHJ186" s="635"/>
      <c r="JHK186" s="636"/>
      <c r="JHL186" s="567"/>
      <c r="JHQ186" s="635"/>
      <c r="JHR186" s="636"/>
      <c r="JHS186" s="567"/>
      <c r="JHX186" s="635"/>
      <c r="JHY186" s="636"/>
      <c r="JHZ186" s="567"/>
      <c r="JIE186" s="635"/>
      <c r="JIF186" s="636"/>
      <c r="JIG186" s="567"/>
      <c r="JIL186" s="635"/>
      <c r="JIM186" s="636"/>
      <c r="JIN186" s="567"/>
      <c r="JIS186" s="635"/>
      <c r="JIT186" s="636"/>
      <c r="JIU186" s="567"/>
      <c r="JIZ186" s="635"/>
      <c r="JJA186" s="636"/>
      <c r="JJB186" s="567"/>
      <c r="JJG186" s="635"/>
      <c r="JJH186" s="636"/>
      <c r="JJI186" s="567"/>
      <c r="JJN186" s="635"/>
      <c r="JJO186" s="636"/>
      <c r="JJP186" s="567"/>
      <c r="JJU186" s="635"/>
      <c r="JJV186" s="636"/>
      <c r="JJW186" s="567"/>
      <c r="JKB186" s="635"/>
      <c r="JKC186" s="636"/>
      <c r="JKD186" s="567"/>
      <c r="JKI186" s="635"/>
      <c r="JKJ186" s="636"/>
      <c r="JKK186" s="567"/>
      <c r="JKP186" s="635"/>
      <c r="JKQ186" s="636"/>
      <c r="JKR186" s="567"/>
      <c r="JKW186" s="635"/>
      <c r="JKX186" s="636"/>
      <c r="JKY186" s="567"/>
      <c r="JLD186" s="635"/>
      <c r="JLE186" s="636"/>
      <c r="JLF186" s="567"/>
      <c r="JLK186" s="635"/>
      <c r="JLL186" s="636"/>
      <c r="JLM186" s="567"/>
      <c r="JLR186" s="635"/>
      <c r="JLS186" s="636"/>
      <c r="JLT186" s="567"/>
      <c r="JLY186" s="635"/>
      <c r="JLZ186" s="636"/>
      <c r="JMA186" s="567"/>
      <c r="JMF186" s="635"/>
      <c r="JMG186" s="636"/>
      <c r="JMH186" s="567"/>
      <c r="JMM186" s="635"/>
      <c r="JMN186" s="636"/>
      <c r="JMO186" s="567"/>
      <c r="JMT186" s="635"/>
      <c r="JMU186" s="636"/>
      <c r="JMV186" s="567"/>
      <c r="JNA186" s="635"/>
      <c r="JNB186" s="636"/>
      <c r="JNC186" s="567"/>
      <c r="JNH186" s="635"/>
      <c r="JNI186" s="636"/>
      <c r="JNJ186" s="567"/>
      <c r="JNO186" s="635"/>
      <c r="JNP186" s="636"/>
      <c r="JNQ186" s="567"/>
      <c r="JNV186" s="635"/>
      <c r="JNW186" s="636"/>
      <c r="JNX186" s="567"/>
      <c r="JOC186" s="635"/>
      <c r="JOD186" s="636"/>
      <c r="JOE186" s="567"/>
      <c r="JOJ186" s="635"/>
      <c r="JOK186" s="636"/>
      <c r="JOL186" s="567"/>
      <c r="JOQ186" s="635"/>
      <c r="JOR186" s="636"/>
      <c r="JOS186" s="567"/>
      <c r="JOX186" s="635"/>
      <c r="JOY186" s="636"/>
      <c r="JOZ186" s="567"/>
      <c r="JPE186" s="635"/>
      <c r="JPF186" s="636"/>
      <c r="JPG186" s="567"/>
      <c r="JPL186" s="635"/>
      <c r="JPM186" s="636"/>
      <c r="JPN186" s="567"/>
      <c r="JPS186" s="635"/>
      <c r="JPT186" s="636"/>
      <c r="JPU186" s="567"/>
      <c r="JPZ186" s="635"/>
      <c r="JQA186" s="636"/>
      <c r="JQB186" s="567"/>
      <c r="JQG186" s="635"/>
      <c r="JQH186" s="636"/>
      <c r="JQI186" s="567"/>
      <c r="JQN186" s="635"/>
      <c r="JQO186" s="636"/>
      <c r="JQP186" s="567"/>
      <c r="JQU186" s="635"/>
      <c r="JQV186" s="636"/>
      <c r="JQW186" s="567"/>
      <c r="JRB186" s="635"/>
      <c r="JRC186" s="636"/>
      <c r="JRD186" s="567"/>
      <c r="JRI186" s="635"/>
      <c r="JRJ186" s="636"/>
      <c r="JRK186" s="567"/>
      <c r="JRP186" s="635"/>
      <c r="JRQ186" s="636"/>
      <c r="JRR186" s="567"/>
      <c r="JRW186" s="635"/>
      <c r="JRX186" s="636"/>
      <c r="JRY186" s="567"/>
      <c r="JSD186" s="635"/>
      <c r="JSE186" s="636"/>
      <c r="JSF186" s="567"/>
      <c r="JSK186" s="635"/>
      <c r="JSL186" s="636"/>
      <c r="JSM186" s="567"/>
      <c r="JSR186" s="635"/>
      <c r="JSS186" s="636"/>
      <c r="JST186" s="567"/>
      <c r="JSY186" s="635"/>
      <c r="JSZ186" s="636"/>
      <c r="JTA186" s="567"/>
      <c r="JTF186" s="635"/>
      <c r="JTG186" s="636"/>
      <c r="JTH186" s="567"/>
      <c r="JTM186" s="635"/>
      <c r="JTN186" s="636"/>
      <c r="JTO186" s="567"/>
      <c r="JTT186" s="635"/>
      <c r="JTU186" s="636"/>
      <c r="JTV186" s="567"/>
      <c r="JUA186" s="635"/>
      <c r="JUB186" s="636"/>
      <c r="JUC186" s="567"/>
      <c r="JUH186" s="635"/>
      <c r="JUI186" s="636"/>
      <c r="JUJ186" s="567"/>
      <c r="JUO186" s="635"/>
      <c r="JUP186" s="636"/>
      <c r="JUQ186" s="567"/>
      <c r="JUV186" s="635"/>
      <c r="JUW186" s="636"/>
      <c r="JUX186" s="567"/>
      <c r="JVC186" s="635"/>
      <c r="JVD186" s="636"/>
      <c r="JVE186" s="567"/>
      <c r="JVJ186" s="635"/>
      <c r="JVK186" s="636"/>
      <c r="JVL186" s="567"/>
      <c r="JVQ186" s="635"/>
      <c r="JVR186" s="636"/>
      <c r="JVS186" s="567"/>
      <c r="JVX186" s="635"/>
      <c r="JVY186" s="636"/>
      <c r="JVZ186" s="567"/>
      <c r="JWE186" s="635"/>
      <c r="JWF186" s="636"/>
      <c r="JWG186" s="567"/>
      <c r="JWL186" s="635"/>
      <c r="JWM186" s="636"/>
      <c r="JWN186" s="567"/>
      <c r="JWS186" s="635"/>
      <c r="JWT186" s="636"/>
      <c r="JWU186" s="567"/>
      <c r="JWZ186" s="635"/>
      <c r="JXA186" s="636"/>
      <c r="JXB186" s="567"/>
      <c r="JXG186" s="635"/>
      <c r="JXH186" s="636"/>
      <c r="JXI186" s="567"/>
      <c r="JXN186" s="635"/>
      <c r="JXO186" s="636"/>
      <c r="JXP186" s="567"/>
      <c r="JXU186" s="635"/>
      <c r="JXV186" s="636"/>
      <c r="JXW186" s="567"/>
      <c r="JYB186" s="635"/>
      <c r="JYC186" s="636"/>
      <c r="JYD186" s="567"/>
      <c r="JYI186" s="635"/>
      <c r="JYJ186" s="636"/>
      <c r="JYK186" s="567"/>
      <c r="JYP186" s="635"/>
      <c r="JYQ186" s="636"/>
      <c r="JYR186" s="567"/>
      <c r="JYW186" s="635"/>
      <c r="JYX186" s="636"/>
      <c r="JYY186" s="567"/>
      <c r="JZD186" s="635"/>
      <c r="JZE186" s="636"/>
      <c r="JZF186" s="567"/>
      <c r="JZK186" s="635"/>
      <c r="JZL186" s="636"/>
      <c r="JZM186" s="567"/>
      <c r="JZR186" s="635"/>
      <c r="JZS186" s="636"/>
      <c r="JZT186" s="567"/>
      <c r="JZY186" s="635"/>
      <c r="JZZ186" s="636"/>
      <c r="KAA186" s="567"/>
      <c r="KAF186" s="635"/>
      <c r="KAG186" s="636"/>
      <c r="KAH186" s="567"/>
      <c r="KAM186" s="635"/>
      <c r="KAN186" s="636"/>
      <c r="KAO186" s="567"/>
      <c r="KAT186" s="635"/>
      <c r="KAU186" s="636"/>
      <c r="KAV186" s="567"/>
      <c r="KBA186" s="635"/>
      <c r="KBB186" s="636"/>
      <c r="KBC186" s="567"/>
      <c r="KBH186" s="635"/>
      <c r="KBI186" s="636"/>
      <c r="KBJ186" s="567"/>
      <c r="KBO186" s="635"/>
      <c r="KBP186" s="636"/>
      <c r="KBQ186" s="567"/>
      <c r="KBV186" s="635"/>
      <c r="KBW186" s="636"/>
      <c r="KBX186" s="567"/>
      <c r="KCC186" s="635"/>
      <c r="KCD186" s="636"/>
      <c r="KCE186" s="567"/>
      <c r="KCJ186" s="635"/>
      <c r="KCK186" s="636"/>
      <c r="KCL186" s="567"/>
      <c r="KCQ186" s="635"/>
      <c r="KCR186" s="636"/>
      <c r="KCS186" s="567"/>
      <c r="KCX186" s="635"/>
      <c r="KCY186" s="636"/>
      <c r="KCZ186" s="567"/>
      <c r="KDE186" s="635"/>
      <c r="KDF186" s="636"/>
      <c r="KDG186" s="567"/>
      <c r="KDL186" s="635"/>
      <c r="KDM186" s="636"/>
      <c r="KDN186" s="567"/>
      <c r="KDS186" s="635"/>
      <c r="KDT186" s="636"/>
      <c r="KDU186" s="567"/>
      <c r="KDZ186" s="635"/>
      <c r="KEA186" s="636"/>
      <c r="KEB186" s="567"/>
      <c r="KEG186" s="635"/>
      <c r="KEH186" s="636"/>
      <c r="KEI186" s="567"/>
      <c r="KEN186" s="635"/>
      <c r="KEO186" s="636"/>
      <c r="KEP186" s="567"/>
      <c r="KEU186" s="635"/>
      <c r="KEV186" s="636"/>
      <c r="KEW186" s="567"/>
      <c r="KFB186" s="635"/>
      <c r="KFC186" s="636"/>
      <c r="KFD186" s="567"/>
      <c r="KFI186" s="635"/>
      <c r="KFJ186" s="636"/>
      <c r="KFK186" s="567"/>
      <c r="KFP186" s="635"/>
      <c r="KFQ186" s="636"/>
      <c r="KFR186" s="567"/>
      <c r="KFW186" s="635"/>
      <c r="KFX186" s="636"/>
      <c r="KFY186" s="567"/>
      <c r="KGD186" s="635"/>
      <c r="KGE186" s="636"/>
      <c r="KGF186" s="567"/>
      <c r="KGK186" s="635"/>
      <c r="KGL186" s="636"/>
      <c r="KGM186" s="567"/>
      <c r="KGR186" s="635"/>
      <c r="KGS186" s="636"/>
      <c r="KGT186" s="567"/>
      <c r="KGY186" s="635"/>
      <c r="KGZ186" s="636"/>
      <c r="KHA186" s="567"/>
      <c r="KHF186" s="635"/>
      <c r="KHG186" s="636"/>
      <c r="KHH186" s="567"/>
      <c r="KHM186" s="635"/>
      <c r="KHN186" s="636"/>
      <c r="KHO186" s="567"/>
      <c r="KHT186" s="635"/>
      <c r="KHU186" s="636"/>
      <c r="KHV186" s="567"/>
      <c r="KIA186" s="635"/>
      <c r="KIB186" s="636"/>
      <c r="KIC186" s="567"/>
      <c r="KIH186" s="635"/>
      <c r="KII186" s="636"/>
      <c r="KIJ186" s="567"/>
      <c r="KIO186" s="635"/>
      <c r="KIP186" s="636"/>
      <c r="KIQ186" s="567"/>
      <c r="KIV186" s="635"/>
      <c r="KIW186" s="636"/>
      <c r="KIX186" s="567"/>
      <c r="KJC186" s="635"/>
      <c r="KJD186" s="636"/>
      <c r="KJE186" s="567"/>
      <c r="KJJ186" s="635"/>
      <c r="KJK186" s="636"/>
      <c r="KJL186" s="567"/>
      <c r="KJQ186" s="635"/>
      <c r="KJR186" s="636"/>
      <c r="KJS186" s="567"/>
      <c r="KJX186" s="635"/>
      <c r="KJY186" s="636"/>
      <c r="KJZ186" s="567"/>
      <c r="KKE186" s="635"/>
      <c r="KKF186" s="636"/>
      <c r="KKG186" s="567"/>
      <c r="KKL186" s="635"/>
      <c r="KKM186" s="636"/>
      <c r="KKN186" s="567"/>
      <c r="KKS186" s="635"/>
      <c r="KKT186" s="636"/>
      <c r="KKU186" s="567"/>
      <c r="KKZ186" s="635"/>
      <c r="KLA186" s="636"/>
      <c r="KLB186" s="567"/>
      <c r="KLG186" s="635"/>
      <c r="KLH186" s="636"/>
      <c r="KLI186" s="567"/>
      <c r="KLN186" s="635"/>
      <c r="KLO186" s="636"/>
      <c r="KLP186" s="567"/>
      <c r="KLU186" s="635"/>
      <c r="KLV186" s="636"/>
      <c r="KLW186" s="567"/>
      <c r="KMB186" s="635"/>
      <c r="KMC186" s="636"/>
      <c r="KMD186" s="567"/>
      <c r="KMI186" s="635"/>
      <c r="KMJ186" s="636"/>
      <c r="KMK186" s="567"/>
      <c r="KMP186" s="635"/>
      <c r="KMQ186" s="636"/>
      <c r="KMR186" s="567"/>
      <c r="KMW186" s="635"/>
      <c r="KMX186" s="636"/>
      <c r="KMY186" s="567"/>
      <c r="KND186" s="635"/>
      <c r="KNE186" s="636"/>
      <c r="KNF186" s="567"/>
      <c r="KNK186" s="635"/>
      <c r="KNL186" s="636"/>
      <c r="KNM186" s="567"/>
      <c r="KNR186" s="635"/>
      <c r="KNS186" s="636"/>
      <c r="KNT186" s="567"/>
      <c r="KNY186" s="635"/>
      <c r="KNZ186" s="636"/>
      <c r="KOA186" s="567"/>
      <c r="KOF186" s="635"/>
      <c r="KOG186" s="636"/>
      <c r="KOH186" s="567"/>
      <c r="KOM186" s="635"/>
      <c r="KON186" s="636"/>
      <c r="KOO186" s="567"/>
      <c r="KOT186" s="635"/>
      <c r="KOU186" s="636"/>
      <c r="KOV186" s="567"/>
      <c r="KPA186" s="635"/>
      <c r="KPB186" s="636"/>
      <c r="KPC186" s="567"/>
      <c r="KPH186" s="635"/>
      <c r="KPI186" s="636"/>
      <c r="KPJ186" s="567"/>
      <c r="KPO186" s="635"/>
      <c r="KPP186" s="636"/>
      <c r="KPQ186" s="567"/>
      <c r="KPV186" s="635"/>
      <c r="KPW186" s="636"/>
      <c r="KPX186" s="567"/>
      <c r="KQC186" s="635"/>
      <c r="KQD186" s="636"/>
      <c r="KQE186" s="567"/>
      <c r="KQJ186" s="635"/>
      <c r="KQK186" s="636"/>
      <c r="KQL186" s="567"/>
      <c r="KQQ186" s="635"/>
      <c r="KQR186" s="636"/>
      <c r="KQS186" s="567"/>
      <c r="KQX186" s="635"/>
      <c r="KQY186" s="636"/>
      <c r="KQZ186" s="567"/>
      <c r="KRE186" s="635"/>
      <c r="KRF186" s="636"/>
      <c r="KRG186" s="567"/>
      <c r="KRL186" s="635"/>
      <c r="KRM186" s="636"/>
      <c r="KRN186" s="567"/>
      <c r="KRS186" s="635"/>
      <c r="KRT186" s="636"/>
      <c r="KRU186" s="567"/>
      <c r="KRZ186" s="635"/>
      <c r="KSA186" s="636"/>
      <c r="KSB186" s="567"/>
      <c r="KSG186" s="635"/>
      <c r="KSH186" s="636"/>
      <c r="KSI186" s="567"/>
      <c r="KSN186" s="635"/>
      <c r="KSO186" s="636"/>
      <c r="KSP186" s="567"/>
      <c r="KSU186" s="635"/>
      <c r="KSV186" s="636"/>
      <c r="KSW186" s="567"/>
      <c r="KTB186" s="635"/>
      <c r="KTC186" s="636"/>
      <c r="KTD186" s="567"/>
      <c r="KTI186" s="635"/>
      <c r="KTJ186" s="636"/>
      <c r="KTK186" s="567"/>
      <c r="KTP186" s="635"/>
      <c r="KTQ186" s="636"/>
      <c r="KTR186" s="567"/>
      <c r="KTW186" s="635"/>
      <c r="KTX186" s="636"/>
      <c r="KTY186" s="567"/>
      <c r="KUD186" s="635"/>
      <c r="KUE186" s="636"/>
      <c r="KUF186" s="567"/>
      <c r="KUK186" s="635"/>
      <c r="KUL186" s="636"/>
      <c r="KUM186" s="567"/>
      <c r="KUR186" s="635"/>
      <c r="KUS186" s="636"/>
      <c r="KUT186" s="567"/>
      <c r="KUY186" s="635"/>
      <c r="KUZ186" s="636"/>
      <c r="KVA186" s="567"/>
      <c r="KVF186" s="635"/>
      <c r="KVG186" s="636"/>
      <c r="KVH186" s="567"/>
      <c r="KVM186" s="635"/>
      <c r="KVN186" s="636"/>
      <c r="KVO186" s="567"/>
      <c r="KVT186" s="635"/>
      <c r="KVU186" s="636"/>
      <c r="KVV186" s="567"/>
      <c r="KWA186" s="635"/>
      <c r="KWB186" s="636"/>
      <c r="KWC186" s="567"/>
      <c r="KWH186" s="635"/>
      <c r="KWI186" s="636"/>
      <c r="KWJ186" s="567"/>
      <c r="KWO186" s="635"/>
      <c r="KWP186" s="636"/>
      <c r="KWQ186" s="567"/>
      <c r="KWV186" s="635"/>
      <c r="KWW186" s="636"/>
      <c r="KWX186" s="567"/>
      <c r="KXC186" s="635"/>
      <c r="KXD186" s="636"/>
      <c r="KXE186" s="567"/>
      <c r="KXJ186" s="635"/>
      <c r="KXK186" s="636"/>
      <c r="KXL186" s="567"/>
      <c r="KXQ186" s="635"/>
      <c r="KXR186" s="636"/>
      <c r="KXS186" s="567"/>
      <c r="KXX186" s="635"/>
      <c r="KXY186" s="636"/>
      <c r="KXZ186" s="567"/>
      <c r="KYE186" s="635"/>
      <c r="KYF186" s="636"/>
      <c r="KYG186" s="567"/>
      <c r="KYL186" s="635"/>
      <c r="KYM186" s="636"/>
      <c r="KYN186" s="567"/>
      <c r="KYS186" s="635"/>
      <c r="KYT186" s="636"/>
      <c r="KYU186" s="567"/>
      <c r="KYZ186" s="635"/>
      <c r="KZA186" s="636"/>
      <c r="KZB186" s="567"/>
      <c r="KZG186" s="635"/>
      <c r="KZH186" s="636"/>
      <c r="KZI186" s="567"/>
      <c r="KZN186" s="635"/>
      <c r="KZO186" s="636"/>
      <c r="KZP186" s="567"/>
      <c r="KZU186" s="635"/>
      <c r="KZV186" s="636"/>
      <c r="KZW186" s="567"/>
      <c r="LAB186" s="635"/>
      <c r="LAC186" s="636"/>
      <c r="LAD186" s="567"/>
      <c r="LAI186" s="635"/>
      <c r="LAJ186" s="636"/>
      <c r="LAK186" s="567"/>
      <c r="LAP186" s="635"/>
      <c r="LAQ186" s="636"/>
      <c r="LAR186" s="567"/>
      <c r="LAW186" s="635"/>
      <c r="LAX186" s="636"/>
      <c r="LAY186" s="567"/>
      <c r="LBD186" s="635"/>
      <c r="LBE186" s="636"/>
      <c r="LBF186" s="567"/>
      <c r="LBK186" s="635"/>
      <c r="LBL186" s="636"/>
      <c r="LBM186" s="567"/>
      <c r="LBR186" s="635"/>
      <c r="LBS186" s="636"/>
      <c r="LBT186" s="567"/>
      <c r="LBY186" s="635"/>
      <c r="LBZ186" s="636"/>
      <c r="LCA186" s="567"/>
      <c r="LCF186" s="635"/>
      <c r="LCG186" s="636"/>
      <c r="LCH186" s="567"/>
      <c r="LCM186" s="635"/>
      <c r="LCN186" s="636"/>
      <c r="LCO186" s="567"/>
      <c r="LCT186" s="635"/>
      <c r="LCU186" s="636"/>
      <c r="LCV186" s="567"/>
      <c r="LDA186" s="635"/>
      <c r="LDB186" s="636"/>
      <c r="LDC186" s="567"/>
      <c r="LDH186" s="635"/>
      <c r="LDI186" s="636"/>
      <c r="LDJ186" s="567"/>
      <c r="LDO186" s="635"/>
      <c r="LDP186" s="636"/>
      <c r="LDQ186" s="567"/>
      <c r="LDV186" s="635"/>
      <c r="LDW186" s="636"/>
      <c r="LDX186" s="567"/>
      <c r="LEC186" s="635"/>
      <c r="LED186" s="636"/>
      <c r="LEE186" s="567"/>
      <c r="LEJ186" s="635"/>
      <c r="LEK186" s="636"/>
      <c r="LEL186" s="567"/>
      <c r="LEQ186" s="635"/>
      <c r="LER186" s="636"/>
      <c r="LES186" s="567"/>
      <c r="LEX186" s="635"/>
      <c r="LEY186" s="636"/>
      <c r="LEZ186" s="567"/>
      <c r="LFE186" s="635"/>
      <c r="LFF186" s="636"/>
      <c r="LFG186" s="567"/>
      <c r="LFL186" s="635"/>
      <c r="LFM186" s="636"/>
      <c r="LFN186" s="567"/>
      <c r="LFS186" s="635"/>
      <c r="LFT186" s="636"/>
      <c r="LFU186" s="567"/>
      <c r="LFZ186" s="635"/>
      <c r="LGA186" s="636"/>
      <c r="LGB186" s="567"/>
      <c r="LGG186" s="635"/>
      <c r="LGH186" s="636"/>
      <c r="LGI186" s="567"/>
      <c r="LGN186" s="635"/>
      <c r="LGO186" s="636"/>
      <c r="LGP186" s="567"/>
      <c r="LGU186" s="635"/>
      <c r="LGV186" s="636"/>
      <c r="LGW186" s="567"/>
      <c r="LHB186" s="635"/>
      <c r="LHC186" s="636"/>
      <c r="LHD186" s="567"/>
      <c r="LHI186" s="635"/>
      <c r="LHJ186" s="636"/>
      <c r="LHK186" s="567"/>
      <c r="LHP186" s="635"/>
      <c r="LHQ186" s="636"/>
      <c r="LHR186" s="567"/>
      <c r="LHW186" s="635"/>
      <c r="LHX186" s="636"/>
      <c r="LHY186" s="567"/>
      <c r="LID186" s="635"/>
      <c r="LIE186" s="636"/>
      <c r="LIF186" s="567"/>
      <c r="LIK186" s="635"/>
      <c r="LIL186" s="636"/>
      <c r="LIM186" s="567"/>
      <c r="LIR186" s="635"/>
      <c r="LIS186" s="636"/>
      <c r="LIT186" s="567"/>
      <c r="LIY186" s="635"/>
      <c r="LIZ186" s="636"/>
      <c r="LJA186" s="567"/>
      <c r="LJF186" s="635"/>
      <c r="LJG186" s="636"/>
      <c r="LJH186" s="567"/>
      <c r="LJM186" s="635"/>
      <c r="LJN186" s="636"/>
      <c r="LJO186" s="567"/>
      <c r="LJT186" s="635"/>
      <c r="LJU186" s="636"/>
      <c r="LJV186" s="567"/>
      <c r="LKA186" s="635"/>
      <c r="LKB186" s="636"/>
      <c r="LKC186" s="567"/>
      <c r="LKH186" s="635"/>
      <c r="LKI186" s="636"/>
      <c r="LKJ186" s="567"/>
      <c r="LKO186" s="635"/>
      <c r="LKP186" s="636"/>
      <c r="LKQ186" s="567"/>
      <c r="LKV186" s="635"/>
      <c r="LKW186" s="636"/>
      <c r="LKX186" s="567"/>
      <c r="LLC186" s="635"/>
      <c r="LLD186" s="636"/>
      <c r="LLE186" s="567"/>
      <c r="LLJ186" s="635"/>
      <c r="LLK186" s="636"/>
      <c r="LLL186" s="567"/>
      <c r="LLQ186" s="635"/>
      <c r="LLR186" s="636"/>
      <c r="LLS186" s="567"/>
      <c r="LLX186" s="635"/>
      <c r="LLY186" s="636"/>
      <c r="LLZ186" s="567"/>
      <c r="LME186" s="635"/>
      <c r="LMF186" s="636"/>
      <c r="LMG186" s="567"/>
      <c r="LML186" s="635"/>
      <c r="LMM186" s="636"/>
      <c r="LMN186" s="567"/>
      <c r="LMS186" s="635"/>
      <c r="LMT186" s="636"/>
      <c r="LMU186" s="567"/>
      <c r="LMZ186" s="635"/>
      <c r="LNA186" s="636"/>
      <c r="LNB186" s="567"/>
      <c r="LNG186" s="635"/>
      <c r="LNH186" s="636"/>
      <c r="LNI186" s="567"/>
      <c r="LNN186" s="635"/>
      <c r="LNO186" s="636"/>
      <c r="LNP186" s="567"/>
      <c r="LNU186" s="635"/>
      <c r="LNV186" s="636"/>
      <c r="LNW186" s="567"/>
      <c r="LOB186" s="635"/>
      <c r="LOC186" s="636"/>
      <c r="LOD186" s="567"/>
      <c r="LOI186" s="635"/>
      <c r="LOJ186" s="636"/>
      <c r="LOK186" s="567"/>
      <c r="LOP186" s="635"/>
      <c r="LOQ186" s="636"/>
      <c r="LOR186" s="567"/>
      <c r="LOW186" s="635"/>
      <c r="LOX186" s="636"/>
      <c r="LOY186" s="567"/>
      <c r="LPD186" s="635"/>
      <c r="LPE186" s="636"/>
      <c r="LPF186" s="567"/>
      <c r="LPK186" s="635"/>
      <c r="LPL186" s="636"/>
      <c r="LPM186" s="567"/>
      <c r="LPR186" s="635"/>
      <c r="LPS186" s="636"/>
      <c r="LPT186" s="567"/>
      <c r="LPY186" s="635"/>
      <c r="LPZ186" s="636"/>
      <c r="LQA186" s="567"/>
      <c r="LQF186" s="635"/>
      <c r="LQG186" s="636"/>
      <c r="LQH186" s="567"/>
      <c r="LQM186" s="635"/>
      <c r="LQN186" s="636"/>
      <c r="LQO186" s="567"/>
      <c r="LQT186" s="635"/>
      <c r="LQU186" s="636"/>
      <c r="LQV186" s="567"/>
      <c r="LRA186" s="635"/>
      <c r="LRB186" s="636"/>
      <c r="LRC186" s="567"/>
      <c r="LRH186" s="635"/>
      <c r="LRI186" s="636"/>
      <c r="LRJ186" s="567"/>
      <c r="LRO186" s="635"/>
      <c r="LRP186" s="636"/>
      <c r="LRQ186" s="567"/>
      <c r="LRV186" s="635"/>
      <c r="LRW186" s="636"/>
      <c r="LRX186" s="567"/>
      <c r="LSC186" s="635"/>
      <c r="LSD186" s="636"/>
      <c r="LSE186" s="567"/>
      <c r="LSJ186" s="635"/>
      <c r="LSK186" s="636"/>
      <c r="LSL186" s="567"/>
      <c r="LSQ186" s="635"/>
      <c r="LSR186" s="636"/>
      <c r="LSS186" s="567"/>
      <c r="LSX186" s="635"/>
      <c r="LSY186" s="636"/>
      <c r="LSZ186" s="567"/>
      <c r="LTE186" s="635"/>
      <c r="LTF186" s="636"/>
      <c r="LTG186" s="567"/>
      <c r="LTL186" s="635"/>
      <c r="LTM186" s="636"/>
      <c r="LTN186" s="567"/>
      <c r="LTS186" s="635"/>
      <c r="LTT186" s="636"/>
      <c r="LTU186" s="567"/>
      <c r="LTZ186" s="635"/>
      <c r="LUA186" s="636"/>
      <c r="LUB186" s="567"/>
      <c r="LUG186" s="635"/>
      <c r="LUH186" s="636"/>
      <c r="LUI186" s="567"/>
      <c r="LUN186" s="635"/>
      <c r="LUO186" s="636"/>
      <c r="LUP186" s="567"/>
      <c r="LUU186" s="635"/>
      <c r="LUV186" s="636"/>
      <c r="LUW186" s="567"/>
      <c r="LVB186" s="635"/>
      <c r="LVC186" s="636"/>
      <c r="LVD186" s="567"/>
      <c r="LVI186" s="635"/>
      <c r="LVJ186" s="636"/>
      <c r="LVK186" s="567"/>
      <c r="LVP186" s="635"/>
      <c r="LVQ186" s="636"/>
      <c r="LVR186" s="567"/>
      <c r="LVW186" s="635"/>
      <c r="LVX186" s="636"/>
      <c r="LVY186" s="567"/>
      <c r="LWD186" s="635"/>
      <c r="LWE186" s="636"/>
      <c r="LWF186" s="567"/>
      <c r="LWK186" s="635"/>
      <c r="LWL186" s="636"/>
      <c r="LWM186" s="567"/>
      <c r="LWR186" s="635"/>
      <c r="LWS186" s="636"/>
      <c r="LWT186" s="567"/>
      <c r="LWY186" s="635"/>
      <c r="LWZ186" s="636"/>
      <c r="LXA186" s="567"/>
      <c r="LXF186" s="635"/>
      <c r="LXG186" s="636"/>
      <c r="LXH186" s="567"/>
      <c r="LXM186" s="635"/>
      <c r="LXN186" s="636"/>
      <c r="LXO186" s="567"/>
      <c r="LXT186" s="635"/>
      <c r="LXU186" s="636"/>
      <c r="LXV186" s="567"/>
      <c r="LYA186" s="635"/>
      <c r="LYB186" s="636"/>
      <c r="LYC186" s="567"/>
      <c r="LYH186" s="635"/>
      <c r="LYI186" s="636"/>
      <c r="LYJ186" s="567"/>
      <c r="LYO186" s="635"/>
      <c r="LYP186" s="636"/>
      <c r="LYQ186" s="567"/>
      <c r="LYV186" s="635"/>
      <c r="LYW186" s="636"/>
      <c r="LYX186" s="567"/>
      <c r="LZC186" s="635"/>
      <c r="LZD186" s="636"/>
      <c r="LZE186" s="567"/>
      <c r="LZJ186" s="635"/>
      <c r="LZK186" s="636"/>
      <c r="LZL186" s="567"/>
      <c r="LZQ186" s="635"/>
      <c r="LZR186" s="636"/>
      <c r="LZS186" s="567"/>
      <c r="LZX186" s="635"/>
      <c r="LZY186" s="636"/>
      <c r="LZZ186" s="567"/>
      <c r="MAE186" s="635"/>
      <c r="MAF186" s="636"/>
      <c r="MAG186" s="567"/>
      <c r="MAL186" s="635"/>
      <c r="MAM186" s="636"/>
      <c r="MAN186" s="567"/>
      <c r="MAS186" s="635"/>
      <c r="MAT186" s="636"/>
      <c r="MAU186" s="567"/>
      <c r="MAZ186" s="635"/>
      <c r="MBA186" s="636"/>
      <c r="MBB186" s="567"/>
      <c r="MBG186" s="635"/>
      <c r="MBH186" s="636"/>
      <c r="MBI186" s="567"/>
      <c r="MBN186" s="635"/>
      <c r="MBO186" s="636"/>
      <c r="MBP186" s="567"/>
      <c r="MBU186" s="635"/>
      <c r="MBV186" s="636"/>
      <c r="MBW186" s="567"/>
      <c r="MCB186" s="635"/>
      <c r="MCC186" s="636"/>
      <c r="MCD186" s="567"/>
      <c r="MCI186" s="635"/>
      <c r="MCJ186" s="636"/>
      <c r="MCK186" s="567"/>
      <c r="MCP186" s="635"/>
      <c r="MCQ186" s="636"/>
      <c r="MCR186" s="567"/>
      <c r="MCW186" s="635"/>
      <c r="MCX186" s="636"/>
      <c r="MCY186" s="567"/>
      <c r="MDD186" s="635"/>
      <c r="MDE186" s="636"/>
      <c r="MDF186" s="567"/>
      <c r="MDK186" s="635"/>
      <c r="MDL186" s="636"/>
      <c r="MDM186" s="567"/>
      <c r="MDR186" s="635"/>
      <c r="MDS186" s="636"/>
      <c r="MDT186" s="567"/>
      <c r="MDY186" s="635"/>
      <c r="MDZ186" s="636"/>
      <c r="MEA186" s="567"/>
      <c r="MEF186" s="635"/>
      <c r="MEG186" s="636"/>
      <c r="MEH186" s="567"/>
      <c r="MEM186" s="635"/>
      <c r="MEN186" s="636"/>
      <c r="MEO186" s="567"/>
      <c r="MET186" s="635"/>
      <c r="MEU186" s="636"/>
      <c r="MEV186" s="567"/>
      <c r="MFA186" s="635"/>
      <c r="MFB186" s="636"/>
      <c r="MFC186" s="567"/>
      <c r="MFH186" s="635"/>
      <c r="MFI186" s="636"/>
      <c r="MFJ186" s="567"/>
      <c r="MFO186" s="635"/>
      <c r="MFP186" s="636"/>
      <c r="MFQ186" s="567"/>
      <c r="MFV186" s="635"/>
      <c r="MFW186" s="636"/>
      <c r="MFX186" s="567"/>
      <c r="MGC186" s="635"/>
      <c r="MGD186" s="636"/>
      <c r="MGE186" s="567"/>
      <c r="MGJ186" s="635"/>
      <c r="MGK186" s="636"/>
      <c r="MGL186" s="567"/>
      <c r="MGQ186" s="635"/>
      <c r="MGR186" s="636"/>
      <c r="MGS186" s="567"/>
      <c r="MGX186" s="635"/>
      <c r="MGY186" s="636"/>
      <c r="MGZ186" s="567"/>
      <c r="MHE186" s="635"/>
      <c r="MHF186" s="636"/>
      <c r="MHG186" s="567"/>
      <c r="MHL186" s="635"/>
      <c r="MHM186" s="636"/>
      <c r="MHN186" s="567"/>
      <c r="MHS186" s="635"/>
      <c r="MHT186" s="636"/>
      <c r="MHU186" s="567"/>
      <c r="MHZ186" s="635"/>
      <c r="MIA186" s="636"/>
      <c r="MIB186" s="567"/>
      <c r="MIG186" s="635"/>
      <c r="MIH186" s="636"/>
      <c r="MII186" s="567"/>
      <c r="MIN186" s="635"/>
      <c r="MIO186" s="636"/>
      <c r="MIP186" s="567"/>
      <c r="MIU186" s="635"/>
      <c r="MIV186" s="636"/>
      <c r="MIW186" s="567"/>
      <c r="MJB186" s="635"/>
      <c r="MJC186" s="636"/>
      <c r="MJD186" s="567"/>
      <c r="MJI186" s="635"/>
      <c r="MJJ186" s="636"/>
      <c r="MJK186" s="567"/>
      <c r="MJP186" s="635"/>
      <c r="MJQ186" s="636"/>
      <c r="MJR186" s="567"/>
      <c r="MJW186" s="635"/>
      <c r="MJX186" s="636"/>
      <c r="MJY186" s="567"/>
      <c r="MKD186" s="635"/>
      <c r="MKE186" s="636"/>
      <c r="MKF186" s="567"/>
      <c r="MKK186" s="635"/>
      <c r="MKL186" s="636"/>
      <c r="MKM186" s="567"/>
      <c r="MKR186" s="635"/>
      <c r="MKS186" s="636"/>
      <c r="MKT186" s="567"/>
      <c r="MKY186" s="635"/>
      <c r="MKZ186" s="636"/>
      <c r="MLA186" s="567"/>
      <c r="MLF186" s="635"/>
      <c r="MLG186" s="636"/>
      <c r="MLH186" s="567"/>
      <c r="MLM186" s="635"/>
      <c r="MLN186" s="636"/>
      <c r="MLO186" s="567"/>
      <c r="MLT186" s="635"/>
      <c r="MLU186" s="636"/>
      <c r="MLV186" s="567"/>
      <c r="MMA186" s="635"/>
      <c r="MMB186" s="636"/>
      <c r="MMC186" s="567"/>
      <c r="MMH186" s="635"/>
      <c r="MMI186" s="636"/>
      <c r="MMJ186" s="567"/>
      <c r="MMO186" s="635"/>
      <c r="MMP186" s="636"/>
      <c r="MMQ186" s="567"/>
      <c r="MMV186" s="635"/>
      <c r="MMW186" s="636"/>
      <c r="MMX186" s="567"/>
      <c r="MNC186" s="635"/>
      <c r="MND186" s="636"/>
      <c r="MNE186" s="567"/>
      <c r="MNJ186" s="635"/>
      <c r="MNK186" s="636"/>
      <c r="MNL186" s="567"/>
      <c r="MNQ186" s="635"/>
      <c r="MNR186" s="636"/>
      <c r="MNS186" s="567"/>
      <c r="MNX186" s="635"/>
      <c r="MNY186" s="636"/>
      <c r="MNZ186" s="567"/>
      <c r="MOE186" s="635"/>
      <c r="MOF186" s="636"/>
      <c r="MOG186" s="567"/>
      <c r="MOL186" s="635"/>
      <c r="MOM186" s="636"/>
      <c r="MON186" s="567"/>
      <c r="MOS186" s="635"/>
      <c r="MOT186" s="636"/>
      <c r="MOU186" s="567"/>
      <c r="MOZ186" s="635"/>
      <c r="MPA186" s="636"/>
      <c r="MPB186" s="567"/>
      <c r="MPG186" s="635"/>
      <c r="MPH186" s="636"/>
      <c r="MPI186" s="567"/>
      <c r="MPN186" s="635"/>
      <c r="MPO186" s="636"/>
      <c r="MPP186" s="567"/>
      <c r="MPU186" s="635"/>
      <c r="MPV186" s="636"/>
      <c r="MPW186" s="567"/>
      <c r="MQB186" s="635"/>
      <c r="MQC186" s="636"/>
      <c r="MQD186" s="567"/>
      <c r="MQI186" s="635"/>
      <c r="MQJ186" s="636"/>
      <c r="MQK186" s="567"/>
      <c r="MQP186" s="635"/>
      <c r="MQQ186" s="636"/>
      <c r="MQR186" s="567"/>
      <c r="MQW186" s="635"/>
      <c r="MQX186" s="636"/>
      <c r="MQY186" s="567"/>
      <c r="MRD186" s="635"/>
      <c r="MRE186" s="636"/>
      <c r="MRF186" s="567"/>
      <c r="MRK186" s="635"/>
      <c r="MRL186" s="636"/>
      <c r="MRM186" s="567"/>
      <c r="MRR186" s="635"/>
      <c r="MRS186" s="636"/>
      <c r="MRT186" s="567"/>
      <c r="MRY186" s="635"/>
      <c r="MRZ186" s="636"/>
      <c r="MSA186" s="567"/>
      <c r="MSF186" s="635"/>
      <c r="MSG186" s="636"/>
      <c r="MSH186" s="567"/>
      <c r="MSM186" s="635"/>
      <c r="MSN186" s="636"/>
      <c r="MSO186" s="567"/>
      <c r="MST186" s="635"/>
      <c r="MSU186" s="636"/>
      <c r="MSV186" s="567"/>
      <c r="MTA186" s="635"/>
      <c r="MTB186" s="636"/>
      <c r="MTC186" s="567"/>
      <c r="MTH186" s="635"/>
      <c r="MTI186" s="636"/>
      <c r="MTJ186" s="567"/>
      <c r="MTO186" s="635"/>
      <c r="MTP186" s="636"/>
      <c r="MTQ186" s="567"/>
      <c r="MTV186" s="635"/>
      <c r="MTW186" s="636"/>
      <c r="MTX186" s="567"/>
      <c r="MUC186" s="635"/>
      <c r="MUD186" s="636"/>
      <c r="MUE186" s="567"/>
      <c r="MUJ186" s="635"/>
      <c r="MUK186" s="636"/>
      <c r="MUL186" s="567"/>
      <c r="MUQ186" s="635"/>
      <c r="MUR186" s="636"/>
      <c r="MUS186" s="567"/>
      <c r="MUX186" s="635"/>
      <c r="MUY186" s="636"/>
      <c r="MUZ186" s="567"/>
      <c r="MVE186" s="635"/>
      <c r="MVF186" s="636"/>
      <c r="MVG186" s="567"/>
      <c r="MVL186" s="635"/>
      <c r="MVM186" s="636"/>
      <c r="MVN186" s="567"/>
      <c r="MVS186" s="635"/>
      <c r="MVT186" s="636"/>
      <c r="MVU186" s="567"/>
      <c r="MVZ186" s="635"/>
      <c r="MWA186" s="636"/>
      <c r="MWB186" s="567"/>
      <c r="MWG186" s="635"/>
      <c r="MWH186" s="636"/>
      <c r="MWI186" s="567"/>
      <c r="MWN186" s="635"/>
      <c r="MWO186" s="636"/>
      <c r="MWP186" s="567"/>
      <c r="MWU186" s="635"/>
      <c r="MWV186" s="636"/>
      <c r="MWW186" s="567"/>
      <c r="MXB186" s="635"/>
      <c r="MXC186" s="636"/>
      <c r="MXD186" s="567"/>
      <c r="MXI186" s="635"/>
      <c r="MXJ186" s="636"/>
      <c r="MXK186" s="567"/>
      <c r="MXP186" s="635"/>
      <c r="MXQ186" s="636"/>
      <c r="MXR186" s="567"/>
      <c r="MXW186" s="635"/>
      <c r="MXX186" s="636"/>
      <c r="MXY186" s="567"/>
      <c r="MYD186" s="635"/>
      <c r="MYE186" s="636"/>
      <c r="MYF186" s="567"/>
      <c r="MYK186" s="635"/>
      <c r="MYL186" s="636"/>
      <c r="MYM186" s="567"/>
      <c r="MYR186" s="635"/>
      <c r="MYS186" s="636"/>
      <c r="MYT186" s="567"/>
      <c r="MYY186" s="635"/>
      <c r="MYZ186" s="636"/>
      <c r="MZA186" s="567"/>
      <c r="MZF186" s="635"/>
      <c r="MZG186" s="636"/>
      <c r="MZH186" s="567"/>
      <c r="MZM186" s="635"/>
      <c r="MZN186" s="636"/>
      <c r="MZO186" s="567"/>
      <c r="MZT186" s="635"/>
      <c r="MZU186" s="636"/>
      <c r="MZV186" s="567"/>
      <c r="NAA186" s="635"/>
      <c r="NAB186" s="636"/>
      <c r="NAC186" s="567"/>
      <c r="NAH186" s="635"/>
      <c r="NAI186" s="636"/>
      <c r="NAJ186" s="567"/>
      <c r="NAO186" s="635"/>
      <c r="NAP186" s="636"/>
      <c r="NAQ186" s="567"/>
      <c r="NAV186" s="635"/>
      <c r="NAW186" s="636"/>
      <c r="NAX186" s="567"/>
      <c r="NBC186" s="635"/>
      <c r="NBD186" s="636"/>
      <c r="NBE186" s="567"/>
      <c r="NBJ186" s="635"/>
      <c r="NBK186" s="636"/>
      <c r="NBL186" s="567"/>
      <c r="NBQ186" s="635"/>
      <c r="NBR186" s="636"/>
      <c r="NBS186" s="567"/>
      <c r="NBX186" s="635"/>
      <c r="NBY186" s="636"/>
      <c r="NBZ186" s="567"/>
      <c r="NCE186" s="635"/>
      <c r="NCF186" s="636"/>
      <c r="NCG186" s="567"/>
      <c r="NCL186" s="635"/>
      <c r="NCM186" s="636"/>
      <c r="NCN186" s="567"/>
      <c r="NCS186" s="635"/>
      <c r="NCT186" s="636"/>
      <c r="NCU186" s="567"/>
      <c r="NCZ186" s="635"/>
      <c r="NDA186" s="636"/>
      <c r="NDB186" s="567"/>
      <c r="NDG186" s="635"/>
      <c r="NDH186" s="636"/>
      <c r="NDI186" s="567"/>
      <c r="NDN186" s="635"/>
      <c r="NDO186" s="636"/>
      <c r="NDP186" s="567"/>
      <c r="NDU186" s="635"/>
      <c r="NDV186" s="636"/>
      <c r="NDW186" s="567"/>
      <c r="NEB186" s="635"/>
      <c r="NEC186" s="636"/>
      <c r="NED186" s="567"/>
      <c r="NEI186" s="635"/>
      <c r="NEJ186" s="636"/>
      <c r="NEK186" s="567"/>
      <c r="NEP186" s="635"/>
      <c r="NEQ186" s="636"/>
      <c r="NER186" s="567"/>
      <c r="NEW186" s="635"/>
      <c r="NEX186" s="636"/>
      <c r="NEY186" s="567"/>
      <c r="NFD186" s="635"/>
      <c r="NFE186" s="636"/>
      <c r="NFF186" s="567"/>
      <c r="NFK186" s="635"/>
      <c r="NFL186" s="636"/>
      <c r="NFM186" s="567"/>
      <c r="NFR186" s="635"/>
      <c r="NFS186" s="636"/>
      <c r="NFT186" s="567"/>
      <c r="NFY186" s="635"/>
      <c r="NFZ186" s="636"/>
      <c r="NGA186" s="567"/>
      <c r="NGF186" s="635"/>
      <c r="NGG186" s="636"/>
      <c r="NGH186" s="567"/>
      <c r="NGM186" s="635"/>
      <c r="NGN186" s="636"/>
      <c r="NGO186" s="567"/>
      <c r="NGT186" s="635"/>
      <c r="NGU186" s="636"/>
      <c r="NGV186" s="567"/>
      <c r="NHA186" s="635"/>
      <c r="NHB186" s="636"/>
      <c r="NHC186" s="567"/>
      <c r="NHH186" s="635"/>
      <c r="NHI186" s="636"/>
      <c r="NHJ186" s="567"/>
      <c r="NHO186" s="635"/>
      <c r="NHP186" s="636"/>
      <c r="NHQ186" s="567"/>
      <c r="NHV186" s="635"/>
      <c r="NHW186" s="636"/>
      <c r="NHX186" s="567"/>
      <c r="NIC186" s="635"/>
      <c r="NID186" s="636"/>
      <c r="NIE186" s="567"/>
      <c r="NIJ186" s="635"/>
      <c r="NIK186" s="636"/>
      <c r="NIL186" s="567"/>
      <c r="NIQ186" s="635"/>
      <c r="NIR186" s="636"/>
      <c r="NIS186" s="567"/>
      <c r="NIX186" s="635"/>
      <c r="NIY186" s="636"/>
      <c r="NIZ186" s="567"/>
      <c r="NJE186" s="635"/>
      <c r="NJF186" s="636"/>
      <c r="NJG186" s="567"/>
      <c r="NJL186" s="635"/>
      <c r="NJM186" s="636"/>
      <c r="NJN186" s="567"/>
      <c r="NJS186" s="635"/>
      <c r="NJT186" s="636"/>
      <c r="NJU186" s="567"/>
      <c r="NJZ186" s="635"/>
      <c r="NKA186" s="636"/>
      <c r="NKB186" s="567"/>
      <c r="NKG186" s="635"/>
      <c r="NKH186" s="636"/>
      <c r="NKI186" s="567"/>
      <c r="NKN186" s="635"/>
      <c r="NKO186" s="636"/>
      <c r="NKP186" s="567"/>
      <c r="NKU186" s="635"/>
      <c r="NKV186" s="636"/>
      <c r="NKW186" s="567"/>
      <c r="NLB186" s="635"/>
      <c r="NLC186" s="636"/>
      <c r="NLD186" s="567"/>
      <c r="NLI186" s="635"/>
      <c r="NLJ186" s="636"/>
      <c r="NLK186" s="567"/>
      <c r="NLP186" s="635"/>
      <c r="NLQ186" s="636"/>
      <c r="NLR186" s="567"/>
      <c r="NLW186" s="635"/>
      <c r="NLX186" s="636"/>
      <c r="NLY186" s="567"/>
      <c r="NMD186" s="635"/>
      <c r="NME186" s="636"/>
      <c r="NMF186" s="567"/>
      <c r="NMK186" s="635"/>
      <c r="NML186" s="636"/>
      <c r="NMM186" s="567"/>
      <c r="NMR186" s="635"/>
      <c r="NMS186" s="636"/>
      <c r="NMT186" s="567"/>
      <c r="NMY186" s="635"/>
      <c r="NMZ186" s="636"/>
      <c r="NNA186" s="567"/>
      <c r="NNF186" s="635"/>
      <c r="NNG186" s="636"/>
      <c r="NNH186" s="567"/>
      <c r="NNM186" s="635"/>
      <c r="NNN186" s="636"/>
      <c r="NNO186" s="567"/>
      <c r="NNT186" s="635"/>
      <c r="NNU186" s="636"/>
      <c r="NNV186" s="567"/>
      <c r="NOA186" s="635"/>
      <c r="NOB186" s="636"/>
      <c r="NOC186" s="567"/>
      <c r="NOH186" s="635"/>
      <c r="NOI186" s="636"/>
      <c r="NOJ186" s="567"/>
      <c r="NOO186" s="635"/>
      <c r="NOP186" s="636"/>
      <c r="NOQ186" s="567"/>
      <c r="NOV186" s="635"/>
      <c r="NOW186" s="636"/>
      <c r="NOX186" s="567"/>
      <c r="NPC186" s="635"/>
      <c r="NPD186" s="636"/>
      <c r="NPE186" s="567"/>
      <c r="NPJ186" s="635"/>
      <c r="NPK186" s="636"/>
      <c r="NPL186" s="567"/>
      <c r="NPQ186" s="635"/>
      <c r="NPR186" s="636"/>
      <c r="NPS186" s="567"/>
      <c r="NPX186" s="635"/>
      <c r="NPY186" s="636"/>
      <c r="NPZ186" s="567"/>
      <c r="NQE186" s="635"/>
      <c r="NQF186" s="636"/>
      <c r="NQG186" s="567"/>
      <c r="NQL186" s="635"/>
      <c r="NQM186" s="636"/>
      <c r="NQN186" s="567"/>
      <c r="NQS186" s="635"/>
      <c r="NQT186" s="636"/>
      <c r="NQU186" s="567"/>
      <c r="NQZ186" s="635"/>
      <c r="NRA186" s="636"/>
      <c r="NRB186" s="567"/>
      <c r="NRG186" s="635"/>
      <c r="NRH186" s="636"/>
      <c r="NRI186" s="567"/>
      <c r="NRN186" s="635"/>
      <c r="NRO186" s="636"/>
      <c r="NRP186" s="567"/>
      <c r="NRU186" s="635"/>
      <c r="NRV186" s="636"/>
      <c r="NRW186" s="567"/>
      <c r="NSB186" s="635"/>
      <c r="NSC186" s="636"/>
      <c r="NSD186" s="567"/>
      <c r="NSI186" s="635"/>
      <c r="NSJ186" s="636"/>
      <c r="NSK186" s="567"/>
      <c r="NSP186" s="635"/>
      <c r="NSQ186" s="636"/>
      <c r="NSR186" s="567"/>
      <c r="NSW186" s="635"/>
      <c r="NSX186" s="636"/>
      <c r="NSY186" s="567"/>
      <c r="NTD186" s="635"/>
      <c r="NTE186" s="636"/>
      <c r="NTF186" s="567"/>
      <c r="NTK186" s="635"/>
      <c r="NTL186" s="636"/>
      <c r="NTM186" s="567"/>
      <c r="NTR186" s="635"/>
      <c r="NTS186" s="636"/>
      <c r="NTT186" s="567"/>
      <c r="NTY186" s="635"/>
      <c r="NTZ186" s="636"/>
      <c r="NUA186" s="567"/>
      <c r="NUF186" s="635"/>
      <c r="NUG186" s="636"/>
      <c r="NUH186" s="567"/>
      <c r="NUM186" s="635"/>
      <c r="NUN186" s="636"/>
      <c r="NUO186" s="567"/>
      <c r="NUT186" s="635"/>
      <c r="NUU186" s="636"/>
      <c r="NUV186" s="567"/>
      <c r="NVA186" s="635"/>
      <c r="NVB186" s="636"/>
      <c r="NVC186" s="567"/>
      <c r="NVH186" s="635"/>
      <c r="NVI186" s="636"/>
      <c r="NVJ186" s="567"/>
      <c r="NVO186" s="635"/>
      <c r="NVP186" s="636"/>
      <c r="NVQ186" s="567"/>
      <c r="NVV186" s="635"/>
      <c r="NVW186" s="636"/>
      <c r="NVX186" s="567"/>
      <c r="NWC186" s="635"/>
      <c r="NWD186" s="636"/>
      <c r="NWE186" s="567"/>
      <c r="NWJ186" s="635"/>
      <c r="NWK186" s="636"/>
      <c r="NWL186" s="567"/>
      <c r="NWQ186" s="635"/>
      <c r="NWR186" s="636"/>
      <c r="NWS186" s="567"/>
      <c r="NWX186" s="635"/>
      <c r="NWY186" s="636"/>
      <c r="NWZ186" s="567"/>
      <c r="NXE186" s="635"/>
      <c r="NXF186" s="636"/>
      <c r="NXG186" s="567"/>
      <c r="NXL186" s="635"/>
      <c r="NXM186" s="636"/>
      <c r="NXN186" s="567"/>
      <c r="NXS186" s="635"/>
      <c r="NXT186" s="636"/>
      <c r="NXU186" s="567"/>
      <c r="NXZ186" s="635"/>
      <c r="NYA186" s="636"/>
      <c r="NYB186" s="567"/>
      <c r="NYG186" s="635"/>
      <c r="NYH186" s="636"/>
      <c r="NYI186" s="567"/>
      <c r="NYN186" s="635"/>
      <c r="NYO186" s="636"/>
      <c r="NYP186" s="567"/>
      <c r="NYU186" s="635"/>
      <c r="NYV186" s="636"/>
      <c r="NYW186" s="567"/>
      <c r="NZB186" s="635"/>
      <c r="NZC186" s="636"/>
      <c r="NZD186" s="567"/>
      <c r="NZI186" s="635"/>
      <c r="NZJ186" s="636"/>
      <c r="NZK186" s="567"/>
      <c r="NZP186" s="635"/>
      <c r="NZQ186" s="636"/>
      <c r="NZR186" s="567"/>
      <c r="NZW186" s="635"/>
      <c r="NZX186" s="636"/>
      <c r="NZY186" s="567"/>
      <c r="OAD186" s="635"/>
      <c r="OAE186" s="636"/>
      <c r="OAF186" s="567"/>
      <c r="OAK186" s="635"/>
      <c r="OAL186" s="636"/>
      <c r="OAM186" s="567"/>
      <c r="OAR186" s="635"/>
      <c r="OAS186" s="636"/>
      <c r="OAT186" s="567"/>
      <c r="OAY186" s="635"/>
      <c r="OAZ186" s="636"/>
      <c r="OBA186" s="567"/>
      <c r="OBF186" s="635"/>
      <c r="OBG186" s="636"/>
      <c r="OBH186" s="567"/>
      <c r="OBM186" s="635"/>
      <c r="OBN186" s="636"/>
      <c r="OBO186" s="567"/>
      <c r="OBT186" s="635"/>
      <c r="OBU186" s="636"/>
      <c r="OBV186" s="567"/>
      <c r="OCA186" s="635"/>
      <c r="OCB186" s="636"/>
      <c r="OCC186" s="567"/>
      <c r="OCH186" s="635"/>
      <c r="OCI186" s="636"/>
      <c r="OCJ186" s="567"/>
      <c r="OCO186" s="635"/>
      <c r="OCP186" s="636"/>
      <c r="OCQ186" s="567"/>
      <c r="OCV186" s="635"/>
      <c r="OCW186" s="636"/>
      <c r="OCX186" s="567"/>
      <c r="ODC186" s="635"/>
      <c r="ODD186" s="636"/>
      <c r="ODE186" s="567"/>
      <c r="ODJ186" s="635"/>
      <c r="ODK186" s="636"/>
      <c r="ODL186" s="567"/>
      <c r="ODQ186" s="635"/>
      <c r="ODR186" s="636"/>
      <c r="ODS186" s="567"/>
      <c r="ODX186" s="635"/>
      <c r="ODY186" s="636"/>
      <c r="ODZ186" s="567"/>
      <c r="OEE186" s="635"/>
      <c r="OEF186" s="636"/>
      <c r="OEG186" s="567"/>
      <c r="OEL186" s="635"/>
      <c r="OEM186" s="636"/>
      <c r="OEN186" s="567"/>
      <c r="OES186" s="635"/>
      <c r="OET186" s="636"/>
      <c r="OEU186" s="567"/>
      <c r="OEZ186" s="635"/>
      <c r="OFA186" s="636"/>
      <c r="OFB186" s="567"/>
      <c r="OFG186" s="635"/>
      <c r="OFH186" s="636"/>
      <c r="OFI186" s="567"/>
      <c r="OFN186" s="635"/>
      <c r="OFO186" s="636"/>
      <c r="OFP186" s="567"/>
      <c r="OFU186" s="635"/>
      <c r="OFV186" s="636"/>
      <c r="OFW186" s="567"/>
      <c r="OGB186" s="635"/>
      <c r="OGC186" s="636"/>
      <c r="OGD186" s="567"/>
      <c r="OGI186" s="635"/>
      <c r="OGJ186" s="636"/>
      <c r="OGK186" s="567"/>
      <c r="OGP186" s="635"/>
      <c r="OGQ186" s="636"/>
      <c r="OGR186" s="567"/>
      <c r="OGW186" s="635"/>
      <c r="OGX186" s="636"/>
      <c r="OGY186" s="567"/>
      <c r="OHD186" s="635"/>
      <c r="OHE186" s="636"/>
      <c r="OHF186" s="567"/>
      <c r="OHK186" s="635"/>
      <c r="OHL186" s="636"/>
      <c r="OHM186" s="567"/>
      <c r="OHR186" s="635"/>
      <c r="OHS186" s="636"/>
      <c r="OHT186" s="567"/>
      <c r="OHY186" s="635"/>
      <c r="OHZ186" s="636"/>
      <c r="OIA186" s="567"/>
      <c r="OIF186" s="635"/>
      <c r="OIG186" s="636"/>
      <c r="OIH186" s="567"/>
      <c r="OIM186" s="635"/>
      <c r="OIN186" s="636"/>
      <c r="OIO186" s="567"/>
      <c r="OIT186" s="635"/>
      <c r="OIU186" s="636"/>
      <c r="OIV186" s="567"/>
      <c r="OJA186" s="635"/>
      <c r="OJB186" s="636"/>
      <c r="OJC186" s="567"/>
      <c r="OJH186" s="635"/>
      <c r="OJI186" s="636"/>
      <c r="OJJ186" s="567"/>
      <c r="OJO186" s="635"/>
      <c r="OJP186" s="636"/>
      <c r="OJQ186" s="567"/>
      <c r="OJV186" s="635"/>
      <c r="OJW186" s="636"/>
      <c r="OJX186" s="567"/>
      <c r="OKC186" s="635"/>
      <c r="OKD186" s="636"/>
      <c r="OKE186" s="567"/>
      <c r="OKJ186" s="635"/>
      <c r="OKK186" s="636"/>
      <c r="OKL186" s="567"/>
      <c r="OKQ186" s="635"/>
      <c r="OKR186" s="636"/>
      <c r="OKS186" s="567"/>
      <c r="OKX186" s="635"/>
      <c r="OKY186" s="636"/>
      <c r="OKZ186" s="567"/>
      <c r="OLE186" s="635"/>
      <c r="OLF186" s="636"/>
      <c r="OLG186" s="567"/>
      <c r="OLL186" s="635"/>
      <c r="OLM186" s="636"/>
      <c r="OLN186" s="567"/>
      <c r="OLS186" s="635"/>
      <c r="OLT186" s="636"/>
      <c r="OLU186" s="567"/>
      <c r="OLZ186" s="635"/>
      <c r="OMA186" s="636"/>
      <c r="OMB186" s="567"/>
      <c r="OMG186" s="635"/>
      <c r="OMH186" s="636"/>
      <c r="OMI186" s="567"/>
      <c r="OMN186" s="635"/>
      <c r="OMO186" s="636"/>
      <c r="OMP186" s="567"/>
      <c r="OMU186" s="635"/>
      <c r="OMV186" s="636"/>
      <c r="OMW186" s="567"/>
      <c r="ONB186" s="635"/>
      <c r="ONC186" s="636"/>
      <c r="OND186" s="567"/>
      <c r="ONI186" s="635"/>
      <c r="ONJ186" s="636"/>
      <c r="ONK186" s="567"/>
      <c r="ONP186" s="635"/>
      <c r="ONQ186" s="636"/>
      <c r="ONR186" s="567"/>
      <c r="ONW186" s="635"/>
      <c r="ONX186" s="636"/>
      <c r="ONY186" s="567"/>
      <c r="OOD186" s="635"/>
      <c r="OOE186" s="636"/>
      <c r="OOF186" s="567"/>
      <c r="OOK186" s="635"/>
      <c r="OOL186" s="636"/>
      <c r="OOM186" s="567"/>
      <c r="OOR186" s="635"/>
      <c r="OOS186" s="636"/>
      <c r="OOT186" s="567"/>
      <c r="OOY186" s="635"/>
      <c r="OOZ186" s="636"/>
      <c r="OPA186" s="567"/>
      <c r="OPF186" s="635"/>
      <c r="OPG186" s="636"/>
      <c r="OPH186" s="567"/>
      <c r="OPM186" s="635"/>
      <c r="OPN186" s="636"/>
      <c r="OPO186" s="567"/>
      <c r="OPT186" s="635"/>
      <c r="OPU186" s="636"/>
      <c r="OPV186" s="567"/>
      <c r="OQA186" s="635"/>
      <c r="OQB186" s="636"/>
      <c r="OQC186" s="567"/>
      <c r="OQH186" s="635"/>
      <c r="OQI186" s="636"/>
      <c r="OQJ186" s="567"/>
      <c r="OQO186" s="635"/>
      <c r="OQP186" s="636"/>
      <c r="OQQ186" s="567"/>
      <c r="OQV186" s="635"/>
      <c r="OQW186" s="636"/>
      <c r="OQX186" s="567"/>
      <c r="ORC186" s="635"/>
      <c r="ORD186" s="636"/>
      <c r="ORE186" s="567"/>
      <c r="ORJ186" s="635"/>
      <c r="ORK186" s="636"/>
      <c r="ORL186" s="567"/>
      <c r="ORQ186" s="635"/>
      <c r="ORR186" s="636"/>
      <c r="ORS186" s="567"/>
      <c r="ORX186" s="635"/>
      <c r="ORY186" s="636"/>
      <c r="ORZ186" s="567"/>
      <c r="OSE186" s="635"/>
      <c r="OSF186" s="636"/>
      <c r="OSG186" s="567"/>
      <c r="OSL186" s="635"/>
      <c r="OSM186" s="636"/>
      <c r="OSN186" s="567"/>
      <c r="OSS186" s="635"/>
      <c r="OST186" s="636"/>
      <c r="OSU186" s="567"/>
      <c r="OSZ186" s="635"/>
      <c r="OTA186" s="636"/>
      <c r="OTB186" s="567"/>
      <c r="OTG186" s="635"/>
      <c r="OTH186" s="636"/>
      <c r="OTI186" s="567"/>
      <c r="OTN186" s="635"/>
      <c r="OTO186" s="636"/>
      <c r="OTP186" s="567"/>
      <c r="OTU186" s="635"/>
      <c r="OTV186" s="636"/>
      <c r="OTW186" s="567"/>
      <c r="OUB186" s="635"/>
      <c r="OUC186" s="636"/>
      <c r="OUD186" s="567"/>
      <c r="OUI186" s="635"/>
      <c r="OUJ186" s="636"/>
      <c r="OUK186" s="567"/>
      <c r="OUP186" s="635"/>
      <c r="OUQ186" s="636"/>
      <c r="OUR186" s="567"/>
      <c r="OUW186" s="635"/>
      <c r="OUX186" s="636"/>
      <c r="OUY186" s="567"/>
      <c r="OVD186" s="635"/>
      <c r="OVE186" s="636"/>
      <c r="OVF186" s="567"/>
      <c r="OVK186" s="635"/>
      <c r="OVL186" s="636"/>
      <c r="OVM186" s="567"/>
      <c r="OVR186" s="635"/>
      <c r="OVS186" s="636"/>
      <c r="OVT186" s="567"/>
      <c r="OVY186" s="635"/>
      <c r="OVZ186" s="636"/>
      <c r="OWA186" s="567"/>
      <c r="OWF186" s="635"/>
      <c r="OWG186" s="636"/>
      <c r="OWH186" s="567"/>
      <c r="OWM186" s="635"/>
      <c r="OWN186" s="636"/>
      <c r="OWO186" s="567"/>
      <c r="OWT186" s="635"/>
      <c r="OWU186" s="636"/>
      <c r="OWV186" s="567"/>
      <c r="OXA186" s="635"/>
      <c r="OXB186" s="636"/>
      <c r="OXC186" s="567"/>
      <c r="OXH186" s="635"/>
      <c r="OXI186" s="636"/>
      <c r="OXJ186" s="567"/>
      <c r="OXO186" s="635"/>
      <c r="OXP186" s="636"/>
      <c r="OXQ186" s="567"/>
      <c r="OXV186" s="635"/>
      <c r="OXW186" s="636"/>
      <c r="OXX186" s="567"/>
      <c r="OYC186" s="635"/>
      <c r="OYD186" s="636"/>
      <c r="OYE186" s="567"/>
      <c r="OYJ186" s="635"/>
      <c r="OYK186" s="636"/>
      <c r="OYL186" s="567"/>
      <c r="OYQ186" s="635"/>
      <c r="OYR186" s="636"/>
      <c r="OYS186" s="567"/>
      <c r="OYX186" s="635"/>
      <c r="OYY186" s="636"/>
      <c r="OYZ186" s="567"/>
      <c r="OZE186" s="635"/>
      <c r="OZF186" s="636"/>
      <c r="OZG186" s="567"/>
      <c r="OZL186" s="635"/>
      <c r="OZM186" s="636"/>
      <c r="OZN186" s="567"/>
      <c r="OZS186" s="635"/>
      <c r="OZT186" s="636"/>
      <c r="OZU186" s="567"/>
      <c r="OZZ186" s="635"/>
      <c r="PAA186" s="636"/>
      <c r="PAB186" s="567"/>
      <c r="PAG186" s="635"/>
      <c r="PAH186" s="636"/>
      <c r="PAI186" s="567"/>
      <c r="PAN186" s="635"/>
      <c r="PAO186" s="636"/>
      <c r="PAP186" s="567"/>
      <c r="PAU186" s="635"/>
      <c r="PAV186" s="636"/>
      <c r="PAW186" s="567"/>
      <c r="PBB186" s="635"/>
      <c r="PBC186" s="636"/>
      <c r="PBD186" s="567"/>
      <c r="PBI186" s="635"/>
      <c r="PBJ186" s="636"/>
      <c r="PBK186" s="567"/>
      <c r="PBP186" s="635"/>
      <c r="PBQ186" s="636"/>
      <c r="PBR186" s="567"/>
      <c r="PBW186" s="635"/>
      <c r="PBX186" s="636"/>
      <c r="PBY186" s="567"/>
      <c r="PCD186" s="635"/>
      <c r="PCE186" s="636"/>
      <c r="PCF186" s="567"/>
      <c r="PCK186" s="635"/>
      <c r="PCL186" s="636"/>
      <c r="PCM186" s="567"/>
      <c r="PCR186" s="635"/>
      <c r="PCS186" s="636"/>
      <c r="PCT186" s="567"/>
      <c r="PCY186" s="635"/>
      <c r="PCZ186" s="636"/>
      <c r="PDA186" s="567"/>
      <c r="PDF186" s="635"/>
      <c r="PDG186" s="636"/>
      <c r="PDH186" s="567"/>
      <c r="PDM186" s="635"/>
      <c r="PDN186" s="636"/>
      <c r="PDO186" s="567"/>
      <c r="PDT186" s="635"/>
      <c r="PDU186" s="636"/>
      <c r="PDV186" s="567"/>
      <c r="PEA186" s="635"/>
      <c r="PEB186" s="636"/>
      <c r="PEC186" s="567"/>
      <c r="PEH186" s="635"/>
      <c r="PEI186" s="636"/>
      <c r="PEJ186" s="567"/>
      <c r="PEO186" s="635"/>
      <c r="PEP186" s="636"/>
      <c r="PEQ186" s="567"/>
      <c r="PEV186" s="635"/>
      <c r="PEW186" s="636"/>
      <c r="PEX186" s="567"/>
      <c r="PFC186" s="635"/>
      <c r="PFD186" s="636"/>
      <c r="PFE186" s="567"/>
      <c r="PFJ186" s="635"/>
      <c r="PFK186" s="636"/>
      <c r="PFL186" s="567"/>
      <c r="PFQ186" s="635"/>
      <c r="PFR186" s="636"/>
      <c r="PFS186" s="567"/>
      <c r="PFX186" s="635"/>
      <c r="PFY186" s="636"/>
      <c r="PFZ186" s="567"/>
      <c r="PGE186" s="635"/>
      <c r="PGF186" s="636"/>
      <c r="PGG186" s="567"/>
      <c r="PGL186" s="635"/>
      <c r="PGM186" s="636"/>
      <c r="PGN186" s="567"/>
      <c r="PGS186" s="635"/>
      <c r="PGT186" s="636"/>
      <c r="PGU186" s="567"/>
      <c r="PGZ186" s="635"/>
      <c r="PHA186" s="636"/>
      <c r="PHB186" s="567"/>
      <c r="PHG186" s="635"/>
      <c r="PHH186" s="636"/>
      <c r="PHI186" s="567"/>
      <c r="PHN186" s="635"/>
      <c r="PHO186" s="636"/>
      <c r="PHP186" s="567"/>
      <c r="PHU186" s="635"/>
      <c r="PHV186" s="636"/>
      <c r="PHW186" s="567"/>
      <c r="PIB186" s="635"/>
      <c r="PIC186" s="636"/>
      <c r="PID186" s="567"/>
      <c r="PII186" s="635"/>
      <c r="PIJ186" s="636"/>
      <c r="PIK186" s="567"/>
      <c r="PIP186" s="635"/>
      <c r="PIQ186" s="636"/>
      <c r="PIR186" s="567"/>
      <c r="PIW186" s="635"/>
      <c r="PIX186" s="636"/>
      <c r="PIY186" s="567"/>
      <c r="PJD186" s="635"/>
      <c r="PJE186" s="636"/>
      <c r="PJF186" s="567"/>
      <c r="PJK186" s="635"/>
      <c r="PJL186" s="636"/>
      <c r="PJM186" s="567"/>
      <c r="PJR186" s="635"/>
      <c r="PJS186" s="636"/>
      <c r="PJT186" s="567"/>
      <c r="PJY186" s="635"/>
      <c r="PJZ186" s="636"/>
      <c r="PKA186" s="567"/>
      <c r="PKF186" s="635"/>
      <c r="PKG186" s="636"/>
      <c r="PKH186" s="567"/>
      <c r="PKM186" s="635"/>
      <c r="PKN186" s="636"/>
      <c r="PKO186" s="567"/>
      <c r="PKT186" s="635"/>
      <c r="PKU186" s="636"/>
      <c r="PKV186" s="567"/>
      <c r="PLA186" s="635"/>
      <c r="PLB186" s="636"/>
      <c r="PLC186" s="567"/>
      <c r="PLH186" s="635"/>
      <c r="PLI186" s="636"/>
      <c r="PLJ186" s="567"/>
      <c r="PLO186" s="635"/>
      <c r="PLP186" s="636"/>
      <c r="PLQ186" s="567"/>
      <c r="PLV186" s="635"/>
      <c r="PLW186" s="636"/>
      <c r="PLX186" s="567"/>
      <c r="PMC186" s="635"/>
      <c r="PMD186" s="636"/>
      <c r="PME186" s="567"/>
      <c r="PMJ186" s="635"/>
      <c r="PMK186" s="636"/>
      <c r="PML186" s="567"/>
      <c r="PMQ186" s="635"/>
      <c r="PMR186" s="636"/>
      <c r="PMS186" s="567"/>
      <c r="PMX186" s="635"/>
      <c r="PMY186" s="636"/>
      <c r="PMZ186" s="567"/>
      <c r="PNE186" s="635"/>
      <c r="PNF186" s="636"/>
      <c r="PNG186" s="567"/>
      <c r="PNL186" s="635"/>
      <c r="PNM186" s="636"/>
      <c r="PNN186" s="567"/>
      <c r="PNS186" s="635"/>
      <c r="PNT186" s="636"/>
      <c r="PNU186" s="567"/>
      <c r="PNZ186" s="635"/>
      <c r="POA186" s="636"/>
      <c r="POB186" s="567"/>
      <c r="POG186" s="635"/>
      <c r="POH186" s="636"/>
      <c r="POI186" s="567"/>
      <c r="PON186" s="635"/>
      <c r="POO186" s="636"/>
      <c r="POP186" s="567"/>
      <c r="POU186" s="635"/>
      <c r="POV186" s="636"/>
      <c r="POW186" s="567"/>
      <c r="PPB186" s="635"/>
      <c r="PPC186" s="636"/>
      <c r="PPD186" s="567"/>
      <c r="PPI186" s="635"/>
      <c r="PPJ186" s="636"/>
      <c r="PPK186" s="567"/>
      <c r="PPP186" s="635"/>
      <c r="PPQ186" s="636"/>
      <c r="PPR186" s="567"/>
      <c r="PPW186" s="635"/>
      <c r="PPX186" s="636"/>
      <c r="PPY186" s="567"/>
      <c r="PQD186" s="635"/>
      <c r="PQE186" s="636"/>
      <c r="PQF186" s="567"/>
      <c r="PQK186" s="635"/>
      <c r="PQL186" s="636"/>
      <c r="PQM186" s="567"/>
      <c r="PQR186" s="635"/>
      <c r="PQS186" s="636"/>
      <c r="PQT186" s="567"/>
      <c r="PQY186" s="635"/>
      <c r="PQZ186" s="636"/>
      <c r="PRA186" s="567"/>
      <c r="PRF186" s="635"/>
      <c r="PRG186" s="636"/>
      <c r="PRH186" s="567"/>
      <c r="PRM186" s="635"/>
      <c r="PRN186" s="636"/>
      <c r="PRO186" s="567"/>
      <c r="PRT186" s="635"/>
      <c r="PRU186" s="636"/>
      <c r="PRV186" s="567"/>
      <c r="PSA186" s="635"/>
      <c r="PSB186" s="636"/>
      <c r="PSC186" s="567"/>
      <c r="PSH186" s="635"/>
      <c r="PSI186" s="636"/>
      <c r="PSJ186" s="567"/>
      <c r="PSO186" s="635"/>
      <c r="PSP186" s="636"/>
      <c r="PSQ186" s="567"/>
      <c r="PSV186" s="635"/>
      <c r="PSW186" s="636"/>
      <c r="PSX186" s="567"/>
      <c r="PTC186" s="635"/>
      <c r="PTD186" s="636"/>
      <c r="PTE186" s="567"/>
      <c r="PTJ186" s="635"/>
      <c r="PTK186" s="636"/>
      <c r="PTL186" s="567"/>
      <c r="PTQ186" s="635"/>
      <c r="PTR186" s="636"/>
      <c r="PTS186" s="567"/>
      <c r="PTX186" s="635"/>
      <c r="PTY186" s="636"/>
      <c r="PTZ186" s="567"/>
      <c r="PUE186" s="635"/>
      <c r="PUF186" s="636"/>
      <c r="PUG186" s="567"/>
      <c r="PUL186" s="635"/>
      <c r="PUM186" s="636"/>
      <c r="PUN186" s="567"/>
      <c r="PUS186" s="635"/>
      <c r="PUT186" s="636"/>
      <c r="PUU186" s="567"/>
      <c r="PUZ186" s="635"/>
      <c r="PVA186" s="636"/>
      <c r="PVB186" s="567"/>
      <c r="PVG186" s="635"/>
      <c r="PVH186" s="636"/>
      <c r="PVI186" s="567"/>
      <c r="PVN186" s="635"/>
      <c r="PVO186" s="636"/>
      <c r="PVP186" s="567"/>
      <c r="PVU186" s="635"/>
      <c r="PVV186" s="636"/>
      <c r="PVW186" s="567"/>
      <c r="PWB186" s="635"/>
      <c r="PWC186" s="636"/>
      <c r="PWD186" s="567"/>
      <c r="PWI186" s="635"/>
      <c r="PWJ186" s="636"/>
      <c r="PWK186" s="567"/>
      <c r="PWP186" s="635"/>
      <c r="PWQ186" s="636"/>
      <c r="PWR186" s="567"/>
      <c r="PWW186" s="635"/>
      <c r="PWX186" s="636"/>
      <c r="PWY186" s="567"/>
      <c r="PXD186" s="635"/>
      <c r="PXE186" s="636"/>
      <c r="PXF186" s="567"/>
      <c r="PXK186" s="635"/>
      <c r="PXL186" s="636"/>
      <c r="PXM186" s="567"/>
      <c r="PXR186" s="635"/>
      <c r="PXS186" s="636"/>
      <c r="PXT186" s="567"/>
      <c r="PXY186" s="635"/>
      <c r="PXZ186" s="636"/>
      <c r="PYA186" s="567"/>
      <c r="PYF186" s="635"/>
      <c r="PYG186" s="636"/>
      <c r="PYH186" s="567"/>
      <c r="PYM186" s="635"/>
      <c r="PYN186" s="636"/>
      <c r="PYO186" s="567"/>
      <c r="PYT186" s="635"/>
      <c r="PYU186" s="636"/>
      <c r="PYV186" s="567"/>
      <c r="PZA186" s="635"/>
      <c r="PZB186" s="636"/>
      <c r="PZC186" s="567"/>
      <c r="PZH186" s="635"/>
      <c r="PZI186" s="636"/>
      <c r="PZJ186" s="567"/>
      <c r="PZO186" s="635"/>
      <c r="PZP186" s="636"/>
      <c r="PZQ186" s="567"/>
      <c r="PZV186" s="635"/>
      <c r="PZW186" s="636"/>
      <c r="PZX186" s="567"/>
      <c r="QAC186" s="635"/>
      <c r="QAD186" s="636"/>
      <c r="QAE186" s="567"/>
      <c r="QAJ186" s="635"/>
      <c r="QAK186" s="636"/>
      <c r="QAL186" s="567"/>
      <c r="QAQ186" s="635"/>
      <c r="QAR186" s="636"/>
      <c r="QAS186" s="567"/>
      <c r="QAX186" s="635"/>
      <c r="QAY186" s="636"/>
      <c r="QAZ186" s="567"/>
      <c r="QBE186" s="635"/>
      <c r="QBF186" s="636"/>
      <c r="QBG186" s="567"/>
      <c r="QBL186" s="635"/>
      <c r="QBM186" s="636"/>
      <c r="QBN186" s="567"/>
      <c r="QBS186" s="635"/>
      <c r="QBT186" s="636"/>
      <c r="QBU186" s="567"/>
      <c r="QBZ186" s="635"/>
      <c r="QCA186" s="636"/>
      <c r="QCB186" s="567"/>
      <c r="QCG186" s="635"/>
      <c r="QCH186" s="636"/>
      <c r="QCI186" s="567"/>
      <c r="QCN186" s="635"/>
      <c r="QCO186" s="636"/>
      <c r="QCP186" s="567"/>
      <c r="QCU186" s="635"/>
      <c r="QCV186" s="636"/>
      <c r="QCW186" s="567"/>
      <c r="QDB186" s="635"/>
      <c r="QDC186" s="636"/>
      <c r="QDD186" s="567"/>
      <c r="QDI186" s="635"/>
      <c r="QDJ186" s="636"/>
      <c r="QDK186" s="567"/>
      <c r="QDP186" s="635"/>
      <c r="QDQ186" s="636"/>
      <c r="QDR186" s="567"/>
      <c r="QDW186" s="635"/>
      <c r="QDX186" s="636"/>
      <c r="QDY186" s="567"/>
      <c r="QED186" s="635"/>
      <c r="QEE186" s="636"/>
      <c r="QEF186" s="567"/>
      <c r="QEK186" s="635"/>
      <c r="QEL186" s="636"/>
      <c r="QEM186" s="567"/>
      <c r="QER186" s="635"/>
      <c r="QES186" s="636"/>
      <c r="QET186" s="567"/>
      <c r="QEY186" s="635"/>
      <c r="QEZ186" s="636"/>
      <c r="QFA186" s="567"/>
      <c r="QFF186" s="635"/>
      <c r="QFG186" s="636"/>
      <c r="QFH186" s="567"/>
      <c r="QFM186" s="635"/>
      <c r="QFN186" s="636"/>
      <c r="QFO186" s="567"/>
      <c r="QFT186" s="635"/>
      <c r="QFU186" s="636"/>
      <c r="QFV186" s="567"/>
      <c r="QGA186" s="635"/>
      <c r="QGB186" s="636"/>
      <c r="QGC186" s="567"/>
      <c r="QGH186" s="635"/>
      <c r="QGI186" s="636"/>
      <c r="QGJ186" s="567"/>
      <c r="QGO186" s="635"/>
      <c r="QGP186" s="636"/>
      <c r="QGQ186" s="567"/>
      <c r="QGV186" s="635"/>
      <c r="QGW186" s="636"/>
      <c r="QGX186" s="567"/>
      <c r="QHC186" s="635"/>
      <c r="QHD186" s="636"/>
      <c r="QHE186" s="567"/>
      <c r="QHJ186" s="635"/>
      <c r="QHK186" s="636"/>
      <c r="QHL186" s="567"/>
      <c r="QHQ186" s="635"/>
      <c r="QHR186" s="636"/>
      <c r="QHS186" s="567"/>
      <c r="QHX186" s="635"/>
      <c r="QHY186" s="636"/>
      <c r="QHZ186" s="567"/>
      <c r="QIE186" s="635"/>
      <c r="QIF186" s="636"/>
      <c r="QIG186" s="567"/>
      <c r="QIL186" s="635"/>
      <c r="QIM186" s="636"/>
      <c r="QIN186" s="567"/>
      <c r="QIS186" s="635"/>
      <c r="QIT186" s="636"/>
      <c r="QIU186" s="567"/>
      <c r="QIZ186" s="635"/>
      <c r="QJA186" s="636"/>
      <c r="QJB186" s="567"/>
      <c r="QJG186" s="635"/>
      <c r="QJH186" s="636"/>
      <c r="QJI186" s="567"/>
      <c r="QJN186" s="635"/>
      <c r="QJO186" s="636"/>
      <c r="QJP186" s="567"/>
      <c r="QJU186" s="635"/>
      <c r="QJV186" s="636"/>
      <c r="QJW186" s="567"/>
      <c r="QKB186" s="635"/>
      <c r="QKC186" s="636"/>
      <c r="QKD186" s="567"/>
      <c r="QKI186" s="635"/>
      <c r="QKJ186" s="636"/>
      <c r="QKK186" s="567"/>
      <c r="QKP186" s="635"/>
      <c r="QKQ186" s="636"/>
      <c r="QKR186" s="567"/>
      <c r="QKW186" s="635"/>
      <c r="QKX186" s="636"/>
      <c r="QKY186" s="567"/>
      <c r="QLD186" s="635"/>
      <c r="QLE186" s="636"/>
      <c r="QLF186" s="567"/>
      <c r="QLK186" s="635"/>
      <c r="QLL186" s="636"/>
      <c r="QLM186" s="567"/>
      <c r="QLR186" s="635"/>
      <c r="QLS186" s="636"/>
      <c r="QLT186" s="567"/>
      <c r="QLY186" s="635"/>
      <c r="QLZ186" s="636"/>
      <c r="QMA186" s="567"/>
      <c r="QMF186" s="635"/>
      <c r="QMG186" s="636"/>
      <c r="QMH186" s="567"/>
      <c r="QMM186" s="635"/>
      <c r="QMN186" s="636"/>
      <c r="QMO186" s="567"/>
      <c r="QMT186" s="635"/>
      <c r="QMU186" s="636"/>
      <c r="QMV186" s="567"/>
      <c r="QNA186" s="635"/>
      <c r="QNB186" s="636"/>
      <c r="QNC186" s="567"/>
      <c r="QNH186" s="635"/>
      <c r="QNI186" s="636"/>
      <c r="QNJ186" s="567"/>
      <c r="QNO186" s="635"/>
      <c r="QNP186" s="636"/>
      <c r="QNQ186" s="567"/>
      <c r="QNV186" s="635"/>
      <c r="QNW186" s="636"/>
      <c r="QNX186" s="567"/>
      <c r="QOC186" s="635"/>
      <c r="QOD186" s="636"/>
      <c r="QOE186" s="567"/>
      <c r="QOJ186" s="635"/>
      <c r="QOK186" s="636"/>
      <c r="QOL186" s="567"/>
      <c r="QOQ186" s="635"/>
      <c r="QOR186" s="636"/>
      <c r="QOS186" s="567"/>
      <c r="QOX186" s="635"/>
      <c r="QOY186" s="636"/>
      <c r="QOZ186" s="567"/>
      <c r="QPE186" s="635"/>
      <c r="QPF186" s="636"/>
      <c r="QPG186" s="567"/>
      <c r="QPL186" s="635"/>
      <c r="QPM186" s="636"/>
      <c r="QPN186" s="567"/>
      <c r="QPS186" s="635"/>
      <c r="QPT186" s="636"/>
      <c r="QPU186" s="567"/>
      <c r="QPZ186" s="635"/>
      <c r="QQA186" s="636"/>
      <c r="QQB186" s="567"/>
      <c r="QQG186" s="635"/>
      <c r="QQH186" s="636"/>
      <c r="QQI186" s="567"/>
      <c r="QQN186" s="635"/>
      <c r="QQO186" s="636"/>
      <c r="QQP186" s="567"/>
      <c r="QQU186" s="635"/>
      <c r="QQV186" s="636"/>
      <c r="QQW186" s="567"/>
      <c r="QRB186" s="635"/>
      <c r="QRC186" s="636"/>
      <c r="QRD186" s="567"/>
      <c r="QRI186" s="635"/>
      <c r="QRJ186" s="636"/>
      <c r="QRK186" s="567"/>
      <c r="QRP186" s="635"/>
      <c r="QRQ186" s="636"/>
      <c r="QRR186" s="567"/>
      <c r="QRW186" s="635"/>
      <c r="QRX186" s="636"/>
      <c r="QRY186" s="567"/>
      <c r="QSD186" s="635"/>
      <c r="QSE186" s="636"/>
      <c r="QSF186" s="567"/>
      <c r="QSK186" s="635"/>
      <c r="QSL186" s="636"/>
      <c r="QSM186" s="567"/>
      <c r="QSR186" s="635"/>
      <c r="QSS186" s="636"/>
      <c r="QST186" s="567"/>
      <c r="QSY186" s="635"/>
      <c r="QSZ186" s="636"/>
      <c r="QTA186" s="567"/>
      <c r="QTF186" s="635"/>
      <c r="QTG186" s="636"/>
      <c r="QTH186" s="567"/>
      <c r="QTM186" s="635"/>
      <c r="QTN186" s="636"/>
      <c r="QTO186" s="567"/>
      <c r="QTT186" s="635"/>
      <c r="QTU186" s="636"/>
      <c r="QTV186" s="567"/>
      <c r="QUA186" s="635"/>
      <c r="QUB186" s="636"/>
      <c r="QUC186" s="567"/>
      <c r="QUH186" s="635"/>
      <c r="QUI186" s="636"/>
      <c r="QUJ186" s="567"/>
      <c r="QUO186" s="635"/>
      <c r="QUP186" s="636"/>
      <c r="QUQ186" s="567"/>
      <c r="QUV186" s="635"/>
      <c r="QUW186" s="636"/>
      <c r="QUX186" s="567"/>
      <c r="QVC186" s="635"/>
      <c r="QVD186" s="636"/>
      <c r="QVE186" s="567"/>
      <c r="QVJ186" s="635"/>
      <c r="QVK186" s="636"/>
      <c r="QVL186" s="567"/>
      <c r="QVQ186" s="635"/>
      <c r="QVR186" s="636"/>
      <c r="QVS186" s="567"/>
      <c r="QVX186" s="635"/>
      <c r="QVY186" s="636"/>
      <c r="QVZ186" s="567"/>
      <c r="QWE186" s="635"/>
      <c r="QWF186" s="636"/>
      <c r="QWG186" s="567"/>
      <c r="QWL186" s="635"/>
      <c r="QWM186" s="636"/>
      <c r="QWN186" s="567"/>
      <c r="QWS186" s="635"/>
      <c r="QWT186" s="636"/>
      <c r="QWU186" s="567"/>
      <c r="QWZ186" s="635"/>
      <c r="QXA186" s="636"/>
      <c r="QXB186" s="567"/>
      <c r="QXG186" s="635"/>
      <c r="QXH186" s="636"/>
      <c r="QXI186" s="567"/>
      <c r="QXN186" s="635"/>
      <c r="QXO186" s="636"/>
      <c r="QXP186" s="567"/>
      <c r="QXU186" s="635"/>
      <c r="QXV186" s="636"/>
      <c r="QXW186" s="567"/>
      <c r="QYB186" s="635"/>
      <c r="QYC186" s="636"/>
      <c r="QYD186" s="567"/>
      <c r="QYI186" s="635"/>
      <c r="QYJ186" s="636"/>
      <c r="QYK186" s="567"/>
      <c r="QYP186" s="635"/>
      <c r="QYQ186" s="636"/>
      <c r="QYR186" s="567"/>
      <c r="QYW186" s="635"/>
      <c r="QYX186" s="636"/>
      <c r="QYY186" s="567"/>
      <c r="QZD186" s="635"/>
      <c r="QZE186" s="636"/>
      <c r="QZF186" s="567"/>
      <c r="QZK186" s="635"/>
      <c r="QZL186" s="636"/>
      <c r="QZM186" s="567"/>
      <c r="QZR186" s="635"/>
      <c r="QZS186" s="636"/>
      <c r="QZT186" s="567"/>
      <c r="QZY186" s="635"/>
      <c r="QZZ186" s="636"/>
      <c r="RAA186" s="567"/>
      <c r="RAF186" s="635"/>
      <c r="RAG186" s="636"/>
      <c r="RAH186" s="567"/>
      <c r="RAM186" s="635"/>
      <c r="RAN186" s="636"/>
      <c r="RAO186" s="567"/>
      <c r="RAT186" s="635"/>
      <c r="RAU186" s="636"/>
      <c r="RAV186" s="567"/>
      <c r="RBA186" s="635"/>
      <c r="RBB186" s="636"/>
      <c r="RBC186" s="567"/>
      <c r="RBH186" s="635"/>
      <c r="RBI186" s="636"/>
      <c r="RBJ186" s="567"/>
      <c r="RBO186" s="635"/>
      <c r="RBP186" s="636"/>
      <c r="RBQ186" s="567"/>
      <c r="RBV186" s="635"/>
      <c r="RBW186" s="636"/>
      <c r="RBX186" s="567"/>
      <c r="RCC186" s="635"/>
      <c r="RCD186" s="636"/>
      <c r="RCE186" s="567"/>
      <c r="RCJ186" s="635"/>
      <c r="RCK186" s="636"/>
      <c r="RCL186" s="567"/>
      <c r="RCQ186" s="635"/>
      <c r="RCR186" s="636"/>
      <c r="RCS186" s="567"/>
      <c r="RCX186" s="635"/>
      <c r="RCY186" s="636"/>
      <c r="RCZ186" s="567"/>
      <c r="RDE186" s="635"/>
      <c r="RDF186" s="636"/>
      <c r="RDG186" s="567"/>
      <c r="RDL186" s="635"/>
      <c r="RDM186" s="636"/>
      <c r="RDN186" s="567"/>
      <c r="RDS186" s="635"/>
      <c r="RDT186" s="636"/>
      <c r="RDU186" s="567"/>
      <c r="RDZ186" s="635"/>
      <c r="REA186" s="636"/>
      <c r="REB186" s="567"/>
      <c r="REG186" s="635"/>
      <c r="REH186" s="636"/>
      <c r="REI186" s="567"/>
      <c r="REN186" s="635"/>
      <c r="REO186" s="636"/>
      <c r="REP186" s="567"/>
      <c r="REU186" s="635"/>
      <c r="REV186" s="636"/>
      <c r="REW186" s="567"/>
      <c r="RFB186" s="635"/>
      <c r="RFC186" s="636"/>
      <c r="RFD186" s="567"/>
      <c r="RFI186" s="635"/>
      <c r="RFJ186" s="636"/>
      <c r="RFK186" s="567"/>
      <c r="RFP186" s="635"/>
      <c r="RFQ186" s="636"/>
      <c r="RFR186" s="567"/>
      <c r="RFW186" s="635"/>
      <c r="RFX186" s="636"/>
      <c r="RFY186" s="567"/>
      <c r="RGD186" s="635"/>
      <c r="RGE186" s="636"/>
      <c r="RGF186" s="567"/>
      <c r="RGK186" s="635"/>
      <c r="RGL186" s="636"/>
      <c r="RGM186" s="567"/>
      <c r="RGR186" s="635"/>
      <c r="RGS186" s="636"/>
      <c r="RGT186" s="567"/>
      <c r="RGY186" s="635"/>
      <c r="RGZ186" s="636"/>
      <c r="RHA186" s="567"/>
      <c r="RHF186" s="635"/>
      <c r="RHG186" s="636"/>
      <c r="RHH186" s="567"/>
      <c r="RHM186" s="635"/>
      <c r="RHN186" s="636"/>
      <c r="RHO186" s="567"/>
      <c r="RHT186" s="635"/>
      <c r="RHU186" s="636"/>
      <c r="RHV186" s="567"/>
      <c r="RIA186" s="635"/>
      <c r="RIB186" s="636"/>
      <c r="RIC186" s="567"/>
      <c r="RIH186" s="635"/>
      <c r="RII186" s="636"/>
      <c r="RIJ186" s="567"/>
      <c r="RIO186" s="635"/>
      <c r="RIP186" s="636"/>
      <c r="RIQ186" s="567"/>
      <c r="RIV186" s="635"/>
      <c r="RIW186" s="636"/>
      <c r="RIX186" s="567"/>
      <c r="RJC186" s="635"/>
      <c r="RJD186" s="636"/>
      <c r="RJE186" s="567"/>
      <c r="RJJ186" s="635"/>
      <c r="RJK186" s="636"/>
      <c r="RJL186" s="567"/>
      <c r="RJQ186" s="635"/>
      <c r="RJR186" s="636"/>
      <c r="RJS186" s="567"/>
      <c r="RJX186" s="635"/>
      <c r="RJY186" s="636"/>
      <c r="RJZ186" s="567"/>
      <c r="RKE186" s="635"/>
      <c r="RKF186" s="636"/>
      <c r="RKG186" s="567"/>
      <c r="RKL186" s="635"/>
      <c r="RKM186" s="636"/>
      <c r="RKN186" s="567"/>
      <c r="RKS186" s="635"/>
      <c r="RKT186" s="636"/>
      <c r="RKU186" s="567"/>
      <c r="RKZ186" s="635"/>
      <c r="RLA186" s="636"/>
      <c r="RLB186" s="567"/>
      <c r="RLG186" s="635"/>
      <c r="RLH186" s="636"/>
      <c r="RLI186" s="567"/>
      <c r="RLN186" s="635"/>
      <c r="RLO186" s="636"/>
      <c r="RLP186" s="567"/>
      <c r="RLU186" s="635"/>
      <c r="RLV186" s="636"/>
      <c r="RLW186" s="567"/>
      <c r="RMB186" s="635"/>
      <c r="RMC186" s="636"/>
      <c r="RMD186" s="567"/>
      <c r="RMI186" s="635"/>
      <c r="RMJ186" s="636"/>
      <c r="RMK186" s="567"/>
      <c r="RMP186" s="635"/>
      <c r="RMQ186" s="636"/>
      <c r="RMR186" s="567"/>
      <c r="RMW186" s="635"/>
      <c r="RMX186" s="636"/>
      <c r="RMY186" s="567"/>
      <c r="RND186" s="635"/>
      <c r="RNE186" s="636"/>
      <c r="RNF186" s="567"/>
      <c r="RNK186" s="635"/>
      <c r="RNL186" s="636"/>
      <c r="RNM186" s="567"/>
      <c r="RNR186" s="635"/>
      <c r="RNS186" s="636"/>
      <c r="RNT186" s="567"/>
      <c r="RNY186" s="635"/>
      <c r="RNZ186" s="636"/>
      <c r="ROA186" s="567"/>
      <c r="ROF186" s="635"/>
      <c r="ROG186" s="636"/>
      <c r="ROH186" s="567"/>
      <c r="ROM186" s="635"/>
      <c r="RON186" s="636"/>
      <c r="ROO186" s="567"/>
      <c r="ROT186" s="635"/>
      <c r="ROU186" s="636"/>
      <c r="ROV186" s="567"/>
      <c r="RPA186" s="635"/>
      <c r="RPB186" s="636"/>
      <c r="RPC186" s="567"/>
      <c r="RPH186" s="635"/>
      <c r="RPI186" s="636"/>
      <c r="RPJ186" s="567"/>
      <c r="RPO186" s="635"/>
      <c r="RPP186" s="636"/>
      <c r="RPQ186" s="567"/>
      <c r="RPV186" s="635"/>
      <c r="RPW186" s="636"/>
      <c r="RPX186" s="567"/>
      <c r="RQC186" s="635"/>
      <c r="RQD186" s="636"/>
      <c r="RQE186" s="567"/>
      <c r="RQJ186" s="635"/>
      <c r="RQK186" s="636"/>
      <c r="RQL186" s="567"/>
      <c r="RQQ186" s="635"/>
      <c r="RQR186" s="636"/>
      <c r="RQS186" s="567"/>
      <c r="RQX186" s="635"/>
      <c r="RQY186" s="636"/>
      <c r="RQZ186" s="567"/>
      <c r="RRE186" s="635"/>
      <c r="RRF186" s="636"/>
      <c r="RRG186" s="567"/>
      <c r="RRL186" s="635"/>
      <c r="RRM186" s="636"/>
      <c r="RRN186" s="567"/>
      <c r="RRS186" s="635"/>
      <c r="RRT186" s="636"/>
      <c r="RRU186" s="567"/>
      <c r="RRZ186" s="635"/>
      <c r="RSA186" s="636"/>
      <c r="RSB186" s="567"/>
      <c r="RSG186" s="635"/>
      <c r="RSH186" s="636"/>
      <c r="RSI186" s="567"/>
      <c r="RSN186" s="635"/>
      <c r="RSO186" s="636"/>
      <c r="RSP186" s="567"/>
      <c r="RSU186" s="635"/>
      <c r="RSV186" s="636"/>
      <c r="RSW186" s="567"/>
      <c r="RTB186" s="635"/>
      <c r="RTC186" s="636"/>
      <c r="RTD186" s="567"/>
      <c r="RTI186" s="635"/>
      <c r="RTJ186" s="636"/>
      <c r="RTK186" s="567"/>
      <c r="RTP186" s="635"/>
      <c r="RTQ186" s="636"/>
      <c r="RTR186" s="567"/>
      <c r="RTW186" s="635"/>
      <c r="RTX186" s="636"/>
      <c r="RTY186" s="567"/>
      <c r="RUD186" s="635"/>
      <c r="RUE186" s="636"/>
      <c r="RUF186" s="567"/>
      <c r="RUK186" s="635"/>
      <c r="RUL186" s="636"/>
      <c r="RUM186" s="567"/>
      <c r="RUR186" s="635"/>
      <c r="RUS186" s="636"/>
      <c r="RUT186" s="567"/>
      <c r="RUY186" s="635"/>
      <c r="RUZ186" s="636"/>
      <c r="RVA186" s="567"/>
      <c r="RVF186" s="635"/>
      <c r="RVG186" s="636"/>
      <c r="RVH186" s="567"/>
      <c r="RVM186" s="635"/>
      <c r="RVN186" s="636"/>
      <c r="RVO186" s="567"/>
      <c r="RVT186" s="635"/>
      <c r="RVU186" s="636"/>
      <c r="RVV186" s="567"/>
      <c r="RWA186" s="635"/>
      <c r="RWB186" s="636"/>
      <c r="RWC186" s="567"/>
      <c r="RWH186" s="635"/>
      <c r="RWI186" s="636"/>
      <c r="RWJ186" s="567"/>
      <c r="RWO186" s="635"/>
      <c r="RWP186" s="636"/>
      <c r="RWQ186" s="567"/>
      <c r="RWV186" s="635"/>
      <c r="RWW186" s="636"/>
      <c r="RWX186" s="567"/>
      <c r="RXC186" s="635"/>
      <c r="RXD186" s="636"/>
      <c r="RXE186" s="567"/>
      <c r="RXJ186" s="635"/>
      <c r="RXK186" s="636"/>
      <c r="RXL186" s="567"/>
      <c r="RXQ186" s="635"/>
      <c r="RXR186" s="636"/>
      <c r="RXS186" s="567"/>
      <c r="RXX186" s="635"/>
      <c r="RXY186" s="636"/>
      <c r="RXZ186" s="567"/>
      <c r="RYE186" s="635"/>
      <c r="RYF186" s="636"/>
      <c r="RYG186" s="567"/>
      <c r="RYL186" s="635"/>
      <c r="RYM186" s="636"/>
      <c r="RYN186" s="567"/>
      <c r="RYS186" s="635"/>
      <c r="RYT186" s="636"/>
      <c r="RYU186" s="567"/>
      <c r="RYZ186" s="635"/>
      <c r="RZA186" s="636"/>
      <c r="RZB186" s="567"/>
      <c r="RZG186" s="635"/>
      <c r="RZH186" s="636"/>
      <c r="RZI186" s="567"/>
      <c r="RZN186" s="635"/>
      <c r="RZO186" s="636"/>
      <c r="RZP186" s="567"/>
      <c r="RZU186" s="635"/>
      <c r="RZV186" s="636"/>
      <c r="RZW186" s="567"/>
      <c r="SAB186" s="635"/>
      <c r="SAC186" s="636"/>
      <c r="SAD186" s="567"/>
      <c r="SAI186" s="635"/>
      <c r="SAJ186" s="636"/>
      <c r="SAK186" s="567"/>
      <c r="SAP186" s="635"/>
      <c r="SAQ186" s="636"/>
      <c r="SAR186" s="567"/>
      <c r="SAW186" s="635"/>
      <c r="SAX186" s="636"/>
      <c r="SAY186" s="567"/>
      <c r="SBD186" s="635"/>
      <c r="SBE186" s="636"/>
      <c r="SBF186" s="567"/>
      <c r="SBK186" s="635"/>
      <c r="SBL186" s="636"/>
      <c r="SBM186" s="567"/>
      <c r="SBR186" s="635"/>
      <c r="SBS186" s="636"/>
      <c r="SBT186" s="567"/>
      <c r="SBY186" s="635"/>
      <c r="SBZ186" s="636"/>
      <c r="SCA186" s="567"/>
      <c r="SCF186" s="635"/>
      <c r="SCG186" s="636"/>
      <c r="SCH186" s="567"/>
      <c r="SCM186" s="635"/>
      <c r="SCN186" s="636"/>
      <c r="SCO186" s="567"/>
      <c r="SCT186" s="635"/>
      <c r="SCU186" s="636"/>
      <c r="SCV186" s="567"/>
      <c r="SDA186" s="635"/>
      <c r="SDB186" s="636"/>
      <c r="SDC186" s="567"/>
      <c r="SDH186" s="635"/>
      <c r="SDI186" s="636"/>
      <c r="SDJ186" s="567"/>
      <c r="SDO186" s="635"/>
      <c r="SDP186" s="636"/>
      <c r="SDQ186" s="567"/>
      <c r="SDV186" s="635"/>
      <c r="SDW186" s="636"/>
      <c r="SDX186" s="567"/>
      <c r="SEC186" s="635"/>
      <c r="SED186" s="636"/>
      <c r="SEE186" s="567"/>
      <c r="SEJ186" s="635"/>
      <c r="SEK186" s="636"/>
      <c r="SEL186" s="567"/>
      <c r="SEQ186" s="635"/>
      <c r="SER186" s="636"/>
      <c r="SES186" s="567"/>
      <c r="SEX186" s="635"/>
      <c r="SEY186" s="636"/>
      <c r="SEZ186" s="567"/>
      <c r="SFE186" s="635"/>
      <c r="SFF186" s="636"/>
      <c r="SFG186" s="567"/>
      <c r="SFL186" s="635"/>
      <c r="SFM186" s="636"/>
      <c r="SFN186" s="567"/>
      <c r="SFS186" s="635"/>
      <c r="SFT186" s="636"/>
      <c r="SFU186" s="567"/>
      <c r="SFZ186" s="635"/>
      <c r="SGA186" s="636"/>
      <c r="SGB186" s="567"/>
      <c r="SGG186" s="635"/>
      <c r="SGH186" s="636"/>
      <c r="SGI186" s="567"/>
      <c r="SGN186" s="635"/>
      <c r="SGO186" s="636"/>
      <c r="SGP186" s="567"/>
      <c r="SGU186" s="635"/>
      <c r="SGV186" s="636"/>
      <c r="SGW186" s="567"/>
      <c r="SHB186" s="635"/>
      <c r="SHC186" s="636"/>
      <c r="SHD186" s="567"/>
      <c r="SHI186" s="635"/>
      <c r="SHJ186" s="636"/>
      <c r="SHK186" s="567"/>
      <c r="SHP186" s="635"/>
      <c r="SHQ186" s="636"/>
      <c r="SHR186" s="567"/>
      <c r="SHW186" s="635"/>
      <c r="SHX186" s="636"/>
      <c r="SHY186" s="567"/>
      <c r="SID186" s="635"/>
      <c r="SIE186" s="636"/>
      <c r="SIF186" s="567"/>
      <c r="SIK186" s="635"/>
      <c r="SIL186" s="636"/>
      <c r="SIM186" s="567"/>
      <c r="SIR186" s="635"/>
      <c r="SIS186" s="636"/>
      <c r="SIT186" s="567"/>
      <c r="SIY186" s="635"/>
      <c r="SIZ186" s="636"/>
      <c r="SJA186" s="567"/>
      <c r="SJF186" s="635"/>
      <c r="SJG186" s="636"/>
      <c r="SJH186" s="567"/>
      <c r="SJM186" s="635"/>
      <c r="SJN186" s="636"/>
      <c r="SJO186" s="567"/>
      <c r="SJT186" s="635"/>
      <c r="SJU186" s="636"/>
      <c r="SJV186" s="567"/>
      <c r="SKA186" s="635"/>
      <c r="SKB186" s="636"/>
      <c r="SKC186" s="567"/>
      <c r="SKH186" s="635"/>
      <c r="SKI186" s="636"/>
      <c r="SKJ186" s="567"/>
      <c r="SKO186" s="635"/>
      <c r="SKP186" s="636"/>
      <c r="SKQ186" s="567"/>
      <c r="SKV186" s="635"/>
      <c r="SKW186" s="636"/>
      <c r="SKX186" s="567"/>
      <c r="SLC186" s="635"/>
      <c r="SLD186" s="636"/>
      <c r="SLE186" s="567"/>
      <c r="SLJ186" s="635"/>
      <c r="SLK186" s="636"/>
      <c r="SLL186" s="567"/>
      <c r="SLQ186" s="635"/>
      <c r="SLR186" s="636"/>
      <c r="SLS186" s="567"/>
      <c r="SLX186" s="635"/>
      <c r="SLY186" s="636"/>
      <c r="SLZ186" s="567"/>
      <c r="SME186" s="635"/>
      <c r="SMF186" s="636"/>
      <c r="SMG186" s="567"/>
      <c r="SML186" s="635"/>
      <c r="SMM186" s="636"/>
      <c r="SMN186" s="567"/>
      <c r="SMS186" s="635"/>
      <c r="SMT186" s="636"/>
      <c r="SMU186" s="567"/>
      <c r="SMZ186" s="635"/>
      <c r="SNA186" s="636"/>
      <c r="SNB186" s="567"/>
      <c r="SNG186" s="635"/>
      <c r="SNH186" s="636"/>
      <c r="SNI186" s="567"/>
      <c r="SNN186" s="635"/>
      <c r="SNO186" s="636"/>
      <c r="SNP186" s="567"/>
      <c r="SNU186" s="635"/>
      <c r="SNV186" s="636"/>
      <c r="SNW186" s="567"/>
      <c r="SOB186" s="635"/>
      <c r="SOC186" s="636"/>
      <c r="SOD186" s="567"/>
      <c r="SOI186" s="635"/>
      <c r="SOJ186" s="636"/>
      <c r="SOK186" s="567"/>
      <c r="SOP186" s="635"/>
      <c r="SOQ186" s="636"/>
      <c r="SOR186" s="567"/>
      <c r="SOW186" s="635"/>
      <c r="SOX186" s="636"/>
      <c r="SOY186" s="567"/>
      <c r="SPD186" s="635"/>
      <c r="SPE186" s="636"/>
      <c r="SPF186" s="567"/>
      <c r="SPK186" s="635"/>
      <c r="SPL186" s="636"/>
      <c r="SPM186" s="567"/>
      <c r="SPR186" s="635"/>
      <c r="SPS186" s="636"/>
      <c r="SPT186" s="567"/>
      <c r="SPY186" s="635"/>
      <c r="SPZ186" s="636"/>
      <c r="SQA186" s="567"/>
      <c r="SQF186" s="635"/>
      <c r="SQG186" s="636"/>
      <c r="SQH186" s="567"/>
      <c r="SQM186" s="635"/>
      <c r="SQN186" s="636"/>
      <c r="SQO186" s="567"/>
      <c r="SQT186" s="635"/>
      <c r="SQU186" s="636"/>
      <c r="SQV186" s="567"/>
      <c r="SRA186" s="635"/>
      <c r="SRB186" s="636"/>
      <c r="SRC186" s="567"/>
      <c r="SRH186" s="635"/>
      <c r="SRI186" s="636"/>
      <c r="SRJ186" s="567"/>
      <c r="SRO186" s="635"/>
      <c r="SRP186" s="636"/>
      <c r="SRQ186" s="567"/>
      <c r="SRV186" s="635"/>
      <c r="SRW186" s="636"/>
      <c r="SRX186" s="567"/>
      <c r="SSC186" s="635"/>
      <c r="SSD186" s="636"/>
      <c r="SSE186" s="567"/>
      <c r="SSJ186" s="635"/>
      <c r="SSK186" s="636"/>
      <c r="SSL186" s="567"/>
      <c r="SSQ186" s="635"/>
      <c r="SSR186" s="636"/>
      <c r="SSS186" s="567"/>
      <c r="SSX186" s="635"/>
      <c r="SSY186" s="636"/>
      <c r="SSZ186" s="567"/>
      <c r="STE186" s="635"/>
      <c r="STF186" s="636"/>
      <c r="STG186" s="567"/>
      <c r="STL186" s="635"/>
      <c r="STM186" s="636"/>
      <c r="STN186" s="567"/>
      <c r="STS186" s="635"/>
      <c r="STT186" s="636"/>
      <c r="STU186" s="567"/>
      <c r="STZ186" s="635"/>
      <c r="SUA186" s="636"/>
      <c r="SUB186" s="567"/>
      <c r="SUG186" s="635"/>
      <c r="SUH186" s="636"/>
      <c r="SUI186" s="567"/>
      <c r="SUN186" s="635"/>
      <c r="SUO186" s="636"/>
      <c r="SUP186" s="567"/>
      <c r="SUU186" s="635"/>
      <c r="SUV186" s="636"/>
      <c r="SUW186" s="567"/>
      <c r="SVB186" s="635"/>
      <c r="SVC186" s="636"/>
      <c r="SVD186" s="567"/>
      <c r="SVI186" s="635"/>
      <c r="SVJ186" s="636"/>
      <c r="SVK186" s="567"/>
      <c r="SVP186" s="635"/>
      <c r="SVQ186" s="636"/>
      <c r="SVR186" s="567"/>
      <c r="SVW186" s="635"/>
      <c r="SVX186" s="636"/>
      <c r="SVY186" s="567"/>
      <c r="SWD186" s="635"/>
      <c r="SWE186" s="636"/>
      <c r="SWF186" s="567"/>
      <c r="SWK186" s="635"/>
      <c r="SWL186" s="636"/>
      <c r="SWM186" s="567"/>
      <c r="SWR186" s="635"/>
      <c r="SWS186" s="636"/>
      <c r="SWT186" s="567"/>
      <c r="SWY186" s="635"/>
      <c r="SWZ186" s="636"/>
      <c r="SXA186" s="567"/>
      <c r="SXF186" s="635"/>
      <c r="SXG186" s="636"/>
      <c r="SXH186" s="567"/>
      <c r="SXM186" s="635"/>
      <c r="SXN186" s="636"/>
      <c r="SXO186" s="567"/>
      <c r="SXT186" s="635"/>
      <c r="SXU186" s="636"/>
      <c r="SXV186" s="567"/>
      <c r="SYA186" s="635"/>
      <c r="SYB186" s="636"/>
      <c r="SYC186" s="567"/>
      <c r="SYH186" s="635"/>
      <c r="SYI186" s="636"/>
      <c r="SYJ186" s="567"/>
      <c r="SYO186" s="635"/>
      <c r="SYP186" s="636"/>
      <c r="SYQ186" s="567"/>
      <c r="SYV186" s="635"/>
      <c r="SYW186" s="636"/>
      <c r="SYX186" s="567"/>
      <c r="SZC186" s="635"/>
      <c r="SZD186" s="636"/>
      <c r="SZE186" s="567"/>
      <c r="SZJ186" s="635"/>
      <c r="SZK186" s="636"/>
      <c r="SZL186" s="567"/>
      <c r="SZQ186" s="635"/>
      <c r="SZR186" s="636"/>
      <c r="SZS186" s="567"/>
      <c r="SZX186" s="635"/>
      <c r="SZY186" s="636"/>
      <c r="SZZ186" s="567"/>
      <c r="TAE186" s="635"/>
      <c r="TAF186" s="636"/>
      <c r="TAG186" s="567"/>
      <c r="TAL186" s="635"/>
      <c r="TAM186" s="636"/>
      <c r="TAN186" s="567"/>
      <c r="TAS186" s="635"/>
      <c r="TAT186" s="636"/>
      <c r="TAU186" s="567"/>
      <c r="TAZ186" s="635"/>
      <c r="TBA186" s="636"/>
      <c r="TBB186" s="567"/>
      <c r="TBG186" s="635"/>
      <c r="TBH186" s="636"/>
      <c r="TBI186" s="567"/>
      <c r="TBN186" s="635"/>
      <c r="TBO186" s="636"/>
      <c r="TBP186" s="567"/>
      <c r="TBU186" s="635"/>
      <c r="TBV186" s="636"/>
      <c r="TBW186" s="567"/>
      <c r="TCB186" s="635"/>
      <c r="TCC186" s="636"/>
      <c r="TCD186" s="567"/>
      <c r="TCI186" s="635"/>
      <c r="TCJ186" s="636"/>
      <c r="TCK186" s="567"/>
      <c r="TCP186" s="635"/>
      <c r="TCQ186" s="636"/>
      <c r="TCR186" s="567"/>
      <c r="TCW186" s="635"/>
      <c r="TCX186" s="636"/>
      <c r="TCY186" s="567"/>
      <c r="TDD186" s="635"/>
      <c r="TDE186" s="636"/>
      <c r="TDF186" s="567"/>
      <c r="TDK186" s="635"/>
      <c r="TDL186" s="636"/>
      <c r="TDM186" s="567"/>
      <c r="TDR186" s="635"/>
      <c r="TDS186" s="636"/>
      <c r="TDT186" s="567"/>
      <c r="TDY186" s="635"/>
      <c r="TDZ186" s="636"/>
      <c r="TEA186" s="567"/>
      <c r="TEF186" s="635"/>
      <c r="TEG186" s="636"/>
      <c r="TEH186" s="567"/>
      <c r="TEM186" s="635"/>
      <c r="TEN186" s="636"/>
      <c r="TEO186" s="567"/>
      <c r="TET186" s="635"/>
      <c r="TEU186" s="636"/>
      <c r="TEV186" s="567"/>
      <c r="TFA186" s="635"/>
      <c r="TFB186" s="636"/>
      <c r="TFC186" s="567"/>
      <c r="TFH186" s="635"/>
      <c r="TFI186" s="636"/>
      <c r="TFJ186" s="567"/>
      <c r="TFO186" s="635"/>
      <c r="TFP186" s="636"/>
      <c r="TFQ186" s="567"/>
      <c r="TFV186" s="635"/>
      <c r="TFW186" s="636"/>
      <c r="TFX186" s="567"/>
      <c r="TGC186" s="635"/>
      <c r="TGD186" s="636"/>
      <c r="TGE186" s="567"/>
      <c r="TGJ186" s="635"/>
      <c r="TGK186" s="636"/>
      <c r="TGL186" s="567"/>
      <c r="TGQ186" s="635"/>
      <c r="TGR186" s="636"/>
      <c r="TGS186" s="567"/>
      <c r="TGX186" s="635"/>
      <c r="TGY186" s="636"/>
      <c r="TGZ186" s="567"/>
      <c r="THE186" s="635"/>
      <c r="THF186" s="636"/>
      <c r="THG186" s="567"/>
      <c r="THL186" s="635"/>
      <c r="THM186" s="636"/>
      <c r="THN186" s="567"/>
      <c r="THS186" s="635"/>
      <c r="THT186" s="636"/>
      <c r="THU186" s="567"/>
      <c r="THZ186" s="635"/>
      <c r="TIA186" s="636"/>
      <c r="TIB186" s="567"/>
      <c r="TIG186" s="635"/>
      <c r="TIH186" s="636"/>
      <c r="TII186" s="567"/>
      <c r="TIN186" s="635"/>
      <c r="TIO186" s="636"/>
      <c r="TIP186" s="567"/>
      <c r="TIU186" s="635"/>
      <c r="TIV186" s="636"/>
      <c r="TIW186" s="567"/>
      <c r="TJB186" s="635"/>
      <c r="TJC186" s="636"/>
      <c r="TJD186" s="567"/>
      <c r="TJI186" s="635"/>
      <c r="TJJ186" s="636"/>
      <c r="TJK186" s="567"/>
      <c r="TJP186" s="635"/>
      <c r="TJQ186" s="636"/>
      <c r="TJR186" s="567"/>
      <c r="TJW186" s="635"/>
      <c r="TJX186" s="636"/>
      <c r="TJY186" s="567"/>
      <c r="TKD186" s="635"/>
      <c r="TKE186" s="636"/>
      <c r="TKF186" s="567"/>
      <c r="TKK186" s="635"/>
      <c r="TKL186" s="636"/>
      <c r="TKM186" s="567"/>
      <c r="TKR186" s="635"/>
      <c r="TKS186" s="636"/>
      <c r="TKT186" s="567"/>
      <c r="TKY186" s="635"/>
      <c r="TKZ186" s="636"/>
      <c r="TLA186" s="567"/>
      <c r="TLF186" s="635"/>
      <c r="TLG186" s="636"/>
      <c r="TLH186" s="567"/>
      <c r="TLM186" s="635"/>
      <c r="TLN186" s="636"/>
      <c r="TLO186" s="567"/>
      <c r="TLT186" s="635"/>
      <c r="TLU186" s="636"/>
      <c r="TLV186" s="567"/>
      <c r="TMA186" s="635"/>
      <c r="TMB186" s="636"/>
      <c r="TMC186" s="567"/>
      <c r="TMH186" s="635"/>
      <c r="TMI186" s="636"/>
      <c r="TMJ186" s="567"/>
      <c r="TMO186" s="635"/>
      <c r="TMP186" s="636"/>
      <c r="TMQ186" s="567"/>
      <c r="TMV186" s="635"/>
      <c r="TMW186" s="636"/>
      <c r="TMX186" s="567"/>
      <c r="TNC186" s="635"/>
      <c r="TND186" s="636"/>
      <c r="TNE186" s="567"/>
      <c r="TNJ186" s="635"/>
      <c r="TNK186" s="636"/>
      <c r="TNL186" s="567"/>
      <c r="TNQ186" s="635"/>
      <c r="TNR186" s="636"/>
      <c r="TNS186" s="567"/>
      <c r="TNX186" s="635"/>
      <c r="TNY186" s="636"/>
      <c r="TNZ186" s="567"/>
      <c r="TOE186" s="635"/>
      <c r="TOF186" s="636"/>
      <c r="TOG186" s="567"/>
      <c r="TOL186" s="635"/>
      <c r="TOM186" s="636"/>
      <c r="TON186" s="567"/>
      <c r="TOS186" s="635"/>
      <c r="TOT186" s="636"/>
      <c r="TOU186" s="567"/>
      <c r="TOZ186" s="635"/>
      <c r="TPA186" s="636"/>
      <c r="TPB186" s="567"/>
      <c r="TPG186" s="635"/>
      <c r="TPH186" s="636"/>
      <c r="TPI186" s="567"/>
      <c r="TPN186" s="635"/>
      <c r="TPO186" s="636"/>
      <c r="TPP186" s="567"/>
      <c r="TPU186" s="635"/>
      <c r="TPV186" s="636"/>
      <c r="TPW186" s="567"/>
      <c r="TQB186" s="635"/>
      <c r="TQC186" s="636"/>
      <c r="TQD186" s="567"/>
      <c r="TQI186" s="635"/>
      <c r="TQJ186" s="636"/>
      <c r="TQK186" s="567"/>
      <c r="TQP186" s="635"/>
      <c r="TQQ186" s="636"/>
      <c r="TQR186" s="567"/>
      <c r="TQW186" s="635"/>
      <c r="TQX186" s="636"/>
      <c r="TQY186" s="567"/>
      <c r="TRD186" s="635"/>
      <c r="TRE186" s="636"/>
      <c r="TRF186" s="567"/>
      <c r="TRK186" s="635"/>
      <c r="TRL186" s="636"/>
      <c r="TRM186" s="567"/>
      <c r="TRR186" s="635"/>
      <c r="TRS186" s="636"/>
      <c r="TRT186" s="567"/>
      <c r="TRY186" s="635"/>
      <c r="TRZ186" s="636"/>
      <c r="TSA186" s="567"/>
      <c r="TSF186" s="635"/>
      <c r="TSG186" s="636"/>
      <c r="TSH186" s="567"/>
      <c r="TSM186" s="635"/>
      <c r="TSN186" s="636"/>
      <c r="TSO186" s="567"/>
      <c r="TST186" s="635"/>
      <c r="TSU186" s="636"/>
      <c r="TSV186" s="567"/>
      <c r="TTA186" s="635"/>
      <c r="TTB186" s="636"/>
      <c r="TTC186" s="567"/>
      <c r="TTH186" s="635"/>
      <c r="TTI186" s="636"/>
      <c r="TTJ186" s="567"/>
      <c r="TTO186" s="635"/>
      <c r="TTP186" s="636"/>
      <c r="TTQ186" s="567"/>
      <c r="TTV186" s="635"/>
      <c r="TTW186" s="636"/>
      <c r="TTX186" s="567"/>
      <c r="TUC186" s="635"/>
      <c r="TUD186" s="636"/>
      <c r="TUE186" s="567"/>
      <c r="TUJ186" s="635"/>
      <c r="TUK186" s="636"/>
      <c r="TUL186" s="567"/>
      <c r="TUQ186" s="635"/>
      <c r="TUR186" s="636"/>
      <c r="TUS186" s="567"/>
      <c r="TUX186" s="635"/>
      <c r="TUY186" s="636"/>
      <c r="TUZ186" s="567"/>
      <c r="TVE186" s="635"/>
      <c r="TVF186" s="636"/>
      <c r="TVG186" s="567"/>
      <c r="TVL186" s="635"/>
      <c r="TVM186" s="636"/>
      <c r="TVN186" s="567"/>
      <c r="TVS186" s="635"/>
      <c r="TVT186" s="636"/>
      <c r="TVU186" s="567"/>
      <c r="TVZ186" s="635"/>
      <c r="TWA186" s="636"/>
      <c r="TWB186" s="567"/>
      <c r="TWG186" s="635"/>
      <c r="TWH186" s="636"/>
      <c r="TWI186" s="567"/>
      <c r="TWN186" s="635"/>
      <c r="TWO186" s="636"/>
      <c r="TWP186" s="567"/>
      <c r="TWU186" s="635"/>
      <c r="TWV186" s="636"/>
      <c r="TWW186" s="567"/>
      <c r="TXB186" s="635"/>
      <c r="TXC186" s="636"/>
      <c r="TXD186" s="567"/>
      <c r="TXI186" s="635"/>
      <c r="TXJ186" s="636"/>
      <c r="TXK186" s="567"/>
      <c r="TXP186" s="635"/>
      <c r="TXQ186" s="636"/>
      <c r="TXR186" s="567"/>
      <c r="TXW186" s="635"/>
      <c r="TXX186" s="636"/>
      <c r="TXY186" s="567"/>
      <c r="TYD186" s="635"/>
      <c r="TYE186" s="636"/>
      <c r="TYF186" s="567"/>
      <c r="TYK186" s="635"/>
      <c r="TYL186" s="636"/>
      <c r="TYM186" s="567"/>
      <c r="TYR186" s="635"/>
      <c r="TYS186" s="636"/>
      <c r="TYT186" s="567"/>
      <c r="TYY186" s="635"/>
      <c r="TYZ186" s="636"/>
      <c r="TZA186" s="567"/>
      <c r="TZF186" s="635"/>
      <c r="TZG186" s="636"/>
      <c r="TZH186" s="567"/>
      <c r="TZM186" s="635"/>
      <c r="TZN186" s="636"/>
      <c r="TZO186" s="567"/>
      <c r="TZT186" s="635"/>
      <c r="TZU186" s="636"/>
      <c r="TZV186" s="567"/>
      <c r="UAA186" s="635"/>
      <c r="UAB186" s="636"/>
      <c r="UAC186" s="567"/>
      <c r="UAH186" s="635"/>
      <c r="UAI186" s="636"/>
      <c r="UAJ186" s="567"/>
      <c r="UAO186" s="635"/>
      <c r="UAP186" s="636"/>
      <c r="UAQ186" s="567"/>
      <c r="UAV186" s="635"/>
      <c r="UAW186" s="636"/>
      <c r="UAX186" s="567"/>
      <c r="UBC186" s="635"/>
      <c r="UBD186" s="636"/>
      <c r="UBE186" s="567"/>
      <c r="UBJ186" s="635"/>
      <c r="UBK186" s="636"/>
      <c r="UBL186" s="567"/>
      <c r="UBQ186" s="635"/>
      <c r="UBR186" s="636"/>
      <c r="UBS186" s="567"/>
      <c r="UBX186" s="635"/>
      <c r="UBY186" s="636"/>
      <c r="UBZ186" s="567"/>
      <c r="UCE186" s="635"/>
      <c r="UCF186" s="636"/>
      <c r="UCG186" s="567"/>
      <c r="UCL186" s="635"/>
      <c r="UCM186" s="636"/>
      <c r="UCN186" s="567"/>
      <c r="UCS186" s="635"/>
      <c r="UCT186" s="636"/>
      <c r="UCU186" s="567"/>
      <c r="UCZ186" s="635"/>
      <c r="UDA186" s="636"/>
      <c r="UDB186" s="567"/>
      <c r="UDG186" s="635"/>
      <c r="UDH186" s="636"/>
      <c r="UDI186" s="567"/>
      <c r="UDN186" s="635"/>
      <c r="UDO186" s="636"/>
      <c r="UDP186" s="567"/>
      <c r="UDU186" s="635"/>
      <c r="UDV186" s="636"/>
      <c r="UDW186" s="567"/>
      <c r="UEB186" s="635"/>
      <c r="UEC186" s="636"/>
      <c r="UED186" s="567"/>
      <c r="UEI186" s="635"/>
      <c r="UEJ186" s="636"/>
      <c r="UEK186" s="567"/>
      <c r="UEP186" s="635"/>
      <c r="UEQ186" s="636"/>
      <c r="UER186" s="567"/>
      <c r="UEW186" s="635"/>
      <c r="UEX186" s="636"/>
      <c r="UEY186" s="567"/>
      <c r="UFD186" s="635"/>
      <c r="UFE186" s="636"/>
      <c r="UFF186" s="567"/>
      <c r="UFK186" s="635"/>
      <c r="UFL186" s="636"/>
      <c r="UFM186" s="567"/>
      <c r="UFR186" s="635"/>
      <c r="UFS186" s="636"/>
      <c r="UFT186" s="567"/>
      <c r="UFY186" s="635"/>
      <c r="UFZ186" s="636"/>
      <c r="UGA186" s="567"/>
      <c r="UGF186" s="635"/>
      <c r="UGG186" s="636"/>
      <c r="UGH186" s="567"/>
      <c r="UGM186" s="635"/>
      <c r="UGN186" s="636"/>
      <c r="UGO186" s="567"/>
      <c r="UGT186" s="635"/>
      <c r="UGU186" s="636"/>
      <c r="UGV186" s="567"/>
      <c r="UHA186" s="635"/>
      <c r="UHB186" s="636"/>
      <c r="UHC186" s="567"/>
      <c r="UHH186" s="635"/>
      <c r="UHI186" s="636"/>
      <c r="UHJ186" s="567"/>
      <c r="UHO186" s="635"/>
      <c r="UHP186" s="636"/>
      <c r="UHQ186" s="567"/>
      <c r="UHV186" s="635"/>
      <c r="UHW186" s="636"/>
      <c r="UHX186" s="567"/>
      <c r="UIC186" s="635"/>
      <c r="UID186" s="636"/>
      <c r="UIE186" s="567"/>
      <c r="UIJ186" s="635"/>
      <c r="UIK186" s="636"/>
      <c r="UIL186" s="567"/>
      <c r="UIQ186" s="635"/>
      <c r="UIR186" s="636"/>
      <c r="UIS186" s="567"/>
      <c r="UIX186" s="635"/>
      <c r="UIY186" s="636"/>
      <c r="UIZ186" s="567"/>
      <c r="UJE186" s="635"/>
      <c r="UJF186" s="636"/>
      <c r="UJG186" s="567"/>
      <c r="UJL186" s="635"/>
      <c r="UJM186" s="636"/>
      <c r="UJN186" s="567"/>
      <c r="UJS186" s="635"/>
      <c r="UJT186" s="636"/>
      <c r="UJU186" s="567"/>
      <c r="UJZ186" s="635"/>
      <c r="UKA186" s="636"/>
      <c r="UKB186" s="567"/>
      <c r="UKG186" s="635"/>
      <c r="UKH186" s="636"/>
      <c r="UKI186" s="567"/>
      <c r="UKN186" s="635"/>
      <c r="UKO186" s="636"/>
      <c r="UKP186" s="567"/>
      <c r="UKU186" s="635"/>
      <c r="UKV186" s="636"/>
      <c r="UKW186" s="567"/>
      <c r="ULB186" s="635"/>
      <c r="ULC186" s="636"/>
      <c r="ULD186" s="567"/>
      <c r="ULI186" s="635"/>
      <c r="ULJ186" s="636"/>
      <c r="ULK186" s="567"/>
      <c r="ULP186" s="635"/>
      <c r="ULQ186" s="636"/>
      <c r="ULR186" s="567"/>
      <c r="ULW186" s="635"/>
      <c r="ULX186" s="636"/>
      <c r="ULY186" s="567"/>
      <c r="UMD186" s="635"/>
      <c r="UME186" s="636"/>
      <c r="UMF186" s="567"/>
      <c r="UMK186" s="635"/>
      <c r="UML186" s="636"/>
      <c r="UMM186" s="567"/>
      <c r="UMR186" s="635"/>
      <c r="UMS186" s="636"/>
      <c r="UMT186" s="567"/>
      <c r="UMY186" s="635"/>
      <c r="UMZ186" s="636"/>
      <c r="UNA186" s="567"/>
      <c r="UNF186" s="635"/>
      <c r="UNG186" s="636"/>
      <c r="UNH186" s="567"/>
      <c r="UNM186" s="635"/>
      <c r="UNN186" s="636"/>
      <c r="UNO186" s="567"/>
      <c r="UNT186" s="635"/>
      <c r="UNU186" s="636"/>
      <c r="UNV186" s="567"/>
      <c r="UOA186" s="635"/>
      <c r="UOB186" s="636"/>
      <c r="UOC186" s="567"/>
      <c r="UOH186" s="635"/>
      <c r="UOI186" s="636"/>
      <c r="UOJ186" s="567"/>
      <c r="UOO186" s="635"/>
      <c r="UOP186" s="636"/>
      <c r="UOQ186" s="567"/>
      <c r="UOV186" s="635"/>
      <c r="UOW186" s="636"/>
      <c r="UOX186" s="567"/>
      <c r="UPC186" s="635"/>
      <c r="UPD186" s="636"/>
      <c r="UPE186" s="567"/>
      <c r="UPJ186" s="635"/>
      <c r="UPK186" s="636"/>
      <c r="UPL186" s="567"/>
      <c r="UPQ186" s="635"/>
      <c r="UPR186" s="636"/>
      <c r="UPS186" s="567"/>
      <c r="UPX186" s="635"/>
      <c r="UPY186" s="636"/>
      <c r="UPZ186" s="567"/>
      <c r="UQE186" s="635"/>
      <c r="UQF186" s="636"/>
      <c r="UQG186" s="567"/>
      <c r="UQL186" s="635"/>
      <c r="UQM186" s="636"/>
      <c r="UQN186" s="567"/>
      <c r="UQS186" s="635"/>
      <c r="UQT186" s="636"/>
      <c r="UQU186" s="567"/>
      <c r="UQZ186" s="635"/>
      <c r="URA186" s="636"/>
      <c r="URB186" s="567"/>
      <c r="URG186" s="635"/>
      <c r="URH186" s="636"/>
      <c r="URI186" s="567"/>
      <c r="URN186" s="635"/>
      <c r="URO186" s="636"/>
      <c r="URP186" s="567"/>
      <c r="URU186" s="635"/>
      <c r="URV186" s="636"/>
      <c r="URW186" s="567"/>
      <c r="USB186" s="635"/>
      <c r="USC186" s="636"/>
      <c r="USD186" s="567"/>
      <c r="USI186" s="635"/>
      <c r="USJ186" s="636"/>
      <c r="USK186" s="567"/>
      <c r="USP186" s="635"/>
      <c r="USQ186" s="636"/>
      <c r="USR186" s="567"/>
      <c r="USW186" s="635"/>
      <c r="USX186" s="636"/>
      <c r="USY186" s="567"/>
      <c r="UTD186" s="635"/>
      <c r="UTE186" s="636"/>
      <c r="UTF186" s="567"/>
      <c r="UTK186" s="635"/>
      <c r="UTL186" s="636"/>
      <c r="UTM186" s="567"/>
      <c r="UTR186" s="635"/>
      <c r="UTS186" s="636"/>
      <c r="UTT186" s="567"/>
      <c r="UTY186" s="635"/>
      <c r="UTZ186" s="636"/>
      <c r="UUA186" s="567"/>
      <c r="UUF186" s="635"/>
      <c r="UUG186" s="636"/>
      <c r="UUH186" s="567"/>
      <c r="UUM186" s="635"/>
      <c r="UUN186" s="636"/>
      <c r="UUO186" s="567"/>
      <c r="UUT186" s="635"/>
      <c r="UUU186" s="636"/>
      <c r="UUV186" s="567"/>
      <c r="UVA186" s="635"/>
      <c r="UVB186" s="636"/>
      <c r="UVC186" s="567"/>
      <c r="UVH186" s="635"/>
      <c r="UVI186" s="636"/>
      <c r="UVJ186" s="567"/>
      <c r="UVO186" s="635"/>
      <c r="UVP186" s="636"/>
      <c r="UVQ186" s="567"/>
      <c r="UVV186" s="635"/>
      <c r="UVW186" s="636"/>
      <c r="UVX186" s="567"/>
      <c r="UWC186" s="635"/>
      <c r="UWD186" s="636"/>
      <c r="UWE186" s="567"/>
      <c r="UWJ186" s="635"/>
      <c r="UWK186" s="636"/>
      <c r="UWL186" s="567"/>
      <c r="UWQ186" s="635"/>
      <c r="UWR186" s="636"/>
      <c r="UWS186" s="567"/>
      <c r="UWX186" s="635"/>
      <c r="UWY186" s="636"/>
      <c r="UWZ186" s="567"/>
      <c r="UXE186" s="635"/>
      <c r="UXF186" s="636"/>
      <c r="UXG186" s="567"/>
      <c r="UXL186" s="635"/>
      <c r="UXM186" s="636"/>
      <c r="UXN186" s="567"/>
      <c r="UXS186" s="635"/>
      <c r="UXT186" s="636"/>
      <c r="UXU186" s="567"/>
      <c r="UXZ186" s="635"/>
      <c r="UYA186" s="636"/>
      <c r="UYB186" s="567"/>
      <c r="UYG186" s="635"/>
      <c r="UYH186" s="636"/>
      <c r="UYI186" s="567"/>
      <c r="UYN186" s="635"/>
      <c r="UYO186" s="636"/>
      <c r="UYP186" s="567"/>
      <c r="UYU186" s="635"/>
      <c r="UYV186" s="636"/>
      <c r="UYW186" s="567"/>
      <c r="UZB186" s="635"/>
      <c r="UZC186" s="636"/>
      <c r="UZD186" s="567"/>
      <c r="UZI186" s="635"/>
      <c r="UZJ186" s="636"/>
      <c r="UZK186" s="567"/>
      <c r="UZP186" s="635"/>
      <c r="UZQ186" s="636"/>
      <c r="UZR186" s="567"/>
      <c r="UZW186" s="635"/>
      <c r="UZX186" s="636"/>
      <c r="UZY186" s="567"/>
      <c r="VAD186" s="635"/>
      <c r="VAE186" s="636"/>
      <c r="VAF186" s="567"/>
      <c r="VAK186" s="635"/>
      <c r="VAL186" s="636"/>
      <c r="VAM186" s="567"/>
      <c r="VAR186" s="635"/>
      <c r="VAS186" s="636"/>
      <c r="VAT186" s="567"/>
      <c r="VAY186" s="635"/>
      <c r="VAZ186" s="636"/>
      <c r="VBA186" s="567"/>
      <c r="VBF186" s="635"/>
      <c r="VBG186" s="636"/>
      <c r="VBH186" s="567"/>
      <c r="VBM186" s="635"/>
      <c r="VBN186" s="636"/>
      <c r="VBO186" s="567"/>
      <c r="VBT186" s="635"/>
      <c r="VBU186" s="636"/>
      <c r="VBV186" s="567"/>
      <c r="VCA186" s="635"/>
      <c r="VCB186" s="636"/>
      <c r="VCC186" s="567"/>
      <c r="VCH186" s="635"/>
      <c r="VCI186" s="636"/>
      <c r="VCJ186" s="567"/>
      <c r="VCO186" s="635"/>
      <c r="VCP186" s="636"/>
      <c r="VCQ186" s="567"/>
      <c r="VCV186" s="635"/>
      <c r="VCW186" s="636"/>
      <c r="VCX186" s="567"/>
      <c r="VDC186" s="635"/>
      <c r="VDD186" s="636"/>
      <c r="VDE186" s="567"/>
      <c r="VDJ186" s="635"/>
      <c r="VDK186" s="636"/>
      <c r="VDL186" s="567"/>
      <c r="VDQ186" s="635"/>
      <c r="VDR186" s="636"/>
      <c r="VDS186" s="567"/>
      <c r="VDX186" s="635"/>
      <c r="VDY186" s="636"/>
      <c r="VDZ186" s="567"/>
      <c r="VEE186" s="635"/>
      <c r="VEF186" s="636"/>
      <c r="VEG186" s="567"/>
      <c r="VEL186" s="635"/>
      <c r="VEM186" s="636"/>
      <c r="VEN186" s="567"/>
      <c r="VES186" s="635"/>
      <c r="VET186" s="636"/>
      <c r="VEU186" s="567"/>
      <c r="VEZ186" s="635"/>
      <c r="VFA186" s="636"/>
      <c r="VFB186" s="567"/>
      <c r="VFG186" s="635"/>
      <c r="VFH186" s="636"/>
      <c r="VFI186" s="567"/>
      <c r="VFN186" s="635"/>
      <c r="VFO186" s="636"/>
      <c r="VFP186" s="567"/>
      <c r="VFU186" s="635"/>
      <c r="VFV186" s="636"/>
      <c r="VFW186" s="567"/>
      <c r="VGB186" s="635"/>
      <c r="VGC186" s="636"/>
      <c r="VGD186" s="567"/>
      <c r="VGI186" s="635"/>
      <c r="VGJ186" s="636"/>
      <c r="VGK186" s="567"/>
      <c r="VGP186" s="635"/>
      <c r="VGQ186" s="636"/>
      <c r="VGR186" s="567"/>
      <c r="VGW186" s="635"/>
      <c r="VGX186" s="636"/>
      <c r="VGY186" s="567"/>
      <c r="VHD186" s="635"/>
      <c r="VHE186" s="636"/>
      <c r="VHF186" s="567"/>
      <c r="VHK186" s="635"/>
      <c r="VHL186" s="636"/>
      <c r="VHM186" s="567"/>
      <c r="VHR186" s="635"/>
      <c r="VHS186" s="636"/>
      <c r="VHT186" s="567"/>
      <c r="VHY186" s="635"/>
      <c r="VHZ186" s="636"/>
      <c r="VIA186" s="567"/>
      <c r="VIF186" s="635"/>
      <c r="VIG186" s="636"/>
      <c r="VIH186" s="567"/>
      <c r="VIM186" s="635"/>
      <c r="VIN186" s="636"/>
      <c r="VIO186" s="567"/>
      <c r="VIT186" s="635"/>
      <c r="VIU186" s="636"/>
      <c r="VIV186" s="567"/>
      <c r="VJA186" s="635"/>
      <c r="VJB186" s="636"/>
      <c r="VJC186" s="567"/>
      <c r="VJH186" s="635"/>
      <c r="VJI186" s="636"/>
      <c r="VJJ186" s="567"/>
      <c r="VJO186" s="635"/>
      <c r="VJP186" s="636"/>
      <c r="VJQ186" s="567"/>
      <c r="VJV186" s="635"/>
      <c r="VJW186" s="636"/>
      <c r="VJX186" s="567"/>
      <c r="VKC186" s="635"/>
      <c r="VKD186" s="636"/>
      <c r="VKE186" s="567"/>
      <c r="VKJ186" s="635"/>
      <c r="VKK186" s="636"/>
      <c r="VKL186" s="567"/>
      <c r="VKQ186" s="635"/>
      <c r="VKR186" s="636"/>
      <c r="VKS186" s="567"/>
      <c r="VKX186" s="635"/>
      <c r="VKY186" s="636"/>
      <c r="VKZ186" s="567"/>
      <c r="VLE186" s="635"/>
      <c r="VLF186" s="636"/>
      <c r="VLG186" s="567"/>
      <c r="VLL186" s="635"/>
      <c r="VLM186" s="636"/>
      <c r="VLN186" s="567"/>
      <c r="VLS186" s="635"/>
      <c r="VLT186" s="636"/>
      <c r="VLU186" s="567"/>
      <c r="VLZ186" s="635"/>
      <c r="VMA186" s="636"/>
      <c r="VMB186" s="567"/>
      <c r="VMG186" s="635"/>
      <c r="VMH186" s="636"/>
      <c r="VMI186" s="567"/>
      <c r="VMN186" s="635"/>
      <c r="VMO186" s="636"/>
      <c r="VMP186" s="567"/>
      <c r="VMU186" s="635"/>
      <c r="VMV186" s="636"/>
      <c r="VMW186" s="567"/>
      <c r="VNB186" s="635"/>
      <c r="VNC186" s="636"/>
      <c r="VND186" s="567"/>
      <c r="VNI186" s="635"/>
      <c r="VNJ186" s="636"/>
      <c r="VNK186" s="567"/>
      <c r="VNP186" s="635"/>
      <c r="VNQ186" s="636"/>
      <c r="VNR186" s="567"/>
      <c r="VNW186" s="635"/>
      <c r="VNX186" s="636"/>
      <c r="VNY186" s="567"/>
      <c r="VOD186" s="635"/>
      <c r="VOE186" s="636"/>
      <c r="VOF186" s="567"/>
      <c r="VOK186" s="635"/>
      <c r="VOL186" s="636"/>
      <c r="VOM186" s="567"/>
      <c r="VOR186" s="635"/>
      <c r="VOS186" s="636"/>
      <c r="VOT186" s="567"/>
      <c r="VOY186" s="635"/>
      <c r="VOZ186" s="636"/>
      <c r="VPA186" s="567"/>
      <c r="VPF186" s="635"/>
      <c r="VPG186" s="636"/>
      <c r="VPH186" s="567"/>
      <c r="VPM186" s="635"/>
      <c r="VPN186" s="636"/>
      <c r="VPO186" s="567"/>
      <c r="VPT186" s="635"/>
      <c r="VPU186" s="636"/>
      <c r="VPV186" s="567"/>
      <c r="VQA186" s="635"/>
      <c r="VQB186" s="636"/>
      <c r="VQC186" s="567"/>
      <c r="VQH186" s="635"/>
      <c r="VQI186" s="636"/>
      <c r="VQJ186" s="567"/>
      <c r="VQO186" s="635"/>
      <c r="VQP186" s="636"/>
      <c r="VQQ186" s="567"/>
      <c r="VQV186" s="635"/>
      <c r="VQW186" s="636"/>
      <c r="VQX186" s="567"/>
      <c r="VRC186" s="635"/>
      <c r="VRD186" s="636"/>
      <c r="VRE186" s="567"/>
      <c r="VRJ186" s="635"/>
      <c r="VRK186" s="636"/>
      <c r="VRL186" s="567"/>
      <c r="VRQ186" s="635"/>
      <c r="VRR186" s="636"/>
      <c r="VRS186" s="567"/>
      <c r="VRX186" s="635"/>
      <c r="VRY186" s="636"/>
      <c r="VRZ186" s="567"/>
      <c r="VSE186" s="635"/>
      <c r="VSF186" s="636"/>
      <c r="VSG186" s="567"/>
      <c r="VSL186" s="635"/>
      <c r="VSM186" s="636"/>
      <c r="VSN186" s="567"/>
      <c r="VSS186" s="635"/>
      <c r="VST186" s="636"/>
      <c r="VSU186" s="567"/>
      <c r="VSZ186" s="635"/>
      <c r="VTA186" s="636"/>
      <c r="VTB186" s="567"/>
      <c r="VTG186" s="635"/>
      <c r="VTH186" s="636"/>
      <c r="VTI186" s="567"/>
      <c r="VTN186" s="635"/>
      <c r="VTO186" s="636"/>
      <c r="VTP186" s="567"/>
      <c r="VTU186" s="635"/>
      <c r="VTV186" s="636"/>
      <c r="VTW186" s="567"/>
      <c r="VUB186" s="635"/>
      <c r="VUC186" s="636"/>
      <c r="VUD186" s="567"/>
      <c r="VUI186" s="635"/>
      <c r="VUJ186" s="636"/>
      <c r="VUK186" s="567"/>
      <c r="VUP186" s="635"/>
      <c r="VUQ186" s="636"/>
      <c r="VUR186" s="567"/>
      <c r="VUW186" s="635"/>
      <c r="VUX186" s="636"/>
      <c r="VUY186" s="567"/>
      <c r="VVD186" s="635"/>
      <c r="VVE186" s="636"/>
      <c r="VVF186" s="567"/>
      <c r="VVK186" s="635"/>
      <c r="VVL186" s="636"/>
      <c r="VVM186" s="567"/>
      <c r="VVR186" s="635"/>
      <c r="VVS186" s="636"/>
      <c r="VVT186" s="567"/>
      <c r="VVY186" s="635"/>
      <c r="VVZ186" s="636"/>
      <c r="VWA186" s="567"/>
      <c r="VWF186" s="635"/>
      <c r="VWG186" s="636"/>
      <c r="VWH186" s="567"/>
      <c r="VWM186" s="635"/>
      <c r="VWN186" s="636"/>
      <c r="VWO186" s="567"/>
      <c r="VWT186" s="635"/>
      <c r="VWU186" s="636"/>
      <c r="VWV186" s="567"/>
      <c r="VXA186" s="635"/>
      <c r="VXB186" s="636"/>
      <c r="VXC186" s="567"/>
      <c r="VXH186" s="635"/>
      <c r="VXI186" s="636"/>
      <c r="VXJ186" s="567"/>
      <c r="VXO186" s="635"/>
      <c r="VXP186" s="636"/>
      <c r="VXQ186" s="567"/>
      <c r="VXV186" s="635"/>
      <c r="VXW186" s="636"/>
      <c r="VXX186" s="567"/>
      <c r="VYC186" s="635"/>
      <c r="VYD186" s="636"/>
      <c r="VYE186" s="567"/>
      <c r="VYJ186" s="635"/>
      <c r="VYK186" s="636"/>
      <c r="VYL186" s="567"/>
      <c r="VYQ186" s="635"/>
      <c r="VYR186" s="636"/>
      <c r="VYS186" s="567"/>
      <c r="VYX186" s="635"/>
      <c r="VYY186" s="636"/>
      <c r="VYZ186" s="567"/>
      <c r="VZE186" s="635"/>
      <c r="VZF186" s="636"/>
      <c r="VZG186" s="567"/>
      <c r="VZL186" s="635"/>
      <c r="VZM186" s="636"/>
      <c r="VZN186" s="567"/>
      <c r="VZS186" s="635"/>
      <c r="VZT186" s="636"/>
      <c r="VZU186" s="567"/>
      <c r="VZZ186" s="635"/>
      <c r="WAA186" s="636"/>
      <c r="WAB186" s="567"/>
      <c r="WAG186" s="635"/>
      <c r="WAH186" s="636"/>
      <c r="WAI186" s="567"/>
      <c r="WAN186" s="635"/>
      <c r="WAO186" s="636"/>
      <c r="WAP186" s="567"/>
      <c r="WAU186" s="635"/>
      <c r="WAV186" s="636"/>
      <c r="WAW186" s="567"/>
      <c r="WBB186" s="635"/>
      <c r="WBC186" s="636"/>
      <c r="WBD186" s="567"/>
      <c r="WBI186" s="635"/>
      <c r="WBJ186" s="636"/>
      <c r="WBK186" s="567"/>
      <c r="WBP186" s="635"/>
      <c r="WBQ186" s="636"/>
      <c r="WBR186" s="567"/>
      <c r="WBW186" s="635"/>
      <c r="WBX186" s="636"/>
      <c r="WBY186" s="567"/>
      <c r="WCD186" s="635"/>
      <c r="WCE186" s="636"/>
      <c r="WCF186" s="567"/>
      <c r="WCK186" s="635"/>
      <c r="WCL186" s="636"/>
      <c r="WCM186" s="567"/>
      <c r="WCR186" s="635"/>
      <c r="WCS186" s="636"/>
      <c r="WCT186" s="567"/>
      <c r="WCY186" s="635"/>
      <c r="WCZ186" s="636"/>
      <c r="WDA186" s="567"/>
      <c r="WDF186" s="635"/>
      <c r="WDG186" s="636"/>
      <c r="WDH186" s="567"/>
      <c r="WDM186" s="635"/>
      <c r="WDN186" s="636"/>
      <c r="WDO186" s="567"/>
      <c r="WDT186" s="635"/>
      <c r="WDU186" s="636"/>
      <c r="WDV186" s="567"/>
      <c r="WEA186" s="635"/>
      <c r="WEB186" s="636"/>
      <c r="WEC186" s="567"/>
      <c r="WEH186" s="635"/>
      <c r="WEI186" s="636"/>
      <c r="WEJ186" s="567"/>
      <c r="WEO186" s="635"/>
      <c r="WEP186" s="636"/>
      <c r="WEQ186" s="567"/>
      <c r="WEV186" s="635"/>
      <c r="WEW186" s="636"/>
      <c r="WEX186" s="567"/>
      <c r="WFC186" s="635"/>
      <c r="WFD186" s="636"/>
      <c r="WFE186" s="567"/>
      <c r="WFJ186" s="635"/>
      <c r="WFK186" s="636"/>
      <c r="WFL186" s="567"/>
      <c r="WFQ186" s="635"/>
      <c r="WFR186" s="636"/>
      <c r="WFS186" s="567"/>
      <c r="WFX186" s="635"/>
      <c r="WFY186" s="636"/>
      <c r="WFZ186" s="567"/>
      <c r="WGE186" s="635"/>
      <c r="WGF186" s="636"/>
      <c r="WGG186" s="567"/>
      <c r="WGL186" s="635"/>
      <c r="WGM186" s="636"/>
      <c r="WGN186" s="567"/>
      <c r="WGS186" s="635"/>
      <c r="WGT186" s="636"/>
      <c r="WGU186" s="567"/>
      <c r="WGZ186" s="635"/>
      <c r="WHA186" s="636"/>
      <c r="WHB186" s="567"/>
      <c r="WHG186" s="635"/>
      <c r="WHH186" s="636"/>
      <c r="WHI186" s="567"/>
      <c r="WHN186" s="635"/>
      <c r="WHO186" s="636"/>
      <c r="WHP186" s="567"/>
      <c r="WHU186" s="635"/>
      <c r="WHV186" s="636"/>
      <c r="WHW186" s="567"/>
      <c r="WIB186" s="635"/>
      <c r="WIC186" s="636"/>
      <c r="WID186" s="567"/>
      <c r="WII186" s="635"/>
      <c r="WIJ186" s="636"/>
      <c r="WIK186" s="567"/>
      <c r="WIP186" s="635"/>
      <c r="WIQ186" s="636"/>
      <c r="WIR186" s="567"/>
      <c r="WIW186" s="635"/>
      <c r="WIX186" s="636"/>
      <c r="WIY186" s="567"/>
      <c r="WJD186" s="635"/>
      <c r="WJE186" s="636"/>
      <c r="WJF186" s="567"/>
      <c r="WJK186" s="635"/>
      <c r="WJL186" s="636"/>
      <c r="WJM186" s="567"/>
      <c r="WJR186" s="635"/>
      <c r="WJS186" s="636"/>
      <c r="WJT186" s="567"/>
      <c r="WJY186" s="635"/>
      <c r="WJZ186" s="636"/>
      <c r="WKA186" s="567"/>
      <c r="WKF186" s="635"/>
      <c r="WKG186" s="636"/>
      <c r="WKH186" s="567"/>
      <c r="WKM186" s="635"/>
      <c r="WKN186" s="636"/>
      <c r="WKO186" s="567"/>
      <c r="WKT186" s="635"/>
      <c r="WKU186" s="636"/>
      <c r="WKV186" s="567"/>
      <c r="WLA186" s="635"/>
      <c r="WLB186" s="636"/>
      <c r="WLC186" s="567"/>
      <c r="WLH186" s="635"/>
      <c r="WLI186" s="636"/>
      <c r="WLJ186" s="567"/>
      <c r="WLO186" s="635"/>
      <c r="WLP186" s="636"/>
      <c r="WLQ186" s="567"/>
      <c r="WLV186" s="635"/>
      <c r="WLW186" s="636"/>
      <c r="WLX186" s="567"/>
      <c r="WMC186" s="635"/>
      <c r="WMD186" s="636"/>
      <c r="WME186" s="567"/>
      <c r="WMJ186" s="635"/>
      <c r="WMK186" s="636"/>
      <c r="WML186" s="567"/>
      <c r="WMQ186" s="635"/>
      <c r="WMR186" s="636"/>
      <c r="WMS186" s="567"/>
      <c r="WMX186" s="635"/>
      <c r="WMY186" s="636"/>
      <c r="WMZ186" s="567"/>
      <c r="WNE186" s="635"/>
      <c r="WNF186" s="636"/>
      <c r="WNG186" s="567"/>
      <c r="WNL186" s="635"/>
      <c r="WNM186" s="636"/>
      <c r="WNN186" s="567"/>
      <c r="WNS186" s="635"/>
      <c r="WNT186" s="636"/>
      <c r="WNU186" s="567"/>
      <c r="WNZ186" s="635"/>
      <c r="WOA186" s="636"/>
      <c r="WOB186" s="567"/>
      <c r="WOG186" s="635"/>
      <c r="WOH186" s="636"/>
      <c r="WOI186" s="567"/>
      <c r="WON186" s="635"/>
      <c r="WOO186" s="636"/>
      <c r="WOP186" s="567"/>
      <c r="WOU186" s="635"/>
      <c r="WOV186" s="636"/>
      <c r="WOW186" s="567"/>
      <c r="WPB186" s="635"/>
      <c r="WPC186" s="636"/>
      <c r="WPD186" s="567"/>
      <c r="WPI186" s="635"/>
      <c r="WPJ186" s="636"/>
      <c r="WPK186" s="567"/>
      <c r="WPP186" s="635"/>
      <c r="WPQ186" s="636"/>
      <c r="WPR186" s="567"/>
      <c r="WPW186" s="635"/>
      <c r="WPX186" s="636"/>
      <c r="WPY186" s="567"/>
      <c r="WQD186" s="635"/>
      <c r="WQE186" s="636"/>
      <c r="WQF186" s="567"/>
      <c r="WQK186" s="635"/>
      <c r="WQL186" s="636"/>
      <c r="WQM186" s="567"/>
      <c r="WQR186" s="635"/>
      <c r="WQS186" s="636"/>
      <c r="WQT186" s="567"/>
      <c r="WQY186" s="635"/>
      <c r="WQZ186" s="636"/>
      <c r="WRA186" s="567"/>
      <c r="WRF186" s="635"/>
      <c r="WRG186" s="636"/>
      <c r="WRH186" s="567"/>
      <c r="WRM186" s="635"/>
      <c r="WRN186" s="636"/>
      <c r="WRO186" s="567"/>
      <c r="WRT186" s="635"/>
      <c r="WRU186" s="636"/>
      <c r="WRV186" s="567"/>
      <c r="WSA186" s="635"/>
      <c r="WSB186" s="636"/>
      <c r="WSC186" s="567"/>
      <c r="WSH186" s="635"/>
      <c r="WSI186" s="636"/>
      <c r="WSJ186" s="567"/>
      <c r="WSO186" s="635"/>
      <c r="WSP186" s="636"/>
      <c r="WSQ186" s="567"/>
      <c r="WSV186" s="635"/>
      <c r="WSW186" s="636"/>
      <c r="WSX186" s="567"/>
      <c r="WTC186" s="635"/>
      <c r="WTD186" s="636"/>
      <c r="WTE186" s="567"/>
      <c r="WTJ186" s="635"/>
      <c r="WTK186" s="636"/>
      <c r="WTL186" s="567"/>
      <c r="WTQ186" s="635"/>
      <c r="WTR186" s="636"/>
      <c r="WTS186" s="567"/>
      <c r="WTX186" s="635"/>
      <c r="WTY186" s="636"/>
      <c r="WTZ186" s="567"/>
      <c r="WUE186" s="635"/>
      <c r="WUF186" s="636"/>
      <c r="WUG186" s="567"/>
      <c r="WUL186" s="635"/>
      <c r="WUM186" s="636"/>
      <c r="WUN186" s="567"/>
      <c r="WUS186" s="635"/>
      <c r="WUT186" s="636"/>
      <c r="WUU186" s="567"/>
      <c r="WUZ186" s="635"/>
      <c r="WVA186" s="636"/>
      <c r="WVB186" s="567"/>
      <c r="WVG186" s="635"/>
      <c r="WVH186" s="636"/>
      <c r="WVI186" s="567"/>
      <c r="WVN186" s="635"/>
      <c r="WVO186" s="636"/>
      <c r="WVP186" s="567"/>
      <c r="WVU186" s="635"/>
      <c r="WVV186" s="636"/>
      <c r="WVW186" s="567"/>
      <c r="WWB186" s="635"/>
      <c r="WWC186" s="636"/>
      <c r="WWD186" s="567"/>
      <c r="WWI186" s="635"/>
      <c r="WWJ186" s="636"/>
      <c r="WWK186" s="567"/>
      <c r="WWP186" s="635"/>
      <c r="WWQ186" s="636"/>
      <c r="WWR186" s="567"/>
      <c r="WWW186" s="635"/>
      <c r="WWX186" s="636"/>
      <c r="WWY186" s="567"/>
      <c r="WXD186" s="635"/>
      <c r="WXE186" s="636"/>
      <c r="WXF186" s="567"/>
      <c r="WXK186" s="635"/>
      <c r="WXL186" s="636"/>
      <c r="WXM186" s="567"/>
      <c r="WXR186" s="635"/>
      <c r="WXS186" s="636"/>
      <c r="WXT186" s="567"/>
      <c r="WXY186" s="635"/>
      <c r="WXZ186" s="636"/>
      <c r="WYA186" s="567"/>
      <c r="WYF186" s="635"/>
      <c r="WYG186" s="636"/>
      <c r="WYH186" s="567"/>
      <c r="WYM186" s="635"/>
      <c r="WYN186" s="636"/>
      <c r="WYO186" s="567"/>
      <c r="WYT186" s="635"/>
      <c r="WYU186" s="636"/>
      <c r="WYV186" s="567"/>
      <c r="WZA186" s="635"/>
      <c r="WZB186" s="636"/>
      <c r="WZC186" s="567"/>
      <c r="WZH186" s="635"/>
      <c r="WZI186" s="636"/>
      <c r="WZJ186" s="567"/>
      <c r="WZO186" s="635"/>
      <c r="WZP186" s="636"/>
      <c r="WZQ186" s="567"/>
      <c r="WZV186" s="635"/>
      <c r="WZW186" s="636"/>
      <c r="WZX186" s="567"/>
      <c r="XAC186" s="635"/>
      <c r="XAD186" s="636"/>
      <c r="XAE186" s="567"/>
      <c r="XAJ186" s="635"/>
      <c r="XAK186" s="636"/>
      <c r="XAL186" s="567"/>
      <c r="XAQ186" s="635"/>
      <c r="XAR186" s="636"/>
      <c r="XAS186" s="567"/>
      <c r="XAX186" s="635"/>
      <c r="XAY186" s="636"/>
      <c r="XAZ186" s="567"/>
      <c r="XBE186" s="635"/>
      <c r="XBF186" s="636"/>
      <c r="XBG186" s="567"/>
      <c r="XBL186" s="635"/>
      <c r="XBM186" s="636"/>
      <c r="XBN186" s="567"/>
      <c r="XBS186" s="635"/>
      <c r="XBT186" s="636"/>
      <c r="XBU186" s="567"/>
      <c r="XBZ186" s="635"/>
      <c r="XCA186" s="636"/>
      <c r="XCB186" s="567"/>
      <c r="XCG186" s="635"/>
      <c r="XCH186" s="636"/>
      <c r="XCI186" s="567"/>
      <c r="XCN186" s="635"/>
      <c r="XCO186" s="636"/>
      <c r="XCP186" s="567"/>
      <c r="XCU186" s="635"/>
      <c r="XCV186" s="636"/>
      <c r="XCW186" s="567"/>
      <c r="XDB186" s="635"/>
      <c r="XDC186" s="636"/>
      <c r="XDD186" s="567"/>
      <c r="XDI186" s="635"/>
      <c r="XDJ186" s="636"/>
      <c r="XDK186" s="567"/>
      <c r="XDP186" s="635"/>
      <c r="XDQ186" s="636"/>
      <c r="XDR186" s="567"/>
      <c r="XDW186" s="635"/>
      <c r="XDX186" s="636"/>
      <c r="XDY186" s="567"/>
      <c r="XED186" s="635"/>
      <c r="XEE186" s="636"/>
      <c r="XEF186" s="567"/>
      <c r="XEK186" s="635"/>
      <c r="XEL186" s="636"/>
      <c r="XEM186" s="567"/>
      <c r="XER186" s="635"/>
      <c r="XES186" s="636"/>
      <c r="XET186" s="567"/>
      <c r="XEY186" s="635"/>
      <c r="XEZ186" s="636"/>
      <c r="XFA186" s="567"/>
    </row>
    <row r="187" spans="1:1023 1028:2045 2050:4096 4101:5118 5123:6140 6145:8191 8196:9213 9218:11264 11269:12286 12291:13308 13313:15359 15364:16381" s="569" customFormat="1" ht="15.75" customHeight="1" x14ac:dyDescent="0.25">
      <c r="A187" s="666" t="s">
        <v>457</v>
      </c>
      <c r="B187" s="666"/>
      <c r="C187" s="666"/>
      <c r="D187" s="666"/>
      <c r="E187" s="666"/>
      <c r="F187" s="666"/>
      <c r="G187" s="666"/>
      <c r="H187" s="567"/>
      <c r="M187" s="535"/>
      <c r="N187" s="592"/>
      <c r="O187" s="567"/>
      <c r="T187" s="535"/>
      <c r="U187" s="592"/>
      <c r="V187" s="567"/>
      <c r="AA187" s="535"/>
      <c r="AB187" s="592"/>
      <c r="AC187" s="567"/>
      <c r="AH187" s="535"/>
      <c r="AI187" s="592"/>
      <c r="AJ187" s="567"/>
      <c r="AO187" s="535"/>
      <c r="AP187" s="592"/>
      <c r="AQ187" s="567"/>
      <c r="AV187" s="535"/>
      <c r="AW187" s="592"/>
      <c r="AX187" s="567"/>
      <c r="BC187" s="535"/>
      <c r="BD187" s="592"/>
      <c r="BE187" s="567"/>
      <c r="BJ187" s="535"/>
      <c r="BK187" s="592"/>
      <c r="BL187" s="567"/>
      <c r="BQ187" s="535"/>
      <c r="BR187" s="592"/>
      <c r="BS187" s="567"/>
      <c r="BX187" s="535"/>
      <c r="BY187" s="592"/>
      <c r="BZ187" s="567"/>
      <c r="CE187" s="535"/>
      <c r="CF187" s="592"/>
      <c r="CG187" s="567"/>
      <c r="CL187" s="535"/>
      <c r="CM187" s="592"/>
      <c r="CN187" s="567"/>
      <c r="CS187" s="535"/>
      <c r="CT187" s="592"/>
      <c r="CU187" s="567"/>
      <c r="CZ187" s="535"/>
      <c r="DA187" s="592"/>
      <c r="DB187" s="567"/>
      <c r="DG187" s="535"/>
      <c r="DH187" s="592"/>
      <c r="DI187" s="567"/>
      <c r="DN187" s="535"/>
      <c r="DO187" s="592"/>
      <c r="DP187" s="567"/>
      <c r="DU187" s="535"/>
      <c r="DV187" s="592"/>
      <c r="DW187" s="567"/>
      <c r="EB187" s="535"/>
      <c r="EC187" s="592"/>
      <c r="ED187" s="567"/>
      <c r="EI187" s="535"/>
      <c r="EJ187" s="592"/>
      <c r="EK187" s="567"/>
      <c r="EP187" s="535"/>
      <c r="EQ187" s="592"/>
      <c r="ER187" s="567"/>
      <c r="EW187" s="535"/>
      <c r="EX187" s="592"/>
      <c r="EY187" s="567"/>
      <c r="FD187" s="535"/>
      <c r="FE187" s="592"/>
      <c r="FF187" s="567"/>
      <c r="FK187" s="535"/>
      <c r="FL187" s="592"/>
      <c r="FM187" s="567"/>
      <c r="FR187" s="535"/>
      <c r="FS187" s="592"/>
      <c r="FT187" s="567"/>
      <c r="FY187" s="535"/>
      <c r="FZ187" s="592"/>
      <c r="GA187" s="567"/>
      <c r="GF187" s="535"/>
      <c r="GG187" s="592"/>
      <c r="GH187" s="567"/>
      <c r="GM187" s="535"/>
      <c r="GN187" s="592"/>
      <c r="GO187" s="567"/>
      <c r="GT187" s="535"/>
      <c r="GU187" s="592"/>
      <c r="GV187" s="567"/>
      <c r="HA187" s="535"/>
      <c r="HB187" s="592"/>
      <c r="HC187" s="567"/>
      <c r="HH187" s="535"/>
      <c r="HI187" s="592"/>
      <c r="HJ187" s="567"/>
      <c r="HO187" s="535"/>
      <c r="HP187" s="592"/>
      <c r="HQ187" s="567"/>
      <c r="HV187" s="535"/>
      <c r="HW187" s="592"/>
      <c r="HX187" s="567"/>
      <c r="IC187" s="535"/>
      <c r="ID187" s="592"/>
      <c r="IE187" s="567"/>
      <c r="IJ187" s="535"/>
      <c r="IK187" s="592"/>
      <c r="IL187" s="567"/>
      <c r="IQ187" s="535"/>
      <c r="IR187" s="592"/>
      <c r="IS187" s="567"/>
      <c r="IX187" s="535"/>
      <c r="IY187" s="592"/>
      <c r="IZ187" s="567"/>
      <c r="JE187" s="535"/>
      <c r="JF187" s="592"/>
      <c r="JG187" s="567"/>
      <c r="JL187" s="535"/>
      <c r="JM187" s="592"/>
      <c r="JN187" s="567"/>
      <c r="JS187" s="535"/>
      <c r="JT187" s="592"/>
      <c r="JU187" s="567"/>
      <c r="JZ187" s="535"/>
      <c r="KA187" s="592"/>
      <c r="KB187" s="567"/>
      <c r="KG187" s="535"/>
      <c r="KH187" s="592"/>
      <c r="KI187" s="567"/>
      <c r="KN187" s="535"/>
      <c r="KO187" s="592"/>
      <c r="KP187" s="567"/>
      <c r="KU187" s="535"/>
      <c r="KV187" s="592"/>
      <c r="KW187" s="567"/>
      <c r="LB187" s="535"/>
      <c r="LC187" s="592"/>
      <c r="LD187" s="567"/>
      <c r="LI187" s="535"/>
      <c r="LJ187" s="592"/>
      <c r="LK187" s="567"/>
      <c r="LP187" s="535"/>
      <c r="LQ187" s="592"/>
      <c r="LR187" s="567"/>
      <c r="LW187" s="535"/>
      <c r="LX187" s="592"/>
      <c r="LY187" s="567"/>
      <c r="MD187" s="535"/>
      <c r="ME187" s="592"/>
      <c r="MF187" s="567"/>
      <c r="MK187" s="535"/>
      <c r="ML187" s="592"/>
      <c r="MM187" s="567"/>
      <c r="MR187" s="535"/>
      <c r="MS187" s="592"/>
      <c r="MT187" s="567"/>
      <c r="MY187" s="535"/>
      <c r="MZ187" s="592"/>
      <c r="NA187" s="567"/>
      <c r="NF187" s="535"/>
      <c r="NG187" s="592"/>
      <c r="NH187" s="567"/>
      <c r="NM187" s="535"/>
      <c r="NN187" s="592"/>
      <c r="NO187" s="567"/>
      <c r="NT187" s="535"/>
      <c r="NU187" s="592"/>
      <c r="NV187" s="567"/>
      <c r="OA187" s="535"/>
      <c r="OB187" s="592"/>
      <c r="OC187" s="567"/>
      <c r="OH187" s="535"/>
      <c r="OI187" s="592"/>
      <c r="OJ187" s="567"/>
      <c r="OO187" s="535"/>
      <c r="OP187" s="592"/>
      <c r="OQ187" s="567"/>
      <c r="OV187" s="535"/>
      <c r="OW187" s="592"/>
      <c r="OX187" s="567"/>
      <c r="PC187" s="535"/>
      <c r="PD187" s="592"/>
      <c r="PE187" s="567"/>
      <c r="PJ187" s="535"/>
      <c r="PK187" s="592"/>
      <c r="PL187" s="567"/>
      <c r="PQ187" s="535"/>
      <c r="PR187" s="592"/>
      <c r="PS187" s="567"/>
      <c r="PX187" s="535"/>
      <c r="PY187" s="592"/>
      <c r="PZ187" s="567"/>
      <c r="QE187" s="535"/>
      <c r="QF187" s="592"/>
      <c r="QG187" s="567"/>
      <c r="QL187" s="535"/>
      <c r="QM187" s="592"/>
      <c r="QN187" s="567"/>
      <c r="QS187" s="535"/>
      <c r="QT187" s="592"/>
      <c r="QU187" s="567"/>
      <c r="QZ187" s="535"/>
      <c r="RA187" s="592"/>
      <c r="RB187" s="567"/>
      <c r="RG187" s="535"/>
      <c r="RH187" s="592"/>
      <c r="RI187" s="567"/>
      <c r="RN187" s="535"/>
      <c r="RO187" s="592"/>
      <c r="RP187" s="567"/>
      <c r="RU187" s="535"/>
      <c r="RV187" s="592"/>
      <c r="RW187" s="567"/>
      <c r="SB187" s="535"/>
      <c r="SC187" s="592"/>
      <c r="SD187" s="567"/>
      <c r="SI187" s="535"/>
      <c r="SJ187" s="592"/>
      <c r="SK187" s="567"/>
      <c r="SP187" s="535"/>
      <c r="SQ187" s="592"/>
      <c r="SR187" s="567"/>
      <c r="SW187" s="535"/>
      <c r="SX187" s="592"/>
      <c r="SY187" s="567"/>
      <c r="TD187" s="535"/>
      <c r="TE187" s="592"/>
      <c r="TF187" s="567"/>
      <c r="TK187" s="535"/>
      <c r="TL187" s="592"/>
      <c r="TM187" s="567"/>
      <c r="TR187" s="535"/>
      <c r="TS187" s="592"/>
      <c r="TT187" s="567"/>
      <c r="TY187" s="535"/>
      <c r="TZ187" s="592"/>
      <c r="UA187" s="567"/>
      <c r="UF187" s="535"/>
      <c r="UG187" s="592"/>
      <c r="UH187" s="567"/>
      <c r="UM187" s="535"/>
      <c r="UN187" s="592"/>
      <c r="UO187" s="567"/>
      <c r="UT187" s="535"/>
      <c r="UU187" s="592"/>
      <c r="UV187" s="567"/>
      <c r="VA187" s="535"/>
      <c r="VB187" s="592"/>
      <c r="VC187" s="567"/>
      <c r="VH187" s="535"/>
      <c r="VI187" s="592"/>
      <c r="VJ187" s="567"/>
      <c r="VO187" s="535"/>
      <c r="VP187" s="592"/>
      <c r="VQ187" s="567"/>
      <c r="VV187" s="535"/>
      <c r="VW187" s="592"/>
      <c r="VX187" s="567"/>
      <c r="WC187" s="535"/>
      <c r="WD187" s="592"/>
      <c r="WE187" s="567"/>
      <c r="WJ187" s="535"/>
      <c r="WK187" s="592"/>
      <c r="WL187" s="567"/>
      <c r="WQ187" s="535"/>
      <c r="WR187" s="592"/>
      <c r="WS187" s="567"/>
      <c r="WX187" s="535"/>
      <c r="WY187" s="592"/>
      <c r="WZ187" s="567"/>
      <c r="XE187" s="535"/>
      <c r="XF187" s="592"/>
      <c r="XG187" s="567"/>
      <c r="XL187" s="535"/>
      <c r="XM187" s="592"/>
      <c r="XN187" s="567"/>
      <c r="XS187" s="535"/>
      <c r="XT187" s="592"/>
      <c r="XU187" s="567"/>
      <c r="XZ187" s="535"/>
      <c r="YA187" s="592"/>
      <c r="YB187" s="567"/>
      <c r="YG187" s="535"/>
      <c r="YH187" s="592"/>
      <c r="YI187" s="567"/>
      <c r="YN187" s="535"/>
      <c r="YO187" s="592"/>
      <c r="YP187" s="567"/>
      <c r="YU187" s="535"/>
      <c r="YV187" s="592"/>
      <c r="YW187" s="567"/>
      <c r="ZB187" s="535"/>
      <c r="ZC187" s="592"/>
      <c r="ZD187" s="567"/>
      <c r="ZI187" s="535"/>
      <c r="ZJ187" s="592"/>
      <c r="ZK187" s="567"/>
      <c r="ZP187" s="535"/>
      <c r="ZQ187" s="592"/>
      <c r="ZR187" s="567"/>
      <c r="ZW187" s="535"/>
      <c r="ZX187" s="592"/>
      <c r="ZY187" s="567"/>
      <c r="AAD187" s="535"/>
      <c r="AAE187" s="592"/>
      <c r="AAF187" s="567"/>
      <c r="AAK187" s="535"/>
      <c r="AAL187" s="592"/>
      <c r="AAM187" s="567"/>
      <c r="AAR187" s="535"/>
      <c r="AAS187" s="592"/>
      <c r="AAT187" s="567"/>
      <c r="AAY187" s="535"/>
      <c r="AAZ187" s="592"/>
      <c r="ABA187" s="567"/>
      <c r="ABF187" s="535"/>
      <c r="ABG187" s="592"/>
      <c r="ABH187" s="567"/>
      <c r="ABM187" s="535"/>
      <c r="ABN187" s="592"/>
      <c r="ABO187" s="567"/>
      <c r="ABT187" s="535"/>
      <c r="ABU187" s="592"/>
      <c r="ABV187" s="567"/>
      <c r="ACA187" s="535"/>
      <c r="ACB187" s="592"/>
      <c r="ACC187" s="567"/>
      <c r="ACH187" s="535"/>
      <c r="ACI187" s="592"/>
      <c r="ACJ187" s="567"/>
      <c r="ACO187" s="535"/>
      <c r="ACP187" s="592"/>
      <c r="ACQ187" s="567"/>
      <c r="ACV187" s="535"/>
      <c r="ACW187" s="592"/>
      <c r="ACX187" s="567"/>
      <c r="ADC187" s="535"/>
      <c r="ADD187" s="592"/>
      <c r="ADE187" s="567"/>
      <c r="ADJ187" s="535"/>
      <c r="ADK187" s="592"/>
      <c r="ADL187" s="567"/>
      <c r="ADQ187" s="535"/>
      <c r="ADR187" s="592"/>
      <c r="ADS187" s="567"/>
      <c r="ADX187" s="535"/>
      <c r="ADY187" s="592"/>
      <c r="ADZ187" s="567"/>
      <c r="AEE187" s="535"/>
      <c r="AEF187" s="592"/>
      <c r="AEG187" s="567"/>
      <c r="AEL187" s="535"/>
      <c r="AEM187" s="592"/>
      <c r="AEN187" s="567"/>
      <c r="AES187" s="535"/>
      <c r="AET187" s="592"/>
      <c r="AEU187" s="567"/>
      <c r="AEZ187" s="535"/>
      <c r="AFA187" s="592"/>
      <c r="AFB187" s="567"/>
      <c r="AFG187" s="535"/>
      <c r="AFH187" s="592"/>
      <c r="AFI187" s="567"/>
      <c r="AFN187" s="535"/>
      <c r="AFO187" s="592"/>
      <c r="AFP187" s="567"/>
      <c r="AFU187" s="535"/>
      <c r="AFV187" s="592"/>
      <c r="AFW187" s="567"/>
      <c r="AGB187" s="535"/>
      <c r="AGC187" s="592"/>
      <c r="AGD187" s="567"/>
      <c r="AGI187" s="535"/>
      <c r="AGJ187" s="592"/>
      <c r="AGK187" s="567"/>
      <c r="AGP187" s="535"/>
      <c r="AGQ187" s="592"/>
      <c r="AGR187" s="567"/>
      <c r="AGW187" s="535"/>
      <c r="AGX187" s="592"/>
      <c r="AGY187" s="567"/>
      <c r="AHD187" s="535"/>
      <c r="AHE187" s="592"/>
      <c r="AHF187" s="567"/>
      <c r="AHK187" s="535"/>
      <c r="AHL187" s="592"/>
      <c r="AHM187" s="567"/>
      <c r="AHR187" s="535"/>
      <c r="AHS187" s="592"/>
      <c r="AHT187" s="567"/>
      <c r="AHY187" s="535"/>
      <c r="AHZ187" s="592"/>
      <c r="AIA187" s="567"/>
      <c r="AIF187" s="535"/>
      <c r="AIG187" s="592"/>
      <c r="AIH187" s="567"/>
      <c r="AIM187" s="535"/>
      <c r="AIN187" s="592"/>
      <c r="AIO187" s="567"/>
      <c r="AIT187" s="535"/>
      <c r="AIU187" s="592"/>
      <c r="AIV187" s="567"/>
      <c r="AJA187" s="535"/>
      <c r="AJB187" s="592"/>
      <c r="AJC187" s="567"/>
      <c r="AJH187" s="535"/>
      <c r="AJI187" s="592"/>
      <c r="AJJ187" s="567"/>
      <c r="AJO187" s="535"/>
      <c r="AJP187" s="592"/>
      <c r="AJQ187" s="567"/>
      <c r="AJV187" s="535"/>
      <c r="AJW187" s="592"/>
      <c r="AJX187" s="567"/>
      <c r="AKC187" s="535"/>
      <c r="AKD187" s="592"/>
      <c r="AKE187" s="567"/>
      <c r="AKJ187" s="535"/>
      <c r="AKK187" s="592"/>
      <c r="AKL187" s="567"/>
      <c r="AKQ187" s="535"/>
      <c r="AKR187" s="592"/>
      <c r="AKS187" s="567"/>
      <c r="AKX187" s="535"/>
      <c r="AKY187" s="592"/>
      <c r="AKZ187" s="567"/>
      <c r="ALE187" s="535"/>
      <c r="ALF187" s="592"/>
      <c r="ALG187" s="567"/>
      <c r="ALL187" s="535"/>
      <c r="ALM187" s="592"/>
      <c r="ALN187" s="567"/>
      <c r="ALS187" s="535"/>
      <c r="ALT187" s="592"/>
      <c r="ALU187" s="567"/>
      <c r="ALZ187" s="535"/>
      <c r="AMA187" s="592"/>
      <c r="AMB187" s="567"/>
      <c r="AMG187" s="535"/>
      <c r="AMH187" s="592"/>
      <c r="AMI187" s="567"/>
      <c r="AMN187" s="535"/>
      <c r="AMO187" s="592"/>
      <c r="AMP187" s="567"/>
      <c r="AMU187" s="535"/>
      <c r="AMV187" s="592"/>
      <c r="AMW187" s="567"/>
      <c r="ANB187" s="535"/>
      <c r="ANC187" s="592"/>
      <c r="AND187" s="567"/>
      <c r="ANI187" s="535"/>
      <c r="ANJ187" s="592"/>
      <c r="ANK187" s="567"/>
      <c r="ANP187" s="535"/>
      <c r="ANQ187" s="592"/>
      <c r="ANR187" s="567"/>
      <c r="ANW187" s="535"/>
      <c r="ANX187" s="592"/>
      <c r="ANY187" s="567"/>
      <c r="AOD187" s="535"/>
      <c r="AOE187" s="592"/>
      <c r="AOF187" s="567"/>
      <c r="AOK187" s="535"/>
      <c r="AOL187" s="592"/>
      <c r="AOM187" s="567"/>
      <c r="AOR187" s="535"/>
      <c r="AOS187" s="592"/>
      <c r="AOT187" s="567"/>
      <c r="AOY187" s="535"/>
      <c r="AOZ187" s="592"/>
      <c r="APA187" s="567"/>
      <c r="APF187" s="535"/>
      <c r="APG187" s="592"/>
      <c r="APH187" s="567"/>
      <c r="APM187" s="535"/>
      <c r="APN187" s="592"/>
      <c r="APO187" s="567"/>
      <c r="APT187" s="535"/>
      <c r="APU187" s="592"/>
      <c r="APV187" s="567"/>
      <c r="AQA187" s="535"/>
      <c r="AQB187" s="592"/>
      <c r="AQC187" s="567"/>
      <c r="AQH187" s="535"/>
      <c r="AQI187" s="592"/>
      <c r="AQJ187" s="567"/>
      <c r="AQO187" s="535"/>
      <c r="AQP187" s="592"/>
      <c r="AQQ187" s="567"/>
      <c r="AQV187" s="535"/>
      <c r="AQW187" s="592"/>
      <c r="AQX187" s="567"/>
      <c r="ARC187" s="535"/>
      <c r="ARD187" s="592"/>
      <c r="ARE187" s="567"/>
      <c r="ARJ187" s="535"/>
      <c r="ARK187" s="592"/>
      <c r="ARL187" s="567"/>
      <c r="ARQ187" s="535"/>
      <c r="ARR187" s="592"/>
      <c r="ARS187" s="567"/>
      <c r="ARX187" s="535"/>
      <c r="ARY187" s="592"/>
      <c r="ARZ187" s="567"/>
      <c r="ASE187" s="535"/>
      <c r="ASF187" s="592"/>
      <c r="ASG187" s="567"/>
      <c r="ASL187" s="535"/>
      <c r="ASM187" s="592"/>
      <c r="ASN187" s="567"/>
      <c r="ASS187" s="535"/>
      <c r="AST187" s="592"/>
      <c r="ASU187" s="567"/>
      <c r="ASZ187" s="535"/>
      <c r="ATA187" s="592"/>
      <c r="ATB187" s="567"/>
      <c r="ATG187" s="535"/>
      <c r="ATH187" s="592"/>
      <c r="ATI187" s="567"/>
      <c r="ATN187" s="535"/>
      <c r="ATO187" s="592"/>
      <c r="ATP187" s="567"/>
      <c r="ATU187" s="535"/>
      <c r="ATV187" s="592"/>
      <c r="ATW187" s="567"/>
      <c r="AUB187" s="535"/>
      <c r="AUC187" s="592"/>
      <c r="AUD187" s="567"/>
      <c r="AUI187" s="535"/>
      <c r="AUJ187" s="592"/>
      <c r="AUK187" s="567"/>
      <c r="AUP187" s="535"/>
      <c r="AUQ187" s="592"/>
      <c r="AUR187" s="567"/>
      <c r="AUW187" s="535"/>
      <c r="AUX187" s="592"/>
      <c r="AUY187" s="567"/>
      <c r="AVD187" s="535"/>
      <c r="AVE187" s="592"/>
      <c r="AVF187" s="567"/>
      <c r="AVK187" s="535"/>
      <c r="AVL187" s="592"/>
      <c r="AVM187" s="567"/>
      <c r="AVR187" s="535"/>
      <c r="AVS187" s="592"/>
      <c r="AVT187" s="567"/>
      <c r="AVY187" s="535"/>
      <c r="AVZ187" s="592"/>
      <c r="AWA187" s="567"/>
      <c r="AWF187" s="535"/>
      <c r="AWG187" s="592"/>
      <c r="AWH187" s="567"/>
      <c r="AWM187" s="535"/>
      <c r="AWN187" s="592"/>
      <c r="AWO187" s="567"/>
      <c r="AWT187" s="535"/>
      <c r="AWU187" s="592"/>
      <c r="AWV187" s="567"/>
      <c r="AXA187" s="535"/>
      <c r="AXB187" s="592"/>
      <c r="AXC187" s="567"/>
      <c r="AXH187" s="535"/>
      <c r="AXI187" s="592"/>
      <c r="AXJ187" s="567"/>
      <c r="AXO187" s="535"/>
      <c r="AXP187" s="592"/>
      <c r="AXQ187" s="567"/>
      <c r="AXV187" s="535"/>
      <c r="AXW187" s="592"/>
      <c r="AXX187" s="567"/>
      <c r="AYC187" s="535"/>
      <c r="AYD187" s="592"/>
      <c r="AYE187" s="567"/>
      <c r="AYJ187" s="535"/>
      <c r="AYK187" s="592"/>
      <c r="AYL187" s="567"/>
      <c r="AYQ187" s="535"/>
      <c r="AYR187" s="592"/>
      <c r="AYS187" s="567"/>
      <c r="AYX187" s="535"/>
      <c r="AYY187" s="592"/>
      <c r="AYZ187" s="567"/>
      <c r="AZE187" s="535"/>
      <c r="AZF187" s="592"/>
      <c r="AZG187" s="567"/>
      <c r="AZL187" s="535"/>
      <c r="AZM187" s="592"/>
      <c r="AZN187" s="567"/>
      <c r="AZS187" s="535"/>
      <c r="AZT187" s="592"/>
      <c r="AZU187" s="567"/>
      <c r="AZZ187" s="535"/>
      <c r="BAA187" s="592"/>
      <c r="BAB187" s="567"/>
      <c r="BAG187" s="535"/>
      <c r="BAH187" s="592"/>
      <c r="BAI187" s="567"/>
      <c r="BAN187" s="535"/>
      <c r="BAO187" s="592"/>
      <c r="BAP187" s="567"/>
      <c r="BAU187" s="535"/>
      <c r="BAV187" s="592"/>
      <c r="BAW187" s="567"/>
      <c r="BBB187" s="535"/>
      <c r="BBC187" s="592"/>
      <c r="BBD187" s="567"/>
      <c r="BBI187" s="535"/>
      <c r="BBJ187" s="592"/>
      <c r="BBK187" s="567"/>
      <c r="BBP187" s="535"/>
      <c r="BBQ187" s="592"/>
      <c r="BBR187" s="567"/>
      <c r="BBW187" s="535"/>
      <c r="BBX187" s="592"/>
      <c r="BBY187" s="567"/>
      <c r="BCD187" s="535"/>
      <c r="BCE187" s="592"/>
      <c r="BCF187" s="567"/>
      <c r="BCK187" s="535"/>
      <c r="BCL187" s="592"/>
      <c r="BCM187" s="567"/>
      <c r="BCR187" s="535"/>
      <c r="BCS187" s="592"/>
      <c r="BCT187" s="567"/>
      <c r="BCY187" s="535"/>
      <c r="BCZ187" s="592"/>
      <c r="BDA187" s="567"/>
      <c r="BDF187" s="535"/>
      <c r="BDG187" s="592"/>
      <c r="BDH187" s="567"/>
      <c r="BDM187" s="535"/>
      <c r="BDN187" s="592"/>
      <c r="BDO187" s="567"/>
      <c r="BDT187" s="535"/>
      <c r="BDU187" s="592"/>
      <c r="BDV187" s="567"/>
      <c r="BEA187" s="535"/>
      <c r="BEB187" s="592"/>
      <c r="BEC187" s="567"/>
      <c r="BEH187" s="535"/>
      <c r="BEI187" s="592"/>
      <c r="BEJ187" s="567"/>
      <c r="BEO187" s="535"/>
      <c r="BEP187" s="592"/>
      <c r="BEQ187" s="567"/>
      <c r="BEV187" s="535"/>
      <c r="BEW187" s="592"/>
      <c r="BEX187" s="567"/>
      <c r="BFC187" s="535"/>
      <c r="BFD187" s="592"/>
      <c r="BFE187" s="567"/>
      <c r="BFJ187" s="535"/>
      <c r="BFK187" s="592"/>
      <c r="BFL187" s="567"/>
      <c r="BFQ187" s="535"/>
      <c r="BFR187" s="592"/>
      <c r="BFS187" s="567"/>
      <c r="BFX187" s="535"/>
      <c r="BFY187" s="592"/>
      <c r="BFZ187" s="567"/>
      <c r="BGE187" s="535"/>
      <c r="BGF187" s="592"/>
      <c r="BGG187" s="567"/>
      <c r="BGL187" s="535"/>
      <c r="BGM187" s="592"/>
      <c r="BGN187" s="567"/>
      <c r="BGS187" s="535"/>
      <c r="BGT187" s="592"/>
      <c r="BGU187" s="567"/>
      <c r="BGZ187" s="535"/>
      <c r="BHA187" s="592"/>
      <c r="BHB187" s="567"/>
      <c r="BHG187" s="535"/>
      <c r="BHH187" s="592"/>
      <c r="BHI187" s="567"/>
      <c r="BHN187" s="535"/>
      <c r="BHO187" s="592"/>
      <c r="BHP187" s="567"/>
      <c r="BHU187" s="535"/>
      <c r="BHV187" s="592"/>
      <c r="BHW187" s="567"/>
      <c r="BIB187" s="535"/>
      <c r="BIC187" s="592"/>
      <c r="BID187" s="567"/>
      <c r="BII187" s="535"/>
      <c r="BIJ187" s="592"/>
      <c r="BIK187" s="567"/>
      <c r="BIP187" s="535"/>
      <c r="BIQ187" s="592"/>
      <c r="BIR187" s="567"/>
      <c r="BIW187" s="535"/>
      <c r="BIX187" s="592"/>
      <c r="BIY187" s="567"/>
      <c r="BJD187" s="535"/>
      <c r="BJE187" s="592"/>
      <c r="BJF187" s="567"/>
      <c r="BJK187" s="535"/>
      <c r="BJL187" s="592"/>
      <c r="BJM187" s="567"/>
      <c r="BJR187" s="535"/>
      <c r="BJS187" s="592"/>
      <c r="BJT187" s="567"/>
      <c r="BJY187" s="535"/>
      <c r="BJZ187" s="592"/>
      <c r="BKA187" s="567"/>
      <c r="BKF187" s="535"/>
      <c r="BKG187" s="592"/>
      <c r="BKH187" s="567"/>
      <c r="BKM187" s="535"/>
      <c r="BKN187" s="592"/>
      <c r="BKO187" s="567"/>
      <c r="BKT187" s="535"/>
      <c r="BKU187" s="592"/>
      <c r="BKV187" s="567"/>
      <c r="BLA187" s="535"/>
      <c r="BLB187" s="592"/>
      <c r="BLC187" s="567"/>
      <c r="BLH187" s="535"/>
      <c r="BLI187" s="592"/>
      <c r="BLJ187" s="567"/>
      <c r="BLO187" s="535"/>
      <c r="BLP187" s="592"/>
      <c r="BLQ187" s="567"/>
      <c r="BLV187" s="535"/>
      <c r="BLW187" s="592"/>
      <c r="BLX187" s="567"/>
      <c r="BMC187" s="535"/>
      <c r="BMD187" s="592"/>
      <c r="BME187" s="567"/>
      <c r="BMJ187" s="535"/>
      <c r="BMK187" s="592"/>
      <c r="BML187" s="567"/>
      <c r="BMQ187" s="535"/>
      <c r="BMR187" s="592"/>
      <c r="BMS187" s="567"/>
      <c r="BMX187" s="535"/>
      <c r="BMY187" s="592"/>
      <c r="BMZ187" s="567"/>
      <c r="BNE187" s="535"/>
      <c r="BNF187" s="592"/>
      <c r="BNG187" s="567"/>
      <c r="BNL187" s="535"/>
      <c r="BNM187" s="592"/>
      <c r="BNN187" s="567"/>
      <c r="BNS187" s="535"/>
      <c r="BNT187" s="592"/>
      <c r="BNU187" s="567"/>
      <c r="BNZ187" s="535"/>
      <c r="BOA187" s="592"/>
      <c r="BOB187" s="567"/>
      <c r="BOG187" s="535"/>
      <c r="BOH187" s="592"/>
      <c r="BOI187" s="567"/>
      <c r="BON187" s="535"/>
      <c r="BOO187" s="592"/>
      <c r="BOP187" s="567"/>
      <c r="BOU187" s="535"/>
      <c r="BOV187" s="592"/>
      <c r="BOW187" s="567"/>
      <c r="BPB187" s="535"/>
      <c r="BPC187" s="592"/>
      <c r="BPD187" s="567"/>
      <c r="BPI187" s="535"/>
      <c r="BPJ187" s="592"/>
      <c r="BPK187" s="567"/>
      <c r="BPP187" s="535"/>
      <c r="BPQ187" s="592"/>
      <c r="BPR187" s="567"/>
      <c r="BPW187" s="535"/>
      <c r="BPX187" s="592"/>
      <c r="BPY187" s="567"/>
      <c r="BQD187" s="535"/>
      <c r="BQE187" s="592"/>
      <c r="BQF187" s="567"/>
      <c r="BQK187" s="535"/>
      <c r="BQL187" s="592"/>
      <c r="BQM187" s="567"/>
      <c r="BQR187" s="535"/>
      <c r="BQS187" s="592"/>
      <c r="BQT187" s="567"/>
      <c r="BQY187" s="535"/>
      <c r="BQZ187" s="592"/>
      <c r="BRA187" s="567"/>
      <c r="BRF187" s="535"/>
      <c r="BRG187" s="592"/>
      <c r="BRH187" s="567"/>
      <c r="BRM187" s="535"/>
      <c r="BRN187" s="592"/>
      <c r="BRO187" s="567"/>
      <c r="BRT187" s="535"/>
      <c r="BRU187" s="592"/>
      <c r="BRV187" s="567"/>
      <c r="BSA187" s="535"/>
      <c r="BSB187" s="592"/>
      <c r="BSC187" s="567"/>
      <c r="BSH187" s="535"/>
      <c r="BSI187" s="592"/>
      <c r="BSJ187" s="567"/>
      <c r="BSO187" s="535"/>
      <c r="BSP187" s="592"/>
      <c r="BSQ187" s="567"/>
      <c r="BSV187" s="535"/>
      <c r="BSW187" s="592"/>
      <c r="BSX187" s="567"/>
      <c r="BTC187" s="535"/>
      <c r="BTD187" s="592"/>
      <c r="BTE187" s="567"/>
      <c r="BTJ187" s="535"/>
      <c r="BTK187" s="592"/>
      <c r="BTL187" s="567"/>
      <c r="BTQ187" s="535"/>
      <c r="BTR187" s="592"/>
      <c r="BTS187" s="567"/>
      <c r="BTX187" s="535"/>
      <c r="BTY187" s="592"/>
      <c r="BTZ187" s="567"/>
      <c r="BUE187" s="535"/>
      <c r="BUF187" s="592"/>
      <c r="BUG187" s="567"/>
      <c r="BUL187" s="535"/>
      <c r="BUM187" s="592"/>
      <c r="BUN187" s="567"/>
      <c r="BUS187" s="535"/>
      <c r="BUT187" s="592"/>
      <c r="BUU187" s="567"/>
      <c r="BUZ187" s="535"/>
      <c r="BVA187" s="592"/>
      <c r="BVB187" s="567"/>
      <c r="BVG187" s="535"/>
      <c r="BVH187" s="592"/>
      <c r="BVI187" s="567"/>
      <c r="BVN187" s="535"/>
      <c r="BVO187" s="592"/>
      <c r="BVP187" s="567"/>
      <c r="BVU187" s="535"/>
      <c r="BVV187" s="592"/>
      <c r="BVW187" s="567"/>
      <c r="BWB187" s="535"/>
      <c r="BWC187" s="592"/>
      <c r="BWD187" s="567"/>
      <c r="BWI187" s="535"/>
      <c r="BWJ187" s="592"/>
      <c r="BWK187" s="567"/>
      <c r="BWP187" s="535"/>
      <c r="BWQ187" s="592"/>
      <c r="BWR187" s="567"/>
      <c r="BWW187" s="535"/>
      <c r="BWX187" s="592"/>
      <c r="BWY187" s="567"/>
      <c r="BXD187" s="535"/>
      <c r="BXE187" s="592"/>
      <c r="BXF187" s="567"/>
      <c r="BXK187" s="535"/>
      <c r="BXL187" s="592"/>
      <c r="BXM187" s="567"/>
      <c r="BXR187" s="535"/>
      <c r="BXS187" s="592"/>
      <c r="BXT187" s="567"/>
      <c r="BXY187" s="535"/>
      <c r="BXZ187" s="592"/>
      <c r="BYA187" s="567"/>
      <c r="BYF187" s="535"/>
      <c r="BYG187" s="592"/>
      <c r="BYH187" s="567"/>
      <c r="BYM187" s="535"/>
      <c r="BYN187" s="592"/>
      <c r="BYO187" s="567"/>
      <c r="BYT187" s="535"/>
      <c r="BYU187" s="592"/>
      <c r="BYV187" s="567"/>
      <c r="BZA187" s="535"/>
      <c r="BZB187" s="592"/>
      <c r="BZC187" s="567"/>
      <c r="BZH187" s="535"/>
      <c r="BZI187" s="592"/>
      <c r="BZJ187" s="567"/>
      <c r="BZO187" s="535"/>
      <c r="BZP187" s="592"/>
      <c r="BZQ187" s="567"/>
      <c r="BZV187" s="535"/>
      <c r="BZW187" s="592"/>
      <c r="BZX187" s="567"/>
      <c r="CAC187" s="535"/>
      <c r="CAD187" s="592"/>
      <c r="CAE187" s="567"/>
      <c r="CAJ187" s="535"/>
      <c r="CAK187" s="592"/>
      <c r="CAL187" s="567"/>
      <c r="CAQ187" s="535"/>
      <c r="CAR187" s="592"/>
      <c r="CAS187" s="567"/>
      <c r="CAX187" s="535"/>
      <c r="CAY187" s="592"/>
      <c r="CAZ187" s="567"/>
      <c r="CBE187" s="535"/>
      <c r="CBF187" s="592"/>
      <c r="CBG187" s="567"/>
      <c r="CBL187" s="535"/>
      <c r="CBM187" s="592"/>
      <c r="CBN187" s="567"/>
      <c r="CBS187" s="535"/>
      <c r="CBT187" s="592"/>
      <c r="CBU187" s="567"/>
      <c r="CBZ187" s="535"/>
      <c r="CCA187" s="592"/>
      <c r="CCB187" s="567"/>
      <c r="CCG187" s="535"/>
      <c r="CCH187" s="592"/>
      <c r="CCI187" s="567"/>
      <c r="CCN187" s="535"/>
      <c r="CCO187" s="592"/>
      <c r="CCP187" s="567"/>
      <c r="CCU187" s="535"/>
      <c r="CCV187" s="592"/>
      <c r="CCW187" s="567"/>
      <c r="CDB187" s="535"/>
      <c r="CDC187" s="592"/>
      <c r="CDD187" s="567"/>
      <c r="CDI187" s="535"/>
      <c r="CDJ187" s="592"/>
      <c r="CDK187" s="567"/>
      <c r="CDP187" s="535"/>
      <c r="CDQ187" s="592"/>
      <c r="CDR187" s="567"/>
      <c r="CDW187" s="535"/>
      <c r="CDX187" s="592"/>
      <c r="CDY187" s="567"/>
      <c r="CED187" s="535"/>
      <c r="CEE187" s="592"/>
      <c r="CEF187" s="567"/>
      <c r="CEK187" s="535"/>
      <c r="CEL187" s="592"/>
      <c r="CEM187" s="567"/>
      <c r="CER187" s="535"/>
      <c r="CES187" s="592"/>
      <c r="CET187" s="567"/>
      <c r="CEY187" s="535"/>
      <c r="CEZ187" s="592"/>
      <c r="CFA187" s="567"/>
      <c r="CFF187" s="535"/>
      <c r="CFG187" s="592"/>
      <c r="CFH187" s="567"/>
      <c r="CFM187" s="535"/>
      <c r="CFN187" s="592"/>
      <c r="CFO187" s="567"/>
      <c r="CFT187" s="535"/>
      <c r="CFU187" s="592"/>
      <c r="CFV187" s="567"/>
      <c r="CGA187" s="535"/>
      <c r="CGB187" s="592"/>
      <c r="CGC187" s="567"/>
      <c r="CGH187" s="535"/>
      <c r="CGI187" s="592"/>
      <c r="CGJ187" s="567"/>
      <c r="CGO187" s="535"/>
      <c r="CGP187" s="592"/>
      <c r="CGQ187" s="567"/>
      <c r="CGV187" s="535"/>
      <c r="CGW187" s="592"/>
      <c r="CGX187" s="567"/>
      <c r="CHC187" s="535"/>
      <c r="CHD187" s="592"/>
      <c r="CHE187" s="567"/>
      <c r="CHJ187" s="535"/>
      <c r="CHK187" s="592"/>
      <c r="CHL187" s="567"/>
      <c r="CHQ187" s="535"/>
      <c r="CHR187" s="592"/>
      <c r="CHS187" s="567"/>
      <c r="CHX187" s="535"/>
      <c r="CHY187" s="592"/>
      <c r="CHZ187" s="567"/>
      <c r="CIE187" s="535"/>
      <c r="CIF187" s="592"/>
      <c r="CIG187" s="567"/>
      <c r="CIL187" s="535"/>
      <c r="CIM187" s="592"/>
      <c r="CIN187" s="567"/>
      <c r="CIS187" s="535"/>
      <c r="CIT187" s="592"/>
      <c r="CIU187" s="567"/>
      <c r="CIZ187" s="535"/>
      <c r="CJA187" s="592"/>
      <c r="CJB187" s="567"/>
      <c r="CJG187" s="535"/>
      <c r="CJH187" s="592"/>
      <c r="CJI187" s="567"/>
      <c r="CJN187" s="535"/>
      <c r="CJO187" s="592"/>
      <c r="CJP187" s="567"/>
      <c r="CJU187" s="535"/>
      <c r="CJV187" s="592"/>
      <c r="CJW187" s="567"/>
      <c r="CKB187" s="535"/>
      <c r="CKC187" s="592"/>
      <c r="CKD187" s="567"/>
      <c r="CKI187" s="535"/>
      <c r="CKJ187" s="592"/>
      <c r="CKK187" s="567"/>
      <c r="CKP187" s="535"/>
      <c r="CKQ187" s="592"/>
      <c r="CKR187" s="567"/>
      <c r="CKW187" s="535"/>
      <c r="CKX187" s="592"/>
      <c r="CKY187" s="567"/>
      <c r="CLD187" s="535"/>
      <c r="CLE187" s="592"/>
      <c r="CLF187" s="567"/>
      <c r="CLK187" s="535"/>
      <c r="CLL187" s="592"/>
      <c r="CLM187" s="567"/>
      <c r="CLR187" s="535"/>
      <c r="CLS187" s="592"/>
      <c r="CLT187" s="567"/>
      <c r="CLY187" s="535"/>
      <c r="CLZ187" s="592"/>
      <c r="CMA187" s="567"/>
      <c r="CMF187" s="535"/>
      <c r="CMG187" s="592"/>
      <c r="CMH187" s="567"/>
      <c r="CMM187" s="535"/>
      <c r="CMN187" s="592"/>
      <c r="CMO187" s="567"/>
      <c r="CMT187" s="535"/>
      <c r="CMU187" s="592"/>
      <c r="CMV187" s="567"/>
      <c r="CNA187" s="535"/>
      <c r="CNB187" s="592"/>
      <c r="CNC187" s="567"/>
      <c r="CNH187" s="535"/>
      <c r="CNI187" s="592"/>
      <c r="CNJ187" s="567"/>
      <c r="CNO187" s="535"/>
      <c r="CNP187" s="592"/>
      <c r="CNQ187" s="567"/>
      <c r="CNV187" s="535"/>
      <c r="CNW187" s="592"/>
      <c r="CNX187" s="567"/>
      <c r="COC187" s="535"/>
      <c r="COD187" s="592"/>
      <c r="COE187" s="567"/>
      <c r="COJ187" s="535"/>
      <c r="COK187" s="592"/>
      <c r="COL187" s="567"/>
      <c r="COQ187" s="535"/>
      <c r="COR187" s="592"/>
      <c r="COS187" s="567"/>
      <c r="COX187" s="535"/>
      <c r="COY187" s="592"/>
      <c r="COZ187" s="567"/>
      <c r="CPE187" s="535"/>
      <c r="CPF187" s="592"/>
      <c r="CPG187" s="567"/>
      <c r="CPL187" s="535"/>
      <c r="CPM187" s="592"/>
      <c r="CPN187" s="567"/>
      <c r="CPS187" s="535"/>
      <c r="CPT187" s="592"/>
      <c r="CPU187" s="567"/>
      <c r="CPZ187" s="535"/>
      <c r="CQA187" s="592"/>
      <c r="CQB187" s="567"/>
      <c r="CQG187" s="535"/>
      <c r="CQH187" s="592"/>
      <c r="CQI187" s="567"/>
      <c r="CQN187" s="535"/>
      <c r="CQO187" s="592"/>
      <c r="CQP187" s="567"/>
      <c r="CQU187" s="535"/>
      <c r="CQV187" s="592"/>
      <c r="CQW187" s="567"/>
      <c r="CRB187" s="535"/>
      <c r="CRC187" s="592"/>
      <c r="CRD187" s="567"/>
      <c r="CRI187" s="535"/>
      <c r="CRJ187" s="592"/>
      <c r="CRK187" s="567"/>
      <c r="CRP187" s="535"/>
      <c r="CRQ187" s="592"/>
      <c r="CRR187" s="567"/>
      <c r="CRW187" s="535"/>
      <c r="CRX187" s="592"/>
      <c r="CRY187" s="567"/>
      <c r="CSD187" s="535"/>
      <c r="CSE187" s="592"/>
      <c r="CSF187" s="567"/>
      <c r="CSK187" s="535"/>
      <c r="CSL187" s="592"/>
      <c r="CSM187" s="567"/>
      <c r="CSR187" s="535"/>
      <c r="CSS187" s="592"/>
      <c r="CST187" s="567"/>
      <c r="CSY187" s="535"/>
      <c r="CSZ187" s="592"/>
      <c r="CTA187" s="567"/>
      <c r="CTF187" s="535"/>
      <c r="CTG187" s="592"/>
      <c r="CTH187" s="567"/>
      <c r="CTM187" s="535"/>
      <c r="CTN187" s="592"/>
      <c r="CTO187" s="567"/>
      <c r="CTT187" s="535"/>
      <c r="CTU187" s="592"/>
      <c r="CTV187" s="567"/>
      <c r="CUA187" s="535"/>
      <c r="CUB187" s="592"/>
      <c r="CUC187" s="567"/>
      <c r="CUH187" s="535"/>
      <c r="CUI187" s="592"/>
      <c r="CUJ187" s="567"/>
      <c r="CUO187" s="535"/>
      <c r="CUP187" s="592"/>
      <c r="CUQ187" s="567"/>
      <c r="CUV187" s="535"/>
      <c r="CUW187" s="592"/>
      <c r="CUX187" s="567"/>
      <c r="CVC187" s="535"/>
      <c r="CVD187" s="592"/>
      <c r="CVE187" s="567"/>
      <c r="CVJ187" s="535"/>
      <c r="CVK187" s="592"/>
      <c r="CVL187" s="567"/>
      <c r="CVQ187" s="535"/>
      <c r="CVR187" s="592"/>
      <c r="CVS187" s="567"/>
      <c r="CVX187" s="535"/>
      <c r="CVY187" s="592"/>
      <c r="CVZ187" s="567"/>
      <c r="CWE187" s="535"/>
      <c r="CWF187" s="592"/>
      <c r="CWG187" s="567"/>
      <c r="CWL187" s="535"/>
      <c r="CWM187" s="592"/>
      <c r="CWN187" s="567"/>
      <c r="CWS187" s="535"/>
      <c r="CWT187" s="592"/>
      <c r="CWU187" s="567"/>
      <c r="CWZ187" s="535"/>
      <c r="CXA187" s="592"/>
      <c r="CXB187" s="567"/>
      <c r="CXG187" s="535"/>
      <c r="CXH187" s="592"/>
      <c r="CXI187" s="567"/>
      <c r="CXN187" s="535"/>
      <c r="CXO187" s="592"/>
      <c r="CXP187" s="567"/>
      <c r="CXU187" s="535"/>
      <c r="CXV187" s="592"/>
      <c r="CXW187" s="567"/>
      <c r="CYB187" s="535"/>
      <c r="CYC187" s="592"/>
      <c r="CYD187" s="567"/>
      <c r="CYI187" s="535"/>
      <c r="CYJ187" s="592"/>
      <c r="CYK187" s="567"/>
      <c r="CYP187" s="535"/>
      <c r="CYQ187" s="592"/>
      <c r="CYR187" s="567"/>
      <c r="CYW187" s="535"/>
      <c r="CYX187" s="592"/>
      <c r="CYY187" s="567"/>
      <c r="CZD187" s="535"/>
      <c r="CZE187" s="592"/>
      <c r="CZF187" s="567"/>
      <c r="CZK187" s="535"/>
      <c r="CZL187" s="592"/>
      <c r="CZM187" s="567"/>
      <c r="CZR187" s="535"/>
      <c r="CZS187" s="592"/>
      <c r="CZT187" s="567"/>
      <c r="CZY187" s="535"/>
      <c r="CZZ187" s="592"/>
      <c r="DAA187" s="567"/>
      <c r="DAF187" s="535"/>
      <c r="DAG187" s="592"/>
      <c r="DAH187" s="567"/>
      <c r="DAM187" s="535"/>
      <c r="DAN187" s="592"/>
      <c r="DAO187" s="567"/>
      <c r="DAT187" s="535"/>
      <c r="DAU187" s="592"/>
      <c r="DAV187" s="567"/>
      <c r="DBA187" s="535"/>
      <c r="DBB187" s="592"/>
      <c r="DBC187" s="567"/>
      <c r="DBH187" s="535"/>
      <c r="DBI187" s="592"/>
      <c r="DBJ187" s="567"/>
      <c r="DBO187" s="535"/>
      <c r="DBP187" s="592"/>
      <c r="DBQ187" s="567"/>
      <c r="DBV187" s="535"/>
      <c r="DBW187" s="592"/>
      <c r="DBX187" s="567"/>
      <c r="DCC187" s="535"/>
      <c r="DCD187" s="592"/>
      <c r="DCE187" s="567"/>
      <c r="DCJ187" s="535"/>
      <c r="DCK187" s="592"/>
      <c r="DCL187" s="567"/>
      <c r="DCQ187" s="535"/>
      <c r="DCR187" s="592"/>
      <c r="DCS187" s="567"/>
      <c r="DCX187" s="535"/>
      <c r="DCY187" s="592"/>
      <c r="DCZ187" s="567"/>
      <c r="DDE187" s="535"/>
      <c r="DDF187" s="592"/>
      <c r="DDG187" s="567"/>
      <c r="DDL187" s="535"/>
      <c r="DDM187" s="592"/>
      <c r="DDN187" s="567"/>
      <c r="DDS187" s="535"/>
      <c r="DDT187" s="592"/>
      <c r="DDU187" s="567"/>
      <c r="DDZ187" s="535"/>
      <c r="DEA187" s="592"/>
      <c r="DEB187" s="567"/>
      <c r="DEG187" s="535"/>
      <c r="DEH187" s="592"/>
      <c r="DEI187" s="567"/>
      <c r="DEN187" s="535"/>
      <c r="DEO187" s="592"/>
      <c r="DEP187" s="567"/>
      <c r="DEU187" s="535"/>
      <c r="DEV187" s="592"/>
      <c r="DEW187" s="567"/>
      <c r="DFB187" s="535"/>
      <c r="DFC187" s="592"/>
      <c r="DFD187" s="567"/>
      <c r="DFI187" s="535"/>
      <c r="DFJ187" s="592"/>
      <c r="DFK187" s="567"/>
      <c r="DFP187" s="535"/>
      <c r="DFQ187" s="592"/>
      <c r="DFR187" s="567"/>
      <c r="DFW187" s="535"/>
      <c r="DFX187" s="592"/>
      <c r="DFY187" s="567"/>
      <c r="DGD187" s="535"/>
      <c r="DGE187" s="592"/>
      <c r="DGF187" s="567"/>
      <c r="DGK187" s="535"/>
      <c r="DGL187" s="592"/>
      <c r="DGM187" s="567"/>
      <c r="DGR187" s="535"/>
      <c r="DGS187" s="592"/>
      <c r="DGT187" s="567"/>
      <c r="DGY187" s="535"/>
      <c r="DGZ187" s="592"/>
      <c r="DHA187" s="567"/>
      <c r="DHF187" s="535"/>
      <c r="DHG187" s="592"/>
      <c r="DHH187" s="567"/>
      <c r="DHM187" s="535"/>
      <c r="DHN187" s="592"/>
      <c r="DHO187" s="567"/>
      <c r="DHT187" s="535"/>
      <c r="DHU187" s="592"/>
      <c r="DHV187" s="567"/>
      <c r="DIA187" s="535"/>
      <c r="DIB187" s="592"/>
      <c r="DIC187" s="567"/>
      <c r="DIH187" s="535"/>
      <c r="DII187" s="592"/>
      <c r="DIJ187" s="567"/>
      <c r="DIO187" s="535"/>
      <c r="DIP187" s="592"/>
      <c r="DIQ187" s="567"/>
      <c r="DIV187" s="535"/>
      <c r="DIW187" s="592"/>
      <c r="DIX187" s="567"/>
      <c r="DJC187" s="535"/>
      <c r="DJD187" s="592"/>
      <c r="DJE187" s="567"/>
      <c r="DJJ187" s="535"/>
      <c r="DJK187" s="592"/>
      <c r="DJL187" s="567"/>
      <c r="DJQ187" s="535"/>
      <c r="DJR187" s="592"/>
      <c r="DJS187" s="567"/>
      <c r="DJX187" s="535"/>
      <c r="DJY187" s="592"/>
      <c r="DJZ187" s="567"/>
      <c r="DKE187" s="535"/>
      <c r="DKF187" s="592"/>
      <c r="DKG187" s="567"/>
      <c r="DKL187" s="535"/>
      <c r="DKM187" s="592"/>
      <c r="DKN187" s="567"/>
      <c r="DKS187" s="535"/>
      <c r="DKT187" s="592"/>
      <c r="DKU187" s="567"/>
      <c r="DKZ187" s="535"/>
      <c r="DLA187" s="592"/>
      <c r="DLB187" s="567"/>
      <c r="DLG187" s="535"/>
      <c r="DLH187" s="592"/>
      <c r="DLI187" s="567"/>
      <c r="DLN187" s="535"/>
      <c r="DLO187" s="592"/>
      <c r="DLP187" s="567"/>
      <c r="DLU187" s="535"/>
      <c r="DLV187" s="592"/>
      <c r="DLW187" s="567"/>
      <c r="DMB187" s="535"/>
      <c r="DMC187" s="592"/>
      <c r="DMD187" s="567"/>
      <c r="DMI187" s="535"/>
      <c r="DMJ187" s="592"/>
      <c r="DMK187" s="567"/>
      <c r="DMP187" s="535"/>
      <c r="DMQ187" s="592"/>
      <c r="DMR187" s="567"/>
      <c r="DMW187" s="535"/>
      <c r="DMX187" s="592"/>
      <c r="DMY187" s="567"/>
      <c r="DND187" s="535"/>
      <c r="DNE187" s="592"/>
      <c r="DNF187" s="567"/>
      <c r="DNK187" s="535"/>
      <c r="DNL187" s="592"/>
      <c r="DNM187" s="567"/>
      <c r="DNR187" s="535"/>
      <c r="DNS187" s="592"/>
      <c r="DNT187" s="567"/>
      <c r="DNY187" s="535"/>
      <c r="DNZ187" s="592"/>
      <c r="DOA187" s="567"/>
      <c r="DOF187" s="535"/>
      <c r="DOG187" s="592"/>
      <c r="DOH187" s="567"/>
      <c r="DOM187" s="535"/>
      <c r="DON187" s="592"/>
      <c r="DOO187" s="567"/>
      <c r="DOT187" s="535"/>
      <c r="DOU187" s="592"/>
      <c r="DOV187" s="567"/>
      <c r="DPA187" s="535"/>
      <c r="DPB187" s="592"/>
      <c r="DPC187" s="567"/>
      <c r="DPH187" s="535"/>
      <c r="DPI187" s="592"/>
      <c r="DPJ187" s="567"/>
      <c r="DPO187" s="535"/>
      <c r="DPP187" s="592"/>
      <c r="DPQ187" s="567"/>
      <c r="DPV187" s="535"/>
      <c r="DPW187" s="592"/>
      <c r="DPX187" s="567"/>
      <c r="DQC187" s="535"/>
      <c r="DQD187" s="592"/>
      <c r="DQE187" s="567"/>
      <c r="DQJ187" s="535"/>
      <c r="DQK187" s="592"/>
      <c r="DQL187" s="567"/>
      <c r="DQQ187" s="535"/>
      <c r="DQR187" s="592"/>
      <c r="DQS187" s="567"/>
      <c r="DQX187" s="535"/>
      <c r="DQY187" s="592"/>
      <c r="DQZ187" s="567"/>
      <c r="DRE187" s="535"/>
      <c r="DRF187" s="592"/>
      <c r="DRG187" s="567"/>
      <c r="DRL187" s="535"/>
      <c r="DRM187" s="592"/>
      <c r="DRN187" s="567"/>
      <c r="DRS187" s="535"/>
      <c r="DRT187" s="592"/>
      <c r="DRU187" s="567"/>
      <c r="DRZ187" s="535"/>
      <c r="DSA187" s="592"/>
      <c r="DSB187" s="567"/>
      <c r="DSG187" s="535"/>
      <c r="DSH187" s="592"/>
      <c r="DSI187" s="567"/>
      <c r="DSN187" s="535"/>
      <c r="DSO187" s="592"/>
      <c r="DSP187" s="567"/>
      <c r="DSU187" s="535"/>
      <c r="DSV187" s="592"/>
      <c r="DSW187" s="567"/>
      <c r="DTB187" s="535"/>
      <c r="DTC187" s="592"/>
      <c r="DTD187" s="567"/>
      <c r="DTI187" s="535"/>
      <c r="DTJ187" s="592"/>
      <c r="DTK187" s="567"/>
      <c r="DTP187" s="535"/>
      <c r="DTQ187" s="592"/>
      <c r="DTR187" s="567"/>
      <c r="DTW187" s="535"/>
      <c r="DTX187" s="592"/>
      <c r="DTY187" s="567"/>
      <c r="DUD187" s="535"/>
      <c r="DUE187" s="592"/>
      <c r="DUF187" s="567"/>
      <c r="DUK187" s="535"/>
      <c r="DUL187" s="592"/>
      <c r="DUM187" s="567"/>
      <c r="DUR187" s="535"/>
      <c r="DUS187" s="592"/>
      <c r="DUT187" s="567"/>
      <c r="DUY187" s="535"/>
      <c r="DUZ187" s="592"/>
      <c r="DVA187" s="567"/>
      <c r="DVF187" s="535"/>
      <c r="DVG187" s="592"/>
      <c r="DVH187" s="567"/>
      <c r="DVM187" s="535"/>
      <c r="DVN187" s="592"/>
      <c r="DVO187" s="567"/>
      <c r="DVT187" s="535"/>
      <c r="DVU187" s="592"/>
      <c r="DVV187" s="567"/>
      <c r="DWA187" s="535"/>
      <c r="DWB187" s="592"/>
      <c r="DWC187" s="567"/>
      <c r="DWH187" s="535"/>
      <c r="DWI187" s="592"/>
      <c r="DWJ187" s="567"/>
      <c r="DWO187" s="535"/>
      <c r="DWP187" s="592"/>
      <c r="DWQ187" s="567"/>
      <c r="DWV187" s="535"/>
      <c r="DWW187" s="592"/>
      <c r="DWX187" s="567"/>
      <c r="DXC187" s="535"/>
      <c r="DXD187" s="592"/>
      <c r="DXE187" s="567"/>
      <c r="DXJ187" s="535"/>
      <c r="DXK187" s="592"/>
      <c r="DXL187" s="567"/>
      <c r="DXQ187" s="535"/>
      <c r="DXR187" s="592"/>
      <c r="DXS187" s="567"/>
      <c r="DXX187" s="535"/>
      <c r="DXY187" s="592"/>
      <c r="DXZ187" s="567"/>
      <c r="DYE187" s="535"/>
      <c r="DYF187" s="592"/>
      <c r="DYG187" s="567"/>
      <c r="DYL187" s="535"/>
      <c r="DYM187" s="592"/>
      <c r="DYN187" s="567"/>
      <c r="DYS187" s="535"/>
      <c r="DYT187" s="592"/>
      <c r="DYU187" s="567"/>
      <c r="DYZ187" s="535"/>
      <c r="DZA187" s="592"/>
      <c r="DZB187" s="567"/>
      <c r="DZG187" s="535"/>
      <c r="DZH187" s="592"/>
      <c r="DZI187" s="567"/>
      <c r="DZN187" s="535"/>
      <c r="DZO187" s="592"/>
      <c r="DZP187" s="567"/>
      <c r="DZU187" s="535"/>
      <c r="DZV187" s="592"/>
      <c r="DZW187" s="567"/>
      <c r="EAB187" s="535"/>
      <c r="EAC187" s="592"/>
      <c r="EAD187" s="567"/>
      <c r="EAI187" s="535"/>
      <c r="EAJ187" s="592"/>
      <c r="EAK187" s="567"/>
      <c r="EAP187" s="535"/>
      <c r="EAQ187" s="592"/>
      <c r="EAR187" s="567"/>
      <c r="EAW187" s="535"/>
      <c r="EAX187" s="592"/>
      <c r="EAY187" s="567"/>
      <c r="EBD187" s="535"/>
      <c r="EBE187" s="592"/>
      <c r="EBF187" s="567"/>
      <c r="EBK187" s="535"/>
      <c r="EBL187" s="592"/>
      <c r="EBM187" s="567"/>
      <c r="EBR187" s="535"/>
      <c r="EBS187" s="592"/>
      <c r="EBT187" s="567"/>
      <c r="EBY187" s="535"/>
      <c r="EBZ187" s="592"/>
      <c r="ECA187" s="567"/>
      <c r="ECF187" s="535"/>
      <c r="ECG187" s="592"/>
      <c r="ECH187" s="567"/>
      <c r="ECM187" s="535"/>
      <c r="ECN187" s="592"/>
      <c r="ECO187" s="567"/>
      <c r="ECT187" s="535"/>
      <c r="ECU187" s="592"/>
      <c r="ECV187" s="567"/>
      <c r="EDA187" s="535"/>
      <c r="EDB187" s="592"/>
      <c r="EDC187" s="567"/>
      <c r="EDH187" s="535"/>
      <c r="EDI187" s="592"/>
      <c r="EDJ187" s="567"/>
      <c r="EDO187" s="535"/>
      <c r="EDP187" s="592"/>
      <c r="EDQ187" s="567"/>
      <c r="EDV187" s="535"/>
      <c r="EDW187" s="592"/>
      <c r="EDX187" s="567"/>
      <c r="EEC187" s="535"/>
      <c r="EED187" s="592"/>
      <c r="EEE187" s="567"/>
      <c r="EEJ187" s="535"/>
      <c r="EEK187" s="592"/>
      <c r="EEL187" s="567"/>
      <c r="EEQ187" s="535"/>
      <c r="EER187" s="592"/>
      <c r="EES187" s="567"/>
      <c r="EEX187" s="535"/>
      <c r="EEY187" s="592"/>
      <c r="EEZ187" s="567"/>
      <c r="EFE187" s="535"/>
      <c r="EFF187" s="592"/>
      <c r="EFG187" s="567"/>
      <c r="EFL187" s="535"/>
      <c r="EFM187" s="592"/>
      <c r="EFN187" s="567"/>
      <c r="EFS187" s="535"/>
      <c r="EFT187" s="592"/>
      <c r="EFU187" s="567"/>
      <c r="EFZ187" s="535"/>
      <c r="EGA187" s="592"/>
      <c r="EGB187" s="567"/>
      <c r="EGG187" s="535"/>
      <c r="EGH187" s="592"/>
      <c r="EGI187" s="567"/>
      <c r="EGN187" s="535"/>
      <c r="EGO187" s="592"/>
      <c r="EGP187" s="567"/>
      <c r="EGU187" s="535"/>
      <c r="EGV187" s="592"/>
      <c r="EGW187" s="567"/>
      <c r="EHB187" s="535"/>
      <c r="EHC187" s="592"/>
      <c r="EHD187" s="567"/>
      <c r="EHI187" s="535"/>
      <c r="EHJ187" s="592"/>
      <c r="EHK187" s="567"/>
      <c r="EHP187" s="535"/>
      <c r="EHQ187" s="592"/>
      <c r="EHR187" s="567"/>
      <c r="EHW187" s="535"/>
      <c r="EHX187" s="592"/>
      <c r="EHY187" s="567"/>
      <c r="EID187" s="535"/>
      <c r="EIE187" s="592"/>
      <c r="EIF187" s="567"/>
      <c r="EIK187" s="535"/>
      <c r="EIL187" s="592"/>
      <c r="EIM187" s="567"/>
      <c r="EIR187" s="535"/>
      <c r="EIS187" s="592"/>
      <c r="EIT187" s="567"/>
      <c r="EIY187" s="535"/>
      <c r="EIZ187" s="592"/>
      <c r="EJA187" s="567"/>
      <c r="EJF187" s="535"/>
      <c r="EJG187" s="592"/>
      <c r="EJH187" s="567"/>
      <c r="EJM187" s="535"/>
      <c r="EJN187" s="592"/>
      <c r="EJO187" s="567"/>
      <c r="EJT187" s="535"/>
      <c r="EJU187" s="592"/>
      <c r="EJV187" s="567"/>
      <c r="EKA187" s="535"/>
      <c r="EKB187" s="592"/>
      <c r="EKC187" s="567"/>
      <c r="EKH187" s="535"/>
      <c r="EKI187" s="592"/>
      <c r="EKJ187" s="567"/>
      <c r="EKO187" s="535"/>
      <c r="EKP187" s="592"/>
      <c r="EKQ187" s="567"/>
      <c r="EKV187" s="535"/>
      <c r="EKW187" s="592"/>
      <c r="EKX187" s="567"/>
      <c r="ELC187" s="535"/>
      <c r="ELD187" s="592"/>
      <c r="ELE187" s="567"/>
      <c r="ELJ187" s="535"/>
      <c r="ELK187" s="592"/>
      <c r="ELL187" s="567"/>
      <c r="ELQ187" s="535"/>
      <c r="ELR187" s="592"/>
      <c r="ELS187" s="567"/>
      <c r="ELX187" s="535"/>
      <c r="ELY187" s="592"/>
      <c r="ELZ187" s="567"/>
      <c r="EME187" s="535"/>
      <c r="EMF187" s="592"/>
      <c r="EMG187" s="567"/>
      <c r="EML187" s="535"/>
      <c r="EMM187" s="592"/>
      <c r="EMN187" s="567"/>
      <c r="EMS187" s="535"/>
      <c r="EMT187" s="592"/>
      <c r="EMU187" s="567"/>
      <c r="EMZ187" s="535"/>
      <c r="ENA187" s="592"/>
      <c r="ENB187" s="567"/>
      <c r="ENG187" s="535"/>
      <c r="ENH187" s="592"/>
      <c r="ENI187" s="567"/>
      <c r="ENN187" s="535"/>
      <c r="ENO187" s="592"/>
      <c r="ENP187" s="567"/>
      <c r="ENU187" s="535"/>
      <c r="ENV187" s="592"/>
      <c r="ENW187" s="567"/>
      <c r="EOB187" s="535"/>
      <c r="EOC187" s="592"/>
      <c r="EOD187" s="567"/>
      <c r="EOI187" s="535"/>
      <c r="EOJ187" s="592"/>
      <c r="EOK187" s="567"/>
      <c r="EOP187" s="535"/>
      <c r="EOQ187" s="592"/>
      <c r="EOR187" s="567"/>
      <c r="EOW187" s="535"/>
      <c r="EOX187" s="592"/>
      <c r="EOY187" s="567"/>
      <c r="EPD187" s="535"/>
      <c r="EPE187" s="592"/>
      <c r="EPF187" s="567"/>
      <c r="EPK187" s="535"/>
      <c r="EPL187" s="592"/>
      <c r="EPM187" s="567"/>
      <c r="EPR187" s="535"/>
      <c r="EPS187" s="592"/>
      <c r="EPT187" s="567"/>
      <c r="EPY187" s="535"/>
      <c r="EPZ187" s="592"/>
      <c r="EQA187" s="567"/>
      <c r="EQF187" s="535"/>
      <c r="EQG187" s="592"/>
      <c r="EQH187" s="567"/>
      <c r="EQM187" s="535"/>
      <c r="EQN187" s="592"/>
      <c r="EQO187" s="567"/>
      <c r="EQT187" s="535"/>
      <c r="EQU187" s="592"/>
      <c r="EQV187" s="567"/>
      <c r="ERA187" s="535"/>
      <c r="ERB187" s="592"/>
      <c r="ERC187" s="567"/>
      <c r="ERH187" s="535"/>
      <c r="ERI187" s="592"/>
      <c r="ERJ187" s="567"/>
      <c r="ERO187" s="535"/>
      <c r="ERP187" s="592"/>
      <c r="ERQ187" s="567"/>
      <c r="ERV187" s="535"/>
      <c r="ERW187" s="592"/>
      <c r="ERX187" s="567"/>
      <c r="ESC187" s="535"/>
      <c r="ESD187" s="592"/>
      <c r="ESE187" s="567"/>
      <c r="ESJ187" s="535"/>
      <c r="ESK187" s="592"/>
      <c r="ESL187" s="567"/>
      <c r="ESQ187" s="535"/>
      <c r="ESR187" s="592"/>
      <c r="ESS187" s="567"/>
      <c r="ESX187" s="535"/>
      <c r="ESY187" s="592"/>
      <c r="ESZ187" s="567"/>
      <c r="ETE187" s="535"/>
      <c r="ETF187" s="592"/>
      <c r="ETG187" s="567"/>
      <c r="ETL187" s="535"/>
      <c r="ETM187" s="592"/>
      <c r="ETN187" s="567"/>
      <c r="ETS187" s="535"/>
      <c r="ETT187" s="592"/>
      <c r="ETU187" s="567"/>
      <c r="ETZ187" s="535"/>
      <c r="EUA187" s="592"/>
      <c r="EUB187" s="567"/>
      <c r="EUG187" s="535"/>
      <c r="EUH187" s="592"/>
      <c r="EUI187" s="567"/>
      <c r="EUN187" s="535"/>
      <c r="EUO187" s="592"/>
      <c r="EUP187" s="567"/>
      <c r="EUU187" s="535"/>
      <c r="EUV187" s="592"/>
      <c r="EUW187" s="567"/>
      <c r="EVB187" s="535"/>
      <c r="EVC187" s="592"/>
      <c r="EVD187" s="567"/>
      <c r="EVI187" s="535"/>
      <c r="EVJ187" s="592"/>
      <c r="EVK187" s="567"/>
      <c r="EVP187" s="535"/>
      <c r="EVQ187" s="592"/>
      <c r="EVR187" s="567"/>
      <c r="EVW187" s="535"/>
      <c r="EVX187" s="592"/>
      <c r="EVY187" s="567"/>
      <c r="EWD187" s="535"/>
      <c r="EWE187" s="592"/>
      <c r="EWF187" s="567"/>
      <c r="EWK187" s="535"/>
      <c r="EWL187" s="592"/>
      <c r="EWM187" s="567"/>
      <c r="EWR187" s="535"/>
      <c r="EWS187" s="592"/>
      <c r="EWT187" s="567"/>
      <c r="EWY187" s="535"/>
      <c r="EWZ187" s="592"/>
      <c r="EXA187" s="567"/>
      <c r="EXF187" s="535"/>
      <c r="EXG187" s="592"/>
      <c r="EXH187" s="567"/>
      <c r="EXM187" s="535"/>
      <c r="EXN187" s="592"/>
      <c r="EXO187" s="567"/>
      <c r="EXT187" s="535"/>
      <c r="EXU187" s="592"/>
      <c r="EXV187" s="567"/>
      <c r="EYA187" s="535"/>
      <c r="EYB187" s="592"/>
      <c r="EYC187" s="567"/>
      <c r="EYH187" s="535"/>
      <c r="EYI187" s="592"/>
      <c r="EYJ187" s="567"/>
      <c r="EYO187" s="535"/>
      <c r="EYP187" s="592"/>
      <c r="EYQ187" s="567"/>
      <c r="EYV187" s="535"/>
      <c r="EYW187" s="592"/>
      <c r="EYX187" s="567"/>
      <c r="EZC187" s="535"/>
      <c r="EZD187" s="592"/>
      <c r="EZE187" s="567"/>
      <c r="EZJ187" s="535"/>
      <c r="EZK187" s="592"/>
      <c r="EZL187" s="567"/>
      <c r="EZQ187" s="535"/>
      <c r="EZR187" s="592"/>
      <c r="EZS187" s="567"/>
      <c r="EZX187" s="535"/>
      <c r="EZY187" s="592"/>
      <c r="EZZ187" s="567"/>
      <c r="FAE187" s="535"/>
      <c r="FAF187" s="592"/>
      <c r="FAG187" s="567"/>
      <c r="FAL187" s="535"/>
      <c r="FAM187" s="592"/>
      <c r="FAN187" s="567"/>
      <c r="FAS187" s="535"/>
      <c r="FAT187" s="592"/>
      <c r="FAU187" s="567"/>
      <c r="FAZ187" s="535"/>
      <c r="FBA187" s="592"/>
      <c r="FBB187" s="567"/>
      <c r="FBG187" s="535"/>
      <c r="FBH187" s="592"/>
      <c r="FBI187" s="567"/>
      <c r="FBN187" s="535"/>
      <c r="FBO187" s="592"/>
      <c r="FBP187" s="567"/>
      <c r="FBU187" s="535"/>
      <c r="FBV187" s="592"/>
      <c r="FBW187" s="567"/>
      <c r="FCB187" s="535"/>
      <c r="FCC187" s="592"/>
      <c r="FCD187" s="567"/>
      <c r="FCI187" s="535"/>
      <c r="FCJ187" s="592"/>
      <c r="FCK187" s="567"/>
      <c r="FCP187" s="535"/>
      <c r="FCQ187" s="592"/>
      <c r="FCR187" s="567"/>
      <c r="FCW187" s="535"/>
      <c r="FCX187" s="592"/>
      <c r="FCY187" s="567"/>
      <c r="FDD187" s="535"/>
      <c r="FDE187" s="592"/>
      <c r="FDF187" s="567"/>
      <c r="FDK187" s="535"/>
      <c r="FDL187" s="592"/>
      <c r="FDM187" s="567"/>
      <c r="FDR187" s="535"/>
      <c r="FDS187" s="592"/>
      <c r="FDT187" s="567"/>
      <c r="FDY187" s="535"/>
      <c r="FDZ187" s="592"/>
      <c r="FEA187" s="567"/>
      <c r="FEF187" s="535"/>
      <c r="FEG187" s="592"/>
      <c r="FEH187" s="567"/>
      <c r="FEM187" s="535"/>
      <c r="FEN187" s="592"/>
      <c r="FEO187" s="567"/>
      <c r="FET187" s="535"/>
      <c r="FEU187" s="592"/>
      <c r="FEV187" s="567"/>
      <c r="FFA187" s="535"/>
      <c r="FFB187" s="592"/>
      <c r="FFC187" s="567"/>
      <c r="FFH187" s="535"/>
      <c r="FFI187" s="592"/>
      <c r="FFJ187" s="567"/>
      <c r="FFO187" s="535"/>
      <c r="FFP187" s="592"/>
      <c r="FFQ187" s="567"/>
      <c r="FFV187" s="535"/>
      <c r="FFW187" s="592"/>
      <c r="FFX187" s="567"/>
      <c r="FGC187" s="535"/>
      <c r="FGD187" s="592"/>
      <c r="FGE187" s="567"/>
      <c r="FGJ187" s="535"/>
      <c r="FGK187" s="592"/>
      <c r="FGL187" s="567"/>
      <c r="FGQ187" s="535"/>
      <c r="FGR187" s="592"/>
      <c r="FGS187" s="567"/>
      <c r="FGX187" s="535"/>
      <c r="FGY187" s="592"/>
      <c r="FGZ187" s="567"/>
      <c r="FHE187" s="535"/>
      <c r="FHF187" s="592"/>
      <c r="FHG187" s="567"/>
      <c r="FHL187" s="535"/>
      <c r="FHM187" s="592"/>
      <c r="FHN187" s="567"/>
      <c r="FHS187" s="535"/>
      <c r="FHT187" s="592"/>
      <c r="FHU187" s="567"/>
      <c r="FHZ187" s="535"/>
      <c r="FIA187" s="592"/>
      <c r="FIB187" s="567"/>
      <c r="FIG187" s="535"/>
      <c r="FIH187" s="592"/>
      <c r="FII187" s="567"/>
      <c r="FIN187" s="535"/>
      <c r="FIO187" s="592"/>
      <c r="FIP187" s="567"/>
      <c r="FIU187" s="535"/>
      <c r="FIV187" s="592"/>
      <c r="FIW187" s="567"/>
      <c r="FJB187" s="535"/>
      <c r="FJC187" s="592"/>
      <c r="FJD187" s="567"/>
      <c r="FJI187" s="535"/>
      <c r="FJJ187" s="592"/>
      <c r="FJK187" s="567"/>
      <c r="FJP187" s="535"/>
      <c r="FJQ187" s="592"/>
      <c r="FJR187" s="567"/>
      <c r="FJW187" s="535"/>
      <c r="FJX187" s="592"/>
      <c r="FJY187" s="567"/>
      <c r="FKD187" s="535"/>
      <c r="FKE187" s="592"/>
      <c r="FKF187" s="567"/>
      <c r="FKK187" s="535"/>
      <c r="FKL187" s="592"/>
      <c r="FKM187" s="567"/>
      <c r="FKR187" s="535"/>
      <c r="FKS187" s="592"/>
      <c r="FKT187" s="567"/>
      <c r="FKY187" s="535"/>
      <c r="FKZ187" s="592"/>
      <c r="FLA187" s="567"/>
      <c r="FLF187" s="535"/>
      <c r="FLG187" s="592"/>
      <c r="FLH187" s="567"/>
      <c r="FLM187" s="535"/>
      <c r="FLN187" s="592"/>
      <c r="FLO187" s="567"/>
      <c r="FLT187" s="535"/>
      <c r="FLU187" s="592"/>
      <c r="FLV187" s="567"/>
      <c r="FMA187" s="535"/>
      <c r="FMB187" s="592"/>
      <c r="FMC187" s="567"/>
      <c r="FMH187" s="535"/>
      <c r="FMI187" s="592"/>
      <c r="FMJ187" s="567"/>
      <c r="FMO187" s="535"/>
      <c r="FMP187" s="592"/>
      <c r="FMQ187" s="567"/>
      <c r="FMV187" s="535"/>
      <c r="FMW187" s="592"/>
      <c r="FMX187" s="567"/>
      <c r="FNC187" s="535"/>
      <c r="FND187" s="592"/>
      <c r="FNE187" s="567"/>
      <c r="FNJ187" s="535"/>
      <c r="FNK187" s="592"/>
      <c r="FNL187" s="567"/>
      <c r="FNQ187" s="535"/>
      <c r="FNR187" s="592"/>
      <c r="FNS187" s="567"/>
      <c r="FNX187" s="535"/>
      <c r="FNY187" s="592"/>
      <c r="FNZ187" s="567"/>
      <c r="FOE187" s="535"/>
      <c r="FOF187" s="592"/>
      <c r="FOG187" s="567"/>
      <c r="FOL187" s="535"/>
      <c r="FOM187" s="592"/>
      <c r="FON187" s="567"/>
      <c r="FOS187" s="535"/>
      <c r="FOT187" s="592"/>
      <c r="FOU187" s="567"/>
      <c r="FOZ187" s="535"/>
      <c r="FPA187" s="592"/>
      <c r="FPB187" s="567"/>
      <c r="FPG187" s="535"/>
      <c r="FPH187" s="592"/>
      <c r="FPI187" s="567"/>
      <c r="FPN187" s="535"/>
      <c r="FPO187" s="592"/>
      <c r="FPP187" s="567"/>
      <c r="FPU187" s="535"/>
      <c r="FPV187" s="592"/>
      <c r="FPW187" s="567"/>
      <c r="FQB187" s="535"/>
      <c r="FQC187" s="592"/>
      <c r="FQD187" s="567"/>
      <c r="FQI187" s="535"/>
      <c r="FQJ187" s="592"/>
      <c r="FQK187" s="567"/>
      <c r="FQP187" s="535"/>
      <c r="FQQ187" s="592"/>
      <c r="FQR187" s="567"/>
      <c r="FQW187" s="535"/>
      <c r="FQX187" s="592"/>
      <c r="FQY187" s="567"/>
      <c r="FRD187" s="535"/>
      <c r="FRE187" s="592"/>
      <c r="FRF187" s="567"/>
      <c r="FRK187" s="535"/>
      <c r="FRL187" s="592"/>
      <c r="FRM187" s="567"/>
      <c r="FRR187" s="535"/>
      <c r="FRS187" s="592"/>
      <c r="FRT187" s="567"/>
      <c r="FRY187" s="535"/>
      <c r="FRZ187" s="592"/>
      <c r="FSA187" s="567"/>
      <c r="FSF187" s="535"/>
      <c r="FSG187" s="592"/>
      <c r="FSH187" s="567"/>
      <c r="FSM187" s="535"/>
      <c r="FSN187" s="592"/>
      <c r="FSO187" s="567"/>
      <c r="FST187" s="535"/>
      <c r="FSU187" s="592"/>
      <c r="FSV187" s="567"/>
      <c r="FTA187" s="535"/>
      <c r="FTB187" s="592"/>
      <c r="FTC187" s="567"/>
      <c r="FTH187" s="535"/>
      <c r="FTI187" s="592"/>
      <c r="FTJ187" s="567"/>
      <c r="FTO187" s="535"/>
      <c r="FTP187" s="592"/>
      <c r="FTQ187" s="567"/>
      <c r="FTV187" s="535"/>
      <c r="FTW187" s="592"/>
      <c r="FTX187" s="567"/>
      <c r="FUC187" s="535"/>
      <c r="FUD187" s="592"/>
      <c r="FUE187" s="567"/>
      <c r="FUJ187" s="535"/>
      <c r="FUK187" s="592"/>
      <c r="FUL187" s="567"/>
      <c r="FUQ187" s="535"/>
      <c r="FUR187" s="592"/>
      <c r="FUS187" s="567"/>
      <c r="FUX187" s="535"/>
      <c r="FUY187" s="592"/>
      <c r="FUZ187" s="567"/>
      <c r="FVE187" s="535"/>
      <c r="FVF187" s="592"/>
      <c r="FVG187" s="567"/>
      <c r="FVL187" s="535"/>
      <c r="FVM187" s="592"/>
      <c r="FVN187" s="567"/>
      <c r="FVS187" s="535"/>
      <c r="FVT187" s="592"/>
      <c r="FVU187" s="567"/>
      <c r="FVZ187" s="535"/>
      <c r="FWA187" s="592"/>
      <c r="FWB187" s="567"/>
      <c r="FWG187" s="535"/>
      <c r="FWH187" s="592"/>
      <c r="FWI187" s="567"/>
      <c r="FWN187" s="535"/>
      <c r="FWO187" s="592"/>
      <c r="FWP187" s="567"/>
      <c r="FWU187" s="535"/>
      <c r="FWV187" s="592"/>
      <c r="FWW187" s="567"/>
      <c r="FXB187" s="535"/>
      <c r="FXC187" s="592"/>
      <c r="FXD187" s="567"/>
      <c r="FXI187" s="535"/>
      <c r="FXJ187" s="592"/>
      <c r="FXK187" s="567"/>
      <c r="FXP187" s="535"/>
      <c r="FXQ187" s="592"/>
      <c r="FXR187" s="567"/>
      <c r="FXW187" s="535"/>
      <c r="FXX187" s="592"/>
      <c r="FXY187" s="567"/>
      <c r="FYD187" s="535"/>
      <c r="FYE187" s="592"/>
      <c r="FYF187" s="567"/>
      <c r="FYK187" s="535"/>
      <c r="FYL187" s="592"/>
      <c r="FYM187" s="567"/>
      <c r="FYR187" s="535"/>
      <c r="FYS187" s="592"/>
      <c r="FYT187" s="567"/>
      <c r="FYY187" s="535"/>
      <c r="FYZ187" s="592"/>
      <c r="FZA187" s="567"/>
      <c r="FZF187" s="535"/>
      <c r="FZG187" s="592"/>
      <c r="FZH187" s="567"/>
      <c r="FZM187" s="535"/>
      <c r="FZN187" s="592"/>
      <c r="FZO187" s="567"/>
      <c r="FZT187" s="535"/>
      <c r="FZU187" s="592"/>
      <c r="FZV187" s="567"/>
      <c r="GAA187" s="535"/>
      <c r="GAB187" s="592"/>
      <c r="GAC187" s="567"/>
      <c r="GAH187" s="535"/>
      <c r="GAI187" s="592"/>
      <c r="GAJ187" s="567"/>
      <c r="GAO187" s="535"/>
      <c r="GAP187" s="592"/>
      <c r="GAQ187" s="567"/>
      <c r="GAV187" s="535"/>
      <c r="GAW187" s="592"/>
      <c r="GAX187" s="567"/>
      <c r="GBC187" s="535"/>
      <c r="GBD187" s="592"/>
      <c r="GBE187" s="567"/>
      <c r="GBJ187" s="535"/>
      <c r="GBK187" s="592"/>
      <c r="GBL187" s="567"/>
      <c r="GBQ187" s="535"/>
      <c r="GBR187" s="592"/>
      <c r="GBS187" s="567"/>
      <c r="GBX187" s="535"/>
      <c r="GBY187" s="592"/>
      <c r="GBZ187" s="567"/>
      <c r="GCE187" s="535"/>
      <c r="GCF187" s="592"/>
      <c r="GCG187" s="567"/>
      <c r="GCL187" s="535"/>
      <c r="GCM187" s="592"/>
      <c r="GCN187" s="567"/>
      <c r="GCS187" s="535"/>
      <c r="GCT187" s="592"/>
      <c r="GCU187" s="567"/>
      <c r="GCZ187" s="535"/>
      <c r="GDA187" s="592"/>
      <c r="GDB187" s="567"/>
      <c r="GDG187" s="535"/>
      <c r="GDH187" s="592"/>
      <c r="GDI187" s="567"/>
      <c r="GDN187" s="535"/>
      <c r="GDO187" s="592"/>
      <c r="GDP187" s="567"/>
      <c r="GDU187" s="535"/>
      <c r="GDV187" s="592"/>
      <c r="GDW187" s="567"/>
      <c r="GEB187" s="535"/>
      <c r="GEC187" s="592"/>
      <c r="GED187" s="567"/>
      <c r="GEI187" s="535"/>
      <c r="GEJ187" s="592"/>
      <c r="GEK187" s="567"/>
      <c r="GEP187" s="535"/>
      <c r="GEQ187" s="592"/>
      <c r="GER187" s="567"/>
      <c r="GEW187" s="535"/>
      <c r="GEX187" s="592"/>
      <c r="GEY187" s="567"/>
      <c r="GFD187" s="535"/>
      <c r="GFE187" s="592"/>
      <c r="GFF187" s="567"/>
      <c r="GFK187" s="535"/>
      <c r="GFL187" s="592"/>
      <c r="GFM187" s="567"/>
      <c r="GFR187" s="535"/>
      <c r="GFS187" s="592"/>
      <c r="GFT187" s="567"/>
      <c r="GFY187" s="535"/>
      <c r="GFZ187" s="592"/>
      <c r="GGA187" s="567"/>
      <c r="GGF187" s="535"/>
      <c r="GGG187" s="592"/>
      <c r="GGH187" s="567"/>
      <c r="GGM187" s="535"/>
      <c r="GGN187" s="592"/>
      <c r="GGO187" s="567"/>
      <c r="GGT187" s="535"/>
      <c r="GGU187" s="592"/>
      <c r="GGV187" s="567"/>
      <c r="GHA187" s="535"/>
      <c r="GHB187" s="592"/>
      <c r="GHC187" s="567"/>
      <c r="GHH187" s="535"/>
      <c r="GHI187" s="592"/>
      <c r="GHJ187" s="567"/>
      <c r="GHO187" s="535"/>
      <c r="GHP187" s="592"/>
      <c r="GHQ187" s="567"/>
      <c r="GHV187" s="535"/>
      <c r="GHW187" s="592"/>
      <c r="GHX187" s="567"/>
      <c r="GIC187" s="535"/>
      <c r="GID187" s="592"/>
      <c r="GIE187" s="567"/>
      <c r="GIJ187" s="535"/>
      <c r="GIK187" s="592"/>
      <c r="GIL187" s="567"/>
      <c r="GIQ187" s="535"/>
      <c r="GIR187" s="592"/>
      <c r="GIS187" s="567"/>
      <c r="GIX187" s="535"/>
      <c r="GIY187" s="592"/>
      <c r="GIZ187" s="567"/>
      <c r="GJE187" s="535"/>
      <c r="GJF187" s="592"/>
      <c r="GJG187" s="567"/>
      <c r="GJL187" s="535"/>
      <c r="GJM187" s="592"/>
      <c r="GJN187" s="567"/>
      <c r="GJS187" s="535"/>
      <c r="GJT187" s="592"/>
      <c r="GJU187" s="567"/>
      <c r="GJZ187" s="535"/>
      <c r="GKA187" s="592"/>
      <c r="GKB187" s="567"/>
      <c r="GKG187" s="535"/>
      <c r="GKH187" s="592"/>
      <c r="GKI187" s="567"/>
      <c r="GKN187" s="535"/>
      <c r="GKO187" s="592"/>
      <c r="GKP187" s="567"/>
      <c r="GKU187" s="535"/>
      <c r="GKV187" s="592"/>
      <c r="GKW187" s="567"/>
      <c r="GLB187" s="535"/>
      <c r="GLC187" s="592"/>
      <c r="GLD187" s="567"/>
      <c r="GLI187" s="535"/>
      <c r="GLJ187" s="592"/>
      <c r="GLK187" s="567"/>
      <c r="GLP187" s="535"/>
      <c r="GLQ187" s="592"/>
      <c r="GLR187" s="567"/>
      <c r="GLW187" s="535"/>
      <c r="GLX187" s="592"/>
      <c r="GLY187" s="567"/>
      <c r="GMD187" s="535"/>
      <c r="GME187" s="592"/>
      <c r="GMF187" s="567"/>
      <c r="GMK187" s="535"/>
      <c r="GML187" s="592"/>
      <c r="GMM187" s="567"/>
      <c r="GMR187" s="535"/>
      <c r="GMS187" s="592"/>
      <c r="GMT187" s="567"/>
      <c r="GMY187" s="535"/>
      <c r="GMZ187" s="592"/>
      <c r="GNA187" s="567"/>
      <c r="GNF187" s="535"/>
      <c r="GNG187" s="592"/>
      <c r="GNH187" s="567"/>
      <c r="GNM187" s="535"/>
      <c r="GNN187" s="592"/>
      <c r="GNO187" s="567"/>
      <c r="GNT187" s="535"/>
      <c r="GNU187" s="592"/>
      <c r="GNV187" s="567"/>
      <c r="GOA187" s="535"/>
      <c r="GOB187" s="592"/>
      <c r="GOC187" s="567"/>
      <c r="GOH187" s="535"/>
      <c r="GOI187" s="592"/>
      <c r="GOJ187" s="567"/>
      <c r="GOO187" s="535"/>
      <c r="GOP187" s="592"/>
      <c r="GOQ187" s="567"/>
      <c r="GOV187" s="535"/>
      <c r="GOW187" s="592"/>
      <c r="GOX187" s="567"/>
      <c r="GPC187" s="535"/>
      <c r="GPD187" s="592"/>
      <c r="GPE187" s="567"/>
      <c r="GPJ187" s="535"/>
      <c r="GPK187" s="592"/>
      <c r="GPL187" s="567"/>
      <c r="GPQ187" s="535"/>
      <c r="GPR187" s="592"/>
      <c r="GPS187" s="567"/>
      <c r="GPX187" s="535"/>
      <c r="GPY187" s="592"/>
      <c r="GPZ187" s="567"/>
      <c r="GQE187" s="535"/>
      <c r="GQF187" s="592"/>
      <c r="GQG187" s="567"/>
      <c r="GQL187" s="535"/>
      <c r="GQM187" s="592"/>
      <c r="GQN187" s="567"/>
      <c r="GQS187" s="535"/>
      <c r="GQT187" s="592"/>
      <c r="GQU187" s="567"/>
      <c r="GQZ187" s="535"/>
      <c r="GRA187" s="592"/>
      <c r="GRB187" s="567"/>
      <c r="GRG187" s="535"/>
      <c r="GRH187" s="592"/>
      <c r="GRI187" s="567"/>
      <c r="GRN187" s="535"/>
      <c r="GRO187" s="592"/>
      <c r="GRP187" s="567"/>
      <c r="GRU187" s="535"/>
      <c r="GRV187" s="592"/>
      <c r="GRW187" s="567"/>
      <c r="GSB187" s="535"/>
      <c r="GSC187" s="592"/>
      <c r="GSD187" s="567"/>
      <c r="GSI187" s="535"/>
      <c r="GSJ187" s="592"/>
      <c r="GSK187" s="567"/>
      <c r="GSP187" s="535"/>
      <c r="GSQ187" s="592"/>
      <c r="GSR187" s="567"/>
      <c r="GSW187" s="535"/>
      <c r="GSX187" s="592"/>
      <c r="GSY187" s="567"/>
      <c r="GTD187" s="535"/>
      <c r="GTE187" s="592"/>
      <c r="GTF187" s="567"/>
      <c r="GTK187" s="535"/>
      <c r="GTL187" s="592"/>
      <c r="GTM187" s="567"/>
      <c r="GTR187" s="535"/>
      <c r="GTS187" s="592"/>
      <c r="GTT187" s="567"/>
      <c r="GTY187" s="535"/>
      <c r="GTZ187" s="592"/>
      <c r="GUA187" s="567"/>
      <c r="GUF187" s="535"/>
      <c r="GUG187" s="592"/>
      <c r="GUH187" s="567"/>
      <c r="GUM187" s="535"/>
      <c r="GUN187" s="592"/>
      <c r="GUO187" s="567"/>
      <c r="GUT187" s="535"/>
      <c r="GUU187" s="592"/>
      <c r="GUV187" s="567"/>
      <c r="GVA187" s="535"/>
      <c r="GVB187" s="592"/>
      <c r="GVC187" s="567"/>
      <c r="GVH187" s="535"/>
      <c r="GVI187" s="592"/>
      <c r="GVJ187" s="567"/>
      <c r="GVO187" s="535"/>
      <c r="GVP187" s="592"/>
      <c r="GVQ187" s="567"/>
      <c r="GVV187" s="535"/>
      <c r="GVW187" s="592"/>
      <c r="GVX187" s="567"/>
      <c r="GWC187" s="535"/>
      <c r="GWD187" s="592"/>
      <c r="GWE187" s="567"/>
      <c r="GWJ187" s="535"/>
      <c r="GWK187" s="592"/>
      <c r="GWL187" s="567"/>
      <c r="GWQ187" s="535"/>
      <c r="GWR187" s="592"/>
      <c r="GWS187" s="567"/>
      <c r="GWX187" s="535"/>
      <c r="GWY187" s="592"/>
      <c r="GWZ187" s="567"/>
      <c r="GXE187" s="535"/>
      <c r="GXF187" s="592"/>
      <c r="GXG187" s="567"/>
      <c r="GXL187" s="535"/>
      <c r="GXM187" s="592"/>
      <c r="GXN187" s="567"/>
      <c r="GXS187" s="535"/>
      <c r="GXT187" s="592"/>
      <c r="GXU187" s="567"/>
      <c r="GXZ187" s="535"/>
      <c r="GYA187" s="592"/>
      <c r="GYB187" s="567"/>
      <c r="GYG187" s="535"/>
      <c r="GYH187" s="592"/>
      <c r="GYI187" s="567"/>
      <c r="GYN187" s="535"/>
      <c r="GYO187" s="592"/>
      <c r="GYP187" s="567"/>
      <c r="GYU187" s="535"/>
      <c r="GYV187" s="592"/>
      <c r="GYW187" s="567"/>
      <c r="GZB187" s="535"/>
      <c r="GZC187" s="592"/>
      <c r="GZD187" s="567"/>
      <c r="GZI187" s="535"/>
      <c r="GZJ187" s="592"/>
      <c r="GZK187" s="567"/>
      <c r="GZP187" s="535"/>
      <c r="GZQ187" s="592"/>
      <c r="GZR187" s="567"/>
      <c r="GZW187" s="535"/>
      <c r="GZX187" s="592"/>
      <c r="GZY187" s="567"/>
      <c r="HAD187" s="535"/>
      <c r="HAE187" s="592"/>
      <c r="HAF187" s="567"/>
      <c r="HAK187" s="535"/>
      <c r="HAL187" s="592"/>
      <c r="HAM187" s="567"/>
      <c r="HAR187" s="535"/>
      <c r="HAS187" s="592"/>
      <c r="HAT187" s="567"/>
      <c r="HAY187" s="535"/>
      <c r="HAZ187" s="592"/>
      <c r="HBA187" s="567"/>
      <c r="HBF187" s="535"/>
      <c r="HBG187" s="592"/>
      <c r="HBH187" s="567"/>
      <c r="HBM187" s="535"/>
      <c r="HBN187" s="592"/>
      <c r="HBO187" s="567"/>
      <c r="HBT187" s="535"/>
      <c r="HBU187" s="592"/>
      <c r="HBV187" s="567"/>
      <c r="HCA187" s="535"/>
      <c r="HCB187" s="592"/>
      <c r="HCC187" s="567"/>
      <c r="HCH187" s="535"/>
      <c r="HCI187" s="592"/>
      <c r="HCJ187" s="567"/>
      <c r="HCO187" s="535"/>
      <c r="HCP187" s="592"/>
      <c r="HCQ187" s="567"/>
      <c r="HCV187" s="535"/>
      <c r="HCW187" s="592"/>
      <c r="HCX187" s="567"/>
      <c r="HDC187" s="535"/>
      <c r="HDD187" s="592"/>
      <c r="HDE187" s="567"/>
      <c r="HDJ187" s="535"/>
      <c r="HDK187" s="592"/>
      <c r="HDL187" s="567"/>
      <c r="HDQ187" s="535"/>
      <c r="HDR187" s="592"/>
      <c r="HDS187" s="567"/>
      <c r="HDX187" s="535"/>
      <c r="HDY187" s="592"/>
      <c r="HDZ187" s="567"/>
      <c r="HEE187" s="535"/>
      <c r="HEF187" s="592"/>
      <c r="HEG187" s="567"/>
      <c r="HEL187" s="535"/>
      <c r="HEM187" s="592"/>
      <c r="HEN187" s="567"/>
      <c r="HES187" s="535"/>
      <c r="HET187" s="592"/>
      <c r="HEU187" s="567"/>
      <c r="HEZ187" s="535"/>
      <c r="HFA187" s="592"/>
      <c r="HFB187" s="567"/>
      <c r="HFG187" s="535"/>
      <c r="HFH187" s="592"/>
      <c r="HFI187" s="567"/>
      <c r="HFN187" s="535"/>
      <c r="HFO187" s="592"/>
      <c r="HFP187" s="567"/>
      <c r="HFU187" s="535"/>
      <c r="HFV187" s="592"/>
      <c r="HFW187" s="567"/>
      <c r="HGB187" s="535"/>
      <c r="HGC187" s="592"/>
      <c r="HGD187" s="567"/>
      <c r="HGI187" s="535"/>
      <c r="HGJ187" s="592"/>
      <c r="HGK187" s="567"/>
      <c r="HGP187" s="535"/>
      <c r="HGQ187" s="592"/>
      <c r="HGR187" s="567"/>
      <c r="HGW187" s="535"/>
      <c r="HGX187" s="592"/>
      <c r="HGY187" s="567"/>
      <c r="HHD187" s="535"/>
      <c r="HHE187" s="592"/>
      <c r="HHF187" s="567"/>
      <c r="HHK187" s="535"/>
      <c r="HHL187" s="592"/>
      <c r="HHM187" s="567"/>
      <c r="HHR187" s="535"/>
      <c r="HHS187" s="592"/>
      <c r="HHT187" s="567"/>
      <c r="HHY187" s="535"/>
      <c r="HHZ187" s="592"/>
      <c r="HIA187" s="567"/>
      <c r="HIF187" s="535"/>
      <c r="HIG187" s="592"/>
      <c r="HIH187" s="567"/>
      <c r="HIM187" s="535"/>
      <c r="HIN187" s="592"/>
      <c r="HIO187" s="567"/>
      <c r="HIT187" s="535"/>
      <c r="HIU187" s="592"/>
      <c r="HIV187" s="567"/>
      <c r="HJA187" s="535"/>
      <c r="HJB187" s="592"/>
      <c r="HJC187" s="567"/>
      <c r="HJH187" s="535"/>
      <c r="HJI187" s="592"/>
      <c r="HJJ187" s="567"/>
      <c r="HJO187" s="535"/>
      <c r="HJP187" s="592"/>
      <c r="HJQ187" s="567"/>
      <c r="HJV187" s="535"/>
      <c r="HJW187" s="592"/>
      <c r="HJX187" s="567"/>
      <c r="HKC187" s="535"/>
      <c r="HKD187" s="592"/>
      <c r="HKE187" s="567"/>
      <c r="HKJ187" s="535"/>
      <c r="HKK187" s="592"/>
      <c r="HKL187" s="567"/>
      <c r="HKQ187" s="535"/>
      <c r="HKR187" s="592"/>
      <c r="HKS187" s="567"/>
      <c r="HKX187" s="535"/>
      <c r="HKY187" s="592"/>
      <c r="HKZ187" s="567"/>
      <c r="HLE187" s="535"/>
      <c r="HLF187" s="592"/>
      <c r="HLG187" s="567"/>
      <c r="HLL187" s="535"/>
      <c r="HLM187" s="592"/>
      <c r="HLN187" s="567"/>
      <c r="HLS187" s="535"/>
      <c r="HLT187" s="592"/>
      <c r="HLU187" s="567"/>
      <c r="HLZ187" s="535"/>
      <c r="HMA187" s="592"/>
      <c r="HMB187" s="567"/>
      <c r="HMG187" s="535"/>
      <c r="HMH187" s="592"/>
      <c r="HMI187" s="567"/>
      <c r="HMN187" s="535"/>
      <c r="HMO187" s="592"/>
      <c r="HMP187" s="567"/>
      <c r="HMU187" s="535"/>
      <c r="HMV187" s="592"/>
      <c r="HMW187" s="567"/>
      <c r="HNB187" s="535"/>
      <c r="HNC187" s="592"/>
      <c r="HND187" s="567"/>
      <c r="HNI187" s="535"/>
      <c r="HNJ187" s="592"/>
      <c r="HNK187" s="567"/>
      <c r="HNP187" s="535"/>
      <c r="HNQ187" s="592"/>
      <c r="HNR187" s="567"/>
      <c r="HNW187" s="535"/>
      <c r="HNX187" s="592"/>
      <c r="HNY187" s="567"/>
      <c r="HOD187" s="535"/>
      <c r="HOE187" s="592"/>
      <c r="HOF187" s="567"/>
      <c r="HOK187" s="535"/>
      <c r="HOL187" s="592"/>
      <c r="HOM187" s="567"/>
      <c r="HOR187" s="535"/>
      <c r="HOS187" s="592"/>
      <c r="HOT187" s="567"/>
      <c r="HOY187" s="535"/>
      <c r="HOZ187" s="592"/>
      <c r="HPA187" s="567"/>
      <c r="HPF187" s="535"/>
      <c r="HPG187" s="592"/>
      <c r="HPH187" s="567"/>
      <c r="HPM187" s="535"/>
      <c r="HPN187" s="592"/>
      <c r="HPO187" s="567"/>
      <c r="HPT187" s="535"/>
      <c r="HPU187" s="592"/>
      <c r="HPV187" s="567"/>
      <c r="HQA187" s="535"/>
      <c r="HQB187" s="592"/>
      <c r="HQC187" s="567"/>
      <c r="HQH187" s="535"/>
      <c r="HQI187" s="592"/>
      <c r="HQJ187" s="567"/>
      <c r="HQO187" s="535"/>
      <c r="HQP187" s="592"/>
      <c r="HQQ187" s="567"/>
      <c r="HQV187" s="535"/>
      <c r="HQW187" s="592"/>
      <c r="HQX187" s="567"/>
      <c r="HRC187" s="535"/>
      <c r="HRD187" s="592"/>
      <c r="HRE187" s="567"/>
      <c r="HRJ187" s="535"/>
      <c r="HRK187" s="592"/>
      <c r="HRL187" s="567"/>
      <c r="HRQ187" s="535"/>
      <c r="HRR187" s="592"/>
      <c r="HRS187" s="567"/>
      <c r="HRX187" s="535"/>
      <c r="HRY187" s="592"/>
      <c r="HRZ187" s="567"/>
      <c r="HSE187" s="535"/>
      <c r="HSF187" s="592"/>
      <c r="HSG187" s="567"/>
      <c r="HSL187" s="535"/>
      <c r="HSM187" s="592"/>
      <c r="HSN187" s="567"/>
      <c r="HSS187" s="535"/>
      <c r="HST187" s="592"/>
      <c r="HSU187" s="567"/>
      <c r="HSZ187" s="535"/>
      <c r="HTA187" s="592"/>
      <c r="HTB187" s="567"/>
      <c r="HTG187" s="535"/>
      <c r="HTH187" s="592"/>
      <c r="HTI187" s="567"/>
      <c r="HTN187" s="535"/>
      <c r="HTO187" s="592"/>
      <c r="HTP187" s="567"/>
      <c r="HTU187" s="535"/>
      <c r="HTV187" s="592"/>
      <c r="HTW187" s="567"/>
      <c r="HUB187" s="535"/>
      <c r="HUC187" s="592"/>
      <c r="HUD187" s="567"/>
      <c r="HUI187" s="535"/>
      <c r="HUJ187" s="592"/>
      <c r="HUK187" s="567"/>
      <c r="HUP187" s="535"/>
      <c r="HUQ187" s="592"/>
      <c r="HUR187" s="567"/>
      <c r="HUW187" s="535"/>
      <c r="HUX187" s="592"/>
      <c r="HUY187" s="567"/>
      <c r="HVD187" s="535"/>
      <c r="HVE187" s="592"/>
      <c r="HVF187" s="567"/>
      <c r="HVK187" s="535"/>
      <c r="HVL187" s="592"/>
      <c r="HVM187" s="567"/>
      <c r="HVR187" s="535"/>
      <c r="HVS187" s="592"/>
      <c r="HVT187" s="567"/>
      <c r="HVY187" s="535"/>
      <c r="HVZ187" s="592"/>
      <c r="HWA187" s="567"/>
      <c r="HWF187" s="535"/>
      <c r="HWG187" s="592"/>
      <c r="HWH187" s="567"/>
      <c r="HWM187" s="535"/>
      <c r="HWN187" s="592"/>
      <c r="HWO187" s="567"/>
      <c r="HWT187" s="535"/>
      <c r="HWU187" s="592"/>
      <c r="HWV187" s="567"/>
      <c r="HXA187" s="535"/>
      <c r="HXB187" s="592"/>
      <c r="HXC187" s="567"/>
      <c r="HXH187" s="535"/>
      <c r="HXI187" s="592"/>
      <c r="HXJ187" s="567"/>
      <c r="HXO187" s="535"/>
      <c r="HXP187" s="592"/>
      <c r="HXQ187" s="567"/>
      <c r="HXV187" s="535"/>
      <c r="HXW187" s="592"/>
      <c r="HXX187" s="567"/>
      <c r="HYC187" s="535"/>
      <c r="HYD187" s="592"/>
      <c r="HYE187" s="567"/>
      <c r="HYJ187" s="535"/>
      <c r="HYK187" s="592"/>
      <c r="HYL187" s="567"/>
      <c r="HYQ187" s="535"/>
      <c r="HYR187" s="592"/>
      <c r="HYS187" s="567"/>
      <c r="HYX187" s="535"/>
      <c r="HYY187" s="592"/>
      <c r="HYZ187" s="567"/>
      <c r="HZE187" s="535"/>
      <c r="HZF187" s="592"/>
      <c r="HZG187" s="567"/>
      <c r="HZL187" s="535"/>
      <c r="HZM187" s="592"/>
      <c r="HZN187" s="567"/>
      <c r="HZS187" s="535"/>
      <c r="HZT187" s="592"/>
      <c r="HZU187" s="567"/>
      <c r="HZZ187" s="535"/>
      <c r="IAA187" s="592"/>
      <c r="IAB187" s="567"/>
      <c r="IAG187" s="535"/>
      <c r="IAH187" s="592"/>
      <c r="IAI187" s="567"/>
      <c r="IAN187" s="535"/>
      <c r="IAO187" s="592"/>
      <c r="IAP187" s="567"/>
      <c r="IAU187" s="535"/>
      <c r="IAV187" s="592"/>
      <c r="IAW187" s="567"/>
      <c r="IBB187" s="535"/>
      <c r="IBC187" s="592"/>
      <c r="IBD187" s="567"/>
      <c r="IBI187" s="535"/>
      <c r="IBJ187" s="592"/>
      <c r="IBK187" s="567"/>
      <c r="IBP187" s="535"/>
      <c r="IBQ187" s="592"/>
      <c r="IBR187" s="567"/>
      <c r="IBW187" s="535"/>
      <c r="IBX187" s="592"/>
      <c r="IBY187" s="567"/>
      <c r="ICD187" s="535"/>
      <c r="ICE187" s="592"/>
      <c r="ICF187" s="567"/>
      <c r="ICK187" s="535"/>
      <c r="ICL187" s="592"/>
      <c r="ICM187" s="567"/>
      <c r="ICR187" s="535"/>
      <c r="ICS187" s="592"/>
      <c r="ICT187" s="567"/>
      <c r="ICY187" s="535"/>
      <c r="ICZ187" s="592"/>
      <c r="IDA187" s="567"/>
      <c r="IDF187" s="535"/>
      <c r="IDG187" s="592"/>
      <c r="IDH187" s="567"/>
      <c r="IDM187" s="535"/>
      <c r="IDN187" s="592"/>
      <c r="IDO187" s="567"/>
      <c r="IDT187" s="535"/>
      <c r="IDU187" s="592"/>
      <c r="IDV187" s="567"/>
      <c r="IEA187" s="535"/>
      <c r="IEB187" s="592"/>
      <c r="IEC187" s="567"/>
      <c r="IEH187" s="535"/>
      <c r="IEI187" s="592"/>
      <c r="IEJ187" s="567"/>
      <c r="IEO187" s="535"/>
      <c r="IEP187" s="592"/>
      <c r="IEQ187" s="567"/>
      <c r="IEV187" s="535"/>
      <c r="IEW187" s="592"/>
      <c r="IEX187" s="567"/>
      <c r="IFC187" s="535"/>
      <c r="IFD187" s="592"/>
      <c r="IFE187" s="567"/>
      <c r="IFJ187" s="535"/>
      <c r="IFK187" s="592"/>
      <c r="IFL187" s="567"/>
      <c r="IFQ187" s="535"/>
      <c r="IFR187" s="592"/>
      <c r="IFS187" s="567"/>
      <c r="IFX187" s="535"/>
      <c r="IFY187" s="592"/>
      <c r="IFZ187" s="567"/>
      <c r="IGE187" s="535"/>
      <c r="IGF187" s="592"/>
      <c r="IGG187" s="567"/>
      <c r="IGL187" s="535"/>
      <c r="IGM187" s="592"/>
      <c r="IGN187" s="567"/>
      <c r="IGS187" s="535"/>
      <c r="IGT187" s="592"/>
      <c r="IGU187" s="567"/>
      <c r="IGZ187" s="535"/>
      <c r="IHA187" s="592"/>
      <c r="IHB187" s="567"/>
      <c r="IHG187" s="535"/>
      <c r="IHH187" s="592"/>
      <c r="IHI187" s="567"/>
      <c r="IHN187" s="535"/>
      <c r="IHO187" s="592"/>
      <c r="IHP187" s="567"/>
      <c r="IHU187" s="535"/>
      <c r="IHV187" s="592"/>
      <c r="IHW187" s="567"/>
      <c r="IIB187" s="535"/>
      <c r="IIC187" s="592"/>
      <c r="IID187" s="567"/>
      <c r="III187" s="535"/>
      <c r="IIJ187" s="592"/>
      <c r="IIK187" s="567"/>
      <c r="IIP187" s="535"/>
      <c r="IIQ187" s="592"/>
      <c r="IIR187" s="567"/>
      <c r="IIW187" s="535"/>
      <c r="IIX187" s="592"/>
      <c r="IIY187" s="567"/>
      <c r="IJD187" s="535"/>
      <c r="IJE187" s="592"/>
      <c r="IJF187" s="567"/>
      <c r="IJK187" s="535"/>
      <c r="IJL187" s="592"/>
      <c r="IJM187" s="567"/>
      <c r="IJR187" s="535"/>
      <c r="IJS187" s="592"/>
      <c r="IJT187" s="567"/>
      <c r="IJY187" s="535"/>
      <c r="IJZ187" s="592"/>
      <c r="IKA187" s="567"/>
      <c r="IKF187" s="535"/>
      <c r="IKG187" s="592"/>
      <c r="IKH187" s="567"/>
      <c r="IKM187" s="535"/>
      <c r="IKN187" s="592"/>
      <c r="IKO187" s="567"/>
      <c r="IKT187" s="535"/>
      <c r="IKU187" s="592"/>
      <c r="IKV187" s="567"/>
      <c r="ILA187" s="535"/>
      <c r="ILB187" s="592"/>
      <c r="ILC187" s="567"/>
      <c r="ILH187" s="535"/>
      <c r="ILI187" s="592"/>
      <c r="ILJ187" s="567"/>
      <c r="ILO187" s="535"/>
      <c r="ILP187" s="592"/>
      <c r="ILQ187" s="567"/>
      <c r="ILV187" s="535"/>
      <c r="ILW187" s="592"/>
      <c r="ILX187" s="567"/>
      <c r="IMC187" s="535"/>
      <c r="IMD187" s="592"/>
      <c r="IME187" s="567"/>
      <c r="IMJ187" s="535"/>
      <c r="IMK187" s="592"/>
      <c r="IML187" s="567"/>
      <c r="IMQ187" s="535"/>
      <c r="IMR187" s="592"/>
      <c r="IMS187" s="567"/>
      <c r="IMX187" s="535"/>
      <c r="IMY187" s="592"/>
      <c r="IMZ187" s="567"/>
      <c r="INE187" s="535"/>
      <c r="INF187" s="592"/>
      <c r="ING187" s="567"/>
      <c r="INL187" s="535"/>
      <c r="INM187" s="592"/>
      <c r="INN187" s="567"/>
      <c r="INS187" s="535"/>
      <c r="INT187" s="592"/>
      <c r="INU187" s="567"/>
      <c r="INZ187" s="535"/>
      <c r="IOA187" s="592"/>
      <c r="IOB187" s="567"/>
      <c r="IOG187" s="535"/>
      <c r="IOH187" s="592"/>
      <c r="IOI187" s="567"/>
      <c r="ION187" s="535"/>
      <c r="IOO187" s="592"/>
      <c r="IOP187" s="567"/>
      <c r="IOU187" s="535"/>
      <c r="IOV187" s="592"/>
      <c r="IOW187" s="567"/>
      <c r="IPB187" s="535"/>
      <c r="IPC187" s="592"/>
      <c r="IPD187" s="567"/>
      <c r="IPI187" s="535"/>
      <c r="IPJ187" s="592"/>
      <c r="IPK187" s="567"/>
      <c r="IPP187" s="535"/>
      <c r="IPQ187" s="592"/>
      <c r="IPR187" s="567"/>
      <c r="IPW187" s="535"/>
      <c r="IPX187" s="592"/>
      <c r="IPY187" s="567"/>
      <c r="IQD187" s="535"/>
      <c r="IQE187" s="592"/>
      <c r="IQF187" s="567"/>
      <c r="IQK187" s="535"/>
      <c r="IQL187" s="592"/>
      <c r="IQM187" s="567"/>
      <c r="IQR187" s="535"/>
      <c r="IQS187" s="592"/>
      <c r="IQT187" s="567"/>
      <c r="IQY187" s="535"/>
      <c r="IQZ187" s="592"/>
      <c r="IRA187" s="567"/>
      <c r="IRF187" s="535"/>
      <c r="IRG187" s="592"/>
      <c r="IRH187" s="567"/>
      <c r="IRM187" s="535"/>
      <c r="IRN187" s="592"/>
      <c r="IRO187" s="567"/>
      <c r="IRT187" s="535"/>
      <c r="IRU187" s="592"/>
      <c r="IRV187" s="567"/>
      <c r="ISA187" s="535"/>
      <c r="ISB187" s="592"/>
      <c r="ISC187" s="567"/>
      <c r="ISH187" s="535"/>
      <c r="ISI187" s="592"/>
      <c r="ISJ187" s="567"/>
      <c r="ISO187" s="535"/>
      <c r="ISP187" s="592"/>
      <c r="ISQ187" s="567"/>
      <c r="ISV187" s="535"/>
      <c r="ISW187" s="592"/>
      <c r="ISX187" s="567"/>
      <c r="ITC187" s="535"/>
      <c r="ITD187" s="592"/>
      <c r="ITE187" s="567"/>
      <c r="ITJ187" s="535"/>
      <c r="ITK187" s="592"/>
      <c r="ITL187" s="567"/>
      <c r="ITQ187" s="535"/>
      <c r="ITR187" s="592"/>
      <c r="ITS187" s="567"/>
      <c r="ITX187" s="535"/>
      <c r="ITY187" s="592"/>
      <c r="ITZ187" s="567"/>
      <c r="IUE187" s="535"/>
      <c r="IUF187" s="592"/>
      <c r="IUG187" s="567"/>
      <c r="IUL187" s="535"/>
      <c r="IUM187" s="592"/>
      <c r="IUN187" s="567"/>
      <c r="IUS187" s="535"/>
      <c r="IUT187" s="592"/>
      <c r="IUU187" s="567"/>
      <c r="IUZ187" s="535"/>
      <c r="IVA187" s="592"/>
      <c r="IVB187" s="567"/>
      <c r="IVG187" s="535"/>
      <c r="IVH187" s="592"/>
      <c r="IVI187" s="567"/>
      <c r="IVN187" s="535"/>
      <c r="IVO187" s="592"/>
      <c r="IVP187" s="567"/>
      <c r="IVU187" s="535"/>
      <c r="IVV187" s="592"/>
      <c r="IVW187" s="567"/>
      <c r="IWB187" s="535"/>
      <c r="IWC187" s="592"/>
      <c r="IWD187" s="567"/>
      <c r="IWI187" s="535"/>
      <c r="IWJ187" s="592"/>
      <c r="IWK187" s="567"/>
      <c r="IWP187" s="535"/>
      <c r="IWQ187" s="592"/>
      <c r="IWR187" s="567"/>
      <c r="IWW187" s="535"/>
      <c r="IWX187" s="592"/>
      <c r="IWY187" s="567"/>
      <c r="IXD187" s="535"/>
      <c r="IXE187" s="592"/>
      <c r="IXF187" s="567"/>
      <c r="IXK187" s="535"/>
      <c r="IXL187" s="592"/>
      <c r="IXM187" s="567"/>
      <c r="IXR187" s="535"/>
      <c r="IXS187" s="592"/>
      <c r="IXT187" s="567"/>
      <c r="IXY187" s="535"/>
      <c r="IXZ187" s="592"/>
      <c r="IYA187" s="567"/>
      <c r="IYF187" s="535"/>
      <c r="IYG187" s="592"/>
      <c r="IYH187" s="567"/>
      <c r="IYM187" s="535"/>
      <c r="IYN187" s="592"/>
      <c r="IYO187" s="567"/>
      <c r="IYT187" s="535"/>
      <c r="IYU187" s="592"/>
      <c r="IYV187" s="567"/>
      <c r="IZA187" s="535"/>
      <c r="IZB187" s="592"/>
      <c r="IZC187" s="567"/>
      <c r="IZH187" s="535"/>
      <c r="IZI187" s="592"/>
      <c r="IZJ187" s="567"/>
      <c r="IZO187" s="535"/>
      <c r="IZP187" s="592"/>
      <c r="IZQ187" s="567"/>
      <c r="IZV187" s="535"/>
      <c r="IZW187" s="592"/>
      <c r="IZX187" s="567"/>
      <c r="JAC187" s="535"/>
      <c r="JAD187" s="592"/>
      <c r="JAE187" s="567"/>
      <c r="JAJ187" s="535"/>
      <c r="JAK187" s="592"/>
      <c r="JAL187" s="567"/>
      <c r="JAQ187" s="535"/>
      <c r="JAR187" s="592"/>
      <c r="JAS187" s="567"/>
      <c r="JAX187" s="535"/>
      <c r="JAY187" s="592"/>
      <c r="JAZ187" s="567"/>
      <c r="JBE187" s="535"/>
      <c r="JBF187" s="592"/>
      <c r="JBG187" s="567"/>
      <c r="JBL187" s="535"/>
      <c r="JBM187" s="592"/>
      <c r="JBN187" s="567"/>
      <c r="JBS187" s="535"/>
      <c r="JBT187" s="592"/>
      <c r="JBU187" s="567"/>
      <c r="JBZ187" s="535"/>
      <c r="JCA187" s="592"/>
      <c r="JCB187" s="567"/>
      <c r="JCG187" s="535"/>
      <c r="JCH187" s="592"/>
      <c r="JCI187" s="567"/>
      <c r="JCN187" s="535"/>
      <c r="JCO187" s="592"/>
      <c r="JCP187" s="567"/>
      <c r="JCU187" s="535"/>
      <c r="JCV187" s="592"/>
      <c r="JCW187" s="567"/>
      <c r="JDB187" s="535"/>
      <c r="JDC187" s="592"/>
      <c r="JDD187" s="567"/>
      <c r="JDI187" s="535"/>
      <c r="JDJ187" s="592"/>
      <c r="JDK187" s="567"/>
      <c r="JDP187" s="535"/>
      <c r="JDQ187" s="592"/>
      <c r="JDR187" s="567"/>
      <c r="JDW187" s="535"/>
      <c r="JDX187" s="592"/>
      <c r="JDY187" s="567"/>
      <c r="JED187" s="535"/>
      <c r="JEE187" s="592"/>
      <c r="JEF187" s="567"/>
      <c r="JEK187" s="535"/>
      <c r="JEL187" s="592"/>
      <c r="JEM187" s="567"/>
      <c r="JER187" s="535"/>
      <c r="JES187" s="592"/>
      <c r="JET187" s="567"/>
      <c r="JEY187" s="535"/>
      <c r="JEZ187" s="592"/>
      <c r="JFA187" s="567"/>
      <c r="JFF187" s="535"/>
      <c r="JFG187" s="592"/>
      <c r="JFH187" s="567"/>
      <c r="JFM187" s="535"/>
      <c r="JFN187" s="592"/>
      <c r="JFO187" s="567"/>
      <c r="JFT187" s="535"/>
      <c r="JFU187" s="592"/>
      <c r="JFV187" s="567"/>
      <c r="JGA187" s="535"/>
      <c r="JGB187" s="592"/>
      <c r="JGC187" s="567"/>
      <c r="JGH187" s="535"/>
      <c r="JGI187" s="592"/>
      <c r="JGJ187" s="567"/>
      <c r="JGO187" s="535"/>
      <c r="JGP187" s="592"/>
      <c r="JGQ187" s="567"/>
      <c r="JGV187" s="535"/>
      <c r="JGW187" s="592"/>
      <c r="JGX187" s="567"/>
      <c r="JHC187" s="535"/>
      <c r="JHD187" s="592"/>
      <c r="JHE187" s="567"/>
      <c r="JHJ187" s="535"/>
      <c r="JHK187" s="592"/>
      <c r="JHL187" s="567"/>
      <c r="JHQ187" s="535"/>
      <c r="JHR187" s="592"/>
      <c r="JHS187" s="567"/>
      <c r="JHX187" s="535"/>
      <c r="JHY187" s="592"/>
      <c r="JHZ187" s="567"/>
      <c r="JIE187" s="535"/>
      <c r="JIF187" s="592"/>
      <c r="JIG187" s="567"/>
      <c r="JIL187" s="535"/>
      <c r="JIM187" s="592"/>
      <c r="JIN187" s="567"/>
      <c r="JIS187" s="535"/>
      <c r="JIT187" s="592"/>
      <c r="JIU187" s="567"/>
      <c r="JIZ187" s="535"/>
      <c r="JJA187" s="592"/>
      <c r="JJB187" s="567"/>
      <c r="JJG187" s="535"/>
      <c r="JJH187" s="592"/>
      <c r="JJI187" s="567"/>
      <c r="JJN187" s="535"/>
      <c r="JJO187" s="592"/>
      <c r="JJP187" s="567"/>
      <c r="JJU187" s="535"/>
      <c r="JJV187" s="592"/>
      <c r="JJW187" s="567"/>
      <c r="JKB187" s="535"/>
      <c r="JKC187" s="592"/>
      <c r="JKD187" s="567"/>
      <c r="JKI187" s="535"/>
      <c r="JKJ187" s="592"/>
      <c r="JKK187" s="567"/>
      <c r="JKP187" s="535"/>
      <c r="JKQ187" s="592"/>
      <c r="JKR187" s="567"/>
      <c r="JKW187" s="535"/>
      <c r="JKX187" s="592"/>
      <c r="JKY187" s="567"/>
      <c r="JLD187" s="535"/>
      <c r="JLE187" s="592"/>
      <c r="JLF187" s="567"/>
      <c r="JLK187" s="535"/>
      <c r="JLL187" s="592"/>
      <c r="JLM187" s="567"/>
      <c r="JLR187" s="535"/>
      <c r="JLS187" s="592"/>
      <c r="JLT187" s="567"/>
      <c r="JLY187" s="535"/>
      <c r="JLZ187" s="592"/>
      <c r="JMA187" s="567"/>
      <c r="JMF187" s="535"/>
      <c r="JMG187" s="592"/>
      <c r="JMH187" s="567"/>
      <c r="JMM187" s="535"/>
      <c r="JMN187" s="592"/>
      <c r="JMO187" s="567"/>
      <c r="JMT187" s="535"/>
      <c r="JMU187" s="592"/>
      <c r="JMV187" s="567"/>
      <c r="JNA187" s="535"/>
      <c r="JNB187" s="592"/>
      <c r="JNC187" s="567"/>
      <c r="JNH187" s="535"/>
      <c r="JNI187" s="592"/>
      <c r="JNJ187" s="567"/>
      <c r="JNO187" s="535"/>
      <c r="JNP187" s="592"/>
      <c r="JNQ187" s="567"/>
      <c r="JNV187" s="535"/>
      <c r="JNW187" s="592"/>
      <c r="JNX187" s="567"/>
      <c r="JOC187" s="535"/>
      <c r="JOD187" s="592"/>
      <c r="JOE187" s="567"/>
      <c r="JOJ187" s="535"/>
      <c r="JOK187" s="592"/>
      <c r="JOL187" s="567"/>
      <c r="JOQ187" s="535"/>
      <c r="JOR187" s="592"/>
      <c r="JOS187" s="567"/>
      <c r="JOX187" s="535"/>
      <c r="JOY187" s="592"/>
      <c r="JOZ187" s="567"/>
      <c r="JPE187" s="535"/>
      <c r="JPF187" s="592"/>
      <c r="JPG187" s="567"/>
      <c r="JPL187" s="535"/>
      <c r="JPM187" s="592"/>
      <c r="JPN187" s="567"/>
      <c r="JPS187" s="535"/>
      <c r="JPT187" s="592"/>
      <c r="JPU187" s="567"/>
      <c r="JPZ187" s="535"/>
      <c r="JQA187" s="592"/>
      <c r="JQB187" s="567"/>
      <c r="JQG187" s="535"/>
      <c r="JQH187" s="592"/>
      <c r="JQI187" s="567"/>
      <c r="JQN187" s="535"/>
      <c r="JQO187" s="592"/>
      <c r="JQP187" s="567"/>
      <c r="JQU187" s="535"/>
      <c r="JQV187" s="592"/>
      <c r="JQW187" s="567"/>
      <c r="JRB187" s="535"/>
      <c r="JRC187" s="592"/>
      <c r="JRD187" s="567"/>
      <c r="JRI187" s="535"/>
      <c r="JRJ187" s="592"/>
      <c r="JRK187" s="567"/>
      <c r="JRP187" s="535"/>
      <c r="JRQ187" s="592"/>
      <c r="JRR187" s="567"/>
      <c r="JRW187" s="535"/>
      <c r="JRX187" s="592"/>
      <c r="JRY187" s="567"/>
      <c r="JSD187" s="535"/>
      <c r="JSE187" s="592"/>
      <c r="JSF187" s="567"/>
      <c r="JSK187" s="535"/>
      <c r="JSL187" s="592"/>
      <c r="JSM187" s="567"/>
      <c r="JSR187" s="535"/>
      <c r="JSS187" s="592"/>
      <c r="JST187" s="567"/>
      <c r="JSY187" s="535"/>
      <c r="JSZ187" s="592"/>
      <c r="JTA187" s="567"/>
      <c r="JTF187" s="535"/>
      <c r="JTG187" s="592"/>
      <c r="JTH187" s="567"/>
      <c r="JTM187" s="535"/>
      <c r="JTN187" s="592"/>
      <c r="JTO187" s="567"/>
      <c r="JTT187" s="535"/>
      <c r="JTU187" s="592"/>
      <c r="JTV187" s="567"/>
      <c r="JUA187" s="535"/>
      <c r="JUB187" s="592"/>
      <c r="JUC187" s="567"/>
      <c r="JUH187" s="535"/>
      <c r="JUI187" s="592"/>
      <c r="JUJ187" s="567"/>
      <c r="JUO187" s="535"/>
      <c r="JUP187" s="592"/>
      <c r="JUQ187" s="567"/>
      <c r="JUV187" s="535"/>
      <c r="JUW187" s="592"/>
      <c r="JUX187" s="567"/>
      <c r="JVC187" s="535"/>
      <c r="JVD187" s="592"/>
      <c r="JVE187" s="567"/>
      <c r="JVJ187" s="535"/>
      <c r="JVK187" s="592"/>
      <c r="JVL187" s="567"/>
      <c r="JVQ187" s="535"/>
      <c r="JVR187" s="592"/>
      <c r="JVS187" s="567"/>
      <c r="JVX187" s="535"/>
      <c r="JVY187" s="592"/>
      <c r="JVZ187" s="567"/>
      <c r="JWE187" s="535"/>
      <c r="JWF187" s="592"/>
      <c r="JWG187" s="567"/>
      <c r="JWL187" s="535"/>
      <c r="JWM187" s="592"/>
      <c r="JWN187" s="567"/>
      <c r="JWS187" s="535"/>
      <c r="JWT187" s="592"/>
      <c r="JWU187" s="567"/>
      <c r="JWZ187" s="535"/>
      <c r="JXA187" s="592"/>
      <c r="JXB187" s="567"/>
      <c r="JXG187" s="535"/>
      <c r="JXH187" s="592"/>
      <c r="JXI187" s="567"/>
      <c r="JXN187" s="535"/>
      <c r="JXO187" s="592"/>
      <c r="JXP187" s="567"/>
      <c r="JXU187" s="535"/>
      <c r="JXV187" s="592"/>
      <c r="JXW187" s="567"/>
      <c r="JYB187" s="535"/>
      <c r="JYC187" s="592"/>
      <c r="JYD187" s="567"/>
      <c r="JYI187" s="535"/>
      <c r="JYJ187" s="592"/>
      <c r="JYK187" s="567"/>
      <c r="JYP187" s="535"/>
      <c r="JYQ187" s="592"/>
      <c r="JYR187" s="567"/>
      <c r="JYW187" s="535"/>
      <c r="JYX187" s="592"/>
      <c r="JYY187" s="567"/>
      <c r="JZD187" s="535"/>
      <c r="JZE187" s="592"/>
      <c r="JZF187" s="567"/>
      <c r="JZK187" s="535"/>
      <c r="JZL187" s="592"/>
      <c r="JZM187" s="567"/>
      <c r="JZR187" s="535"/>
      <c r="JZS187" s="592"/>
      <c r="JZT187" s="567"/>
      <c r="JZY187" s="535"/>
      <c r="JZZ187" s="592"/>
      <c r="KAA187" s="567"/>
      <c r="KAF187" s="535"/>
      <c r="KAG187" s="592"/>
      <c r="KAH187" s="567"/>
      <c r="KAM187" s="535"/>
      <c r="KAN187" s="592"/>
      <c r="KAO187" s="567"/>
      <c r="KAT187" s="535"/>
      <c r="KAU187" s="592"/>
      <c r="KAV187" s="567"/>
      <c r="KBA187" s="535"/>
      <c r="KBB187" s="592"/>
      <c r="KBC187" s="567"/>
      <c r="KBH187" s="535"/>
      <c r="KBI187" s="592"/>
      <c r="KBJ187" s="567"/>
      <c r="KBO187" s="535"/>
      <c r="KBP187" s="592"/>
      <c r="KBQ187" s="567"/>
      <c r="KBV187" s="535"/>
      <c r="KBW187" s="592"/>
      <c r="KBX187" s="567"/>
      <c r="KCC187" s="535"/>
      <c r="KCD187" s="592"/>
      <c r="KCE187" s="567"/>
      <c r="KCJ187" s="535"/>
      <c r="KCK187" s="592"/>
      <c r="KCL187" s="567"/>
      <c r="KCQ187" s="535"/>
      <c r="KCR187" s="592"/>
      <c r="KCS187" s="567"/>
      <c r="KCX187" s="535"/>
      <c r="KCY187" s="592"/>
      <c r="KCZ187" s="567"/>
      <c r="KDE187" s="535"/>
      <c r="KDF187" s="592"/>
      <c r="KDG187" s="567"/>
      <c r="KDL187" s="535"/>
      <c r="KDM187" s="592"/>
      <c r="KDN187" s="567"/>
      <c r="KDS187" s="535"/>
      <c r="KDT187" s="592"/>
      <c r="KDU187" s="567"/>
      <c r="KDZ187" s="535"/>
      <c r="KEA187" s="592"/>
      <c r="KEB187" s="567"/>
      <c r="KEG187" s="535"/>
      <c r="KEH187" s="592"/>
      <c r="KEI187" s="567"/>
      <c r="KEN187" s="535"/>
      <c r="KEO187" s="592"/>
      <c r="KEP187" s="567"/>
      <c r="KEU187" s="535"/>
      <c r="KEV187" s="592"/>
      <c r="KEW187" s="567"/>
      <c r="KFB187" s="535"/>
      <c r="KFC187" s="592"/>
      <c r="KFD187" s="567"/>
      <c r="KFI187" s="535"/>
      <c r="KFJ187" s="592"/>
      <c r="KFK187" s="567"/>
      <c r="KFP187" s="535"/>
      <c r="KFQ187" s="592"/>
      <c r="KFR187" s="567"/>
      <c r="KFW187" s="535"/>
      <c r="KFX187" s="592"/>
      <c r="KFY187" s="567"/>
      <c r="KGD187" s="535"/>
      <c r="KGE187" s="592"/>
      <c r="KGF187" s="567"/>
      <c r="KGK187" s="535"/>
      <c r="KGL187" s="592"/>
      <c r="KGM187" s="567"/>
      <c r="KGR187" s="535"/>
      <c r="KGS187" s="592"/>
      <c r="KGT187" s="567"/>
      <c r="KGY187" s="535"/>
      <c r="KGZ187" s="592"/>
      <c r="KHA187" s="567"/>
      <c r="KHF187" s="535"/>
      <c r="KHG187" s="592"/>
      <c r="KHH187" s="567"/>
      <c r="KHM187" s="535"/>
      <c r="KHN187" s="592"/>
      <c r="KHO187" s="567"/>
      <c r="KHT187" s="535"/>
      <c r="KHU187" s="592"/>
      <c r="KHV187" s="567"/>
      <c r="KIA187" s="535"/>
      <c r="KIB187" s="592"/>
      <c r="KIC187" s="567"/>
      <c r="KIH187" s="535"/>
      <c r="KII187" s="592"/>
      <c r="KIJ187" s="567"/>
      <c r="KIO187" s="535"/>
      <c r="KIP187" s="592"/>
      <c r="KIQ187" s="567"/>
      <c r="KIV187" s="535"/>
      <c r="KIW187" s="592"/>
      <c r="KIX187" s="567"/>
      <c r="KJC187" s="535"/>
      <c r="KJD187" s="592"/>
      <c r="KJE187" s="567"/>
      <c r="KJJ187" s="535"/>
      <c r="KJK187" s="592"/>
      <c r="KJL187" s="567"/>
      <c r="KJQ187" s="535"/>
      <c r="KJR187" s="592"/>
      <c r="KJS187" s="567"/>
      <c r="KJX187" s="535"/>
      <c r="KJY187" s="592"/>
      <c r="KJZ187" s="567"/>
      <c r="KKE187" s="535"/>
      <c r="KKF187" s="592"/>
      <c r="KKG187" s="567"/>
      <c r="KKL187" s="535"/>
      <c r="KKM187" s="592"/>
      <c r="KKN187" s="567"/>
      <c r="KKS187" s="535"/>
      <c r="KKT187" s="592"/>
      <c r="KKU187" s="567"/>
      <c r="KKZ187" s="535"/>
      <c r="KLA187" s="592"/>
      <c r="KLB187" s="567"/>
      <c r="KLG187" s="535"/>
      <c r="KLH187" s="592"/>
      <c r="KLI187" s="567"/>
      <c r="KLN187" s="535"/>
      <c r="KLO187" s="592"/>
      <c r="KLP187" s="567"/>
      <c r="KLU187" s="535"/>
      <c r="KLV187" s="592"/>
      <c r="KLW187" s="567"/>
      <c r="KMB187" s="535"/>
      <c r="KMC187" s="592"/>
      <c r="KMD187" s="567"/>
      <c r="KMI187" s="535"/>
      <c r="KMJ187" s="592"/>
      <c r="KMK187" s="567"/>
      <c r="KMP187" s="535"/>
      <c r="KMQ187" s="592"/>
      <c r="KMR187" s="567"/>
      <c r="KMW187" s="535"/>
      <c r="KMX187" s="592"/>
      <c r="KMY187" s="567"/>
      <c r="KND187" s="535"/>
      <c r="KNE187" s="592"/>
      <c r="KNF187" s="567"/>
      <c r="KNK187" s="535"/>
      <c r="KNL187" s="592"/>
      <c r="KNM187" s="567"/>
      <c r="KNR187" s="535"/>
      <c r="KNS187" s="592"/>
      <c r="KNT187" s="567"/>
      <c r="KNY187" s="535"/>
      <c r="KNZ187" s="592"/>
      <c r="KOA187" s="567"/>
      <c r="KOF187" s="535"/>
      <c r="KOG187" s="592"/>
      <c r="KOH187" s="567"/>
      <c r="KOM187" s="535"/>
      <c r="KON187" s="592"/>
      <c r="KOO187" s="567"/>
      <c r="KOT187" s="535"/>
      <c r="KOU187" s="592"/>
      <c r="KOV187" s="567"/>
      <c r="KPA187" s="535"/>
      <c r="KPB187" s="592"/>
      <c r="KPC187" s="567"/>
      <c r="KPH187" s="535"/>
      <c r="KPI187" s="592"/>
      <c r="KPJ187" s="567"/>
      <c r="KPO187" s="535"/>
      <c r="KPP187" s="592"/>
      <c r="KPQ187" s="567"/>
      <c r="KPV187" s="535"/>
      <c r="KPW187" s="592"/>
      <c r="KPX187" s="567"/>
      <c r="KQC187" s="535"/>
      <c r="KQD187" s="592"/>
      <c r="KQE187" s="567"/>
      <c r="KQJ187" s="535"/>
      <c r="KQK187" s="592"/>
      <c r="KQL187" s="567"/>
      <c r="KQQ187" s="535"/>
      <c r="KQR187" s="592"/>
      <c r="KQS187" s="567"/>
      <c r="KQX187" s="535"/>
      <c r="KQY187" s="592"/>
      <c r="KQZ187" s="567"/>
      <c r="KRE187" s="535"/>
      <c r="KRF187" s="592"/>
      <c r="KRG187" s="567"/>
      <c r="KRL187" s="535"/>
      <c r="KRM187" s="592"/>
      <c r="KRN187" s="567"/>
      <c r="KRS187" s="535"/>
      <c r="KRT187" s="592"/>
      <c r="KRU187" s="567"/>
      <c r="KRZ187" s="535"/>
      <c r="KSA187" s="592"/>
      <c r="KSB187" s="567"/>
      <c r="KSG187" s="535"/>
      <c r="KSH187" s="592"/>
      <c r="KSI187" s="567"/>
      <c r="KSN187" s="535"/>
      <c r="KSO187" s="592"/>
      <c r="KSP187" s="567"/>
      <c r="KSU187" s="535"/>
      <c r="KSV187" s="592"/>
      <c r="KSW187" s="567"/>
      <c r="KTB187" s="535"/>
      <c r="KTC187" s="592"/>
      <c r="KTD187" s="567"/>
      <c r="KTI187" s="535"/>
      <c r="KTJ187" s="592"/>
      <c r="KTK187" s="567"/>
      <c r="KTP187" s="535"/>
      <c r="KTQ187" s="592"/>
      <c r="KTR187" s="567"/>
      <c r="KTW187" s="535"/>
      <c r="KTX187" s="592"/>
      <c r="KTY187" s="567"/>
      <c r="KUD187" s="535"/>
      <c r="KUE187" s="592"/>
      <c r="KUF187" s="567"/>
      <c r="KUK187" s="535"/>
      <c r="KUL187" s="592"/>
      <c r="KUM187" s="567"/>
      <c r="KUR187" s="535"/>
      <c r="KUS187" s="592"/>
      <c r="KUT187" s="567"/>
      <c r="KUY187" s="535"/>
      <c r="KUZ187" s="592"/>
      <c r="KVA187" s="567"/>
      <c r="KVF187" s="535"/>
      <c r="KVG187" s="592"/>
      <c r="KVH187" s="567"/>
      <c r="KVM187" s="535"/>
      <c r="KVN187" s="592"/>
      <c r="KVO187" s="567"/>
      <c r="KVT187" s="535"/>
      <c r="KVU187" s="592"/>
      <c r="KVV187" s="567"/>
      <c r="KWA187" s="535"/>
      <c r="KWB187" s="592"/>
      <c r="KWC187" s="567"/>
      <c r="KWH187" s="535"/>
      <c r="KWI187" s="592"/>
      <c r="KWJ187" s="567"/>
      <c r="KWO187" s="535"/>
      <c r="KWP187" s="592"/>
      <c r="KWQ187" s="567"/>
      <c r="KWV187" s="535"/>
      <c r="KWW187" s="592"/>
      <c r="KWX187" s="567"/>
      <c r="KXC187" s="535"/>
      <c r="KXD187" s="592"/>
      <c r="KXE187" s="567"/>
      <c r="KXJ187" s="535"/>
      <c r="KXK187" s="592"/>
      <c r="KXL187" s="567"/>
      <c r="KXQ187" s="535"/>
      <c r="KXR187" s="592"/>
      <c r="KXS187" s="567"/>
      <c r="KXX187" s="535"/>
      <c r="KXY187" s="592"/>
      <c r="KXZ187" s="567"/>
      <c r="KYE187" s="535"/>
      <c r="KYF187" s="592"/>
      <c r="KYG187" s="567"/>
      <c r="KYL187" s="535"/>
      <c r="KYM187" s="592"/>
      <c r="KYN187" s="567"/>
      <c r="KYS187" s="535"/>
      <c r="KYT187" s="592"/>
      <c r="KYU187" s="567"/>
      <c r="KYZ187" s="535"/>
      <c r="KZA187" s="592"/>
      <c r="KZB187" s="567"/>
      <c r="KZG187" s="535"/>
      <c r="KZH187" s="592"/>
      <c r="KZI187" s="567"/>
      <c r="KZN187" s="535"/>
      <c r="KZO187" s="592"/>
      <c r="KZP187" s="567"/>
      <c r="KZU187" s="535"/>
      <c r="KZV187" s="592"/>
      <c r="KZW187" s="567"/>
      <c r="LAB187" s="535"/>
      <c r="LAC187" s="592"/>
      <c r="LAD187" s="567"/>
      <c r="LAI187" s="535"/>
      <c r="LAJ187" s="592"/>
      <c r="LAK187" s="567"/>
      <c r="LAP187" s="535"/>
      <c r="LAQ187" s="592"/>
      <c r="LAR187" s="567"/>
      <c r="LAW187" s="535"/>
      <c r="LAX187" s="592"/>
      <c r="LAY187" s="567"/>
      <c r="LBD187" s="535"/>
      <c r="LBE187" s="592"/>
      <c r="LBF187" s="567"/>
      <c r="LBK187" s="535"/>
      <c r="LBL187" s="592"/>
      <c r="LBM187" s="567"/>
      <c r="LBR187" s="535"/>
      <c r="LBS187" s="592"/>
      <c r="LBT187" s="567"/>
      <c r="LBY187" s="535"/>
      <c r="LBZ187" s="592"/>
      <c r="LCA187" s="567"/>
      <c r="LCF187" s="535"/>
      <c r="LCG187" s="592"/>
      <c r="LCH187" s="567"/>
      <c r="LCM187" s="535"/>
      <c r="LCN187" s="592"/>
      <c r="LCO187" s="567"/>
      <c r="LCT187" s="535"/>
      <c r="LCU187" s="592"/>
      <c r="LCV187" s="567"/>
      <c r="LDA187" s="535"/>
      <c r="LDB187" s="592"/>
      <c r="LDC187" s="567"/>
      <c r="LDH187" s="535"/>
      <c r="LDI187" s="592"/>
      <c r="LDJ187" s="567"/>
      <c r="LDO187" s="535"/>
      <c r="LDP187" s="592"/>
      <c r="LDQ187" s="567"/>
      <c r="LDV187" s="535"/>
      <c r="LDW187" s="592"/>
      <c r="LDX187" s="567"/>
      <c r="LEC187" s="535"/>
      <c r="LED187" s="592"/>
      <c r="LEE187" s="567"/>
      <c r="LEJ187" s="535"/>
      <c r="LEK187" s="592"/>
      <c r="LEL187" s="567"/>
      <c r="LEQ187" s="535"/>
      <c r="LER187" s="592"/>
      <c r="LES187" s="567"/>
      <c r="LEX187" s="535"/>
      <c r="LEY187" s="592"/>
      <c r="LEZ187" s="567"/>
      <c r="LFE187" s="535"/>
      <c r="LFF187" s="592"/>
      <c r="LFG187" s="567"/>
      <c r="LFL187" s="535"/>
      <c r="LFM187" s="592"/>
      <c r="LFN187" s="567"/>
      <c r="LFS187" s="535"/>
      <c r="LFT187" s="592"/>
      <c r="LFU187" s="567"/>
      <c r="LFZ187" s="535"/>
      <c r="LGA187" s="592"/>
      <c r="LGB187" s="567"/>
      <c r="LGG187" s="535"/>
      <c r="LGH187" s="592"/>
      <c r="LGI187" s="567"/>
      <c r="LGN187" s="535"/>
      <c r="LGO187" s="592"/>
      <c r="LGP187" s="567"/>
      <c r="LGU187" s="535"/>
      <c r="LGV187" s="592"/>
      <c r="LGW187" s="567"/>
      <c r="LHB187" s="535"/>
      <c r="LHC187" s="592"/>
      <c r="LHD187" s="567"/>
      <c r="LHI187" s="535"/>
      <c r="LHJ187" s="592"/>
      <c r="LHK187" s="567"/>
      <c r="LHP187" s="535"/>
      <c r="LHQ187" s="592"/>
      <c r="LHR187" s="567"/>
      <c r="LHW187" s="535"/>
      <c r="LHX187" s="592"/>
      <c r="LHY187" s="567"/>
      <c r="LID187" s="535"/>
      <c r="LIE187" s="592"/>
      <c r="LIF187" s="567"/>
      <c r="LIK187" s="535"/>
      <c r="LIL187" s="592"/>
      <c r="LIM187" s="567"/>
      <c r="LIR187" s="535"/>
      <c r="LIS187" s="592"/>
      <c r="LIT187" s="567"/>
      <c r="LIY187" s="535"/>
      <c r="LIZ187" s="592"/>
      <c r="LJA187" s="567"/>
      <c r="LJF187" s="535"/>
      <c r="LJG187" s="592"/>
      <c r="LJH187" s="567"/>
      <c r="LJM187" s="535"/>
      <c r="LJN187" s="592"/>
      <c r="LJO187" s="567"/>
      <c r="LJT187" s="535"/>
      <c r="LJU187" s="592"/>
      <c r="LJV187" s="567"/>
      <c r="LKA187" s="535"/>
      <c r="LKB187" s="592"/>
      <c r="LKC187" s="567"/>
      <c r="LKH187" s="535"/>
      <c r="LKI187" s="592"/>
      <c r="LKJ187" s="567"/>
      <c r="LKO187" s="535"/>
      <c r="LKP187" s="592"/>
      <c r="LKQ187" s="567"/>
      <c r="LKV187" s="535"/>
      <c r="LKW187" s="592"/>
      <c r="LKX187" s="567"/>
      <c r="LLC187" s="535"/>
      <c r="LLD187" s="592"/>
      <c r="LLE187" s="567"/>
      <c r="LLJ187" s="535"/>
      <c r="LLK187" s="592"/>
      <c r="LLL187" s="567"/>
      <c r="LLQ187" s="535"/>
      <c r="LLR187" s="592"/>
      <c r="LLS187" s="567"/>
      <c r="LLX187" s="535"/>
      <c r="LLY187" s="592"/>
      <c r="LLZ187" s="567"/>
      <c r="LME187" s="535"/>
      <c r="LMF187" s="592"/>
      <c r="LMG187" s="567"/>
      <c r="LML187" s="535"/>
      <c r="LMM187" s="592"/>
      <c r="LMN187" s="567"/>
      <c r="LMS187" s="535"/>
      <c r="LMT187" s="592"/>
      <c r="LMU187" s="567"/>
      <c r="LMZ187" s="535"/>
      <c r="LNA187" s="592"/>
      <c r="LNB187" s="567"/>
      <c r="LNG187" s="535"/>
      <c r="LNH187" s="592"/>
      <c r="LNI187" s="567"/>
      <c r="LNN187" s="535"/>
      <c r="LNO187" s="592"/>
      <c r="LNP187" s="567"/>
      <c r="LNU187" s="535"/>
      <c r="LNV187" s="592"/>
      <c r="LNW187" s="567"/>
      <c r="LOB187" s="535"/>
      <c r="LOC187" s="592"/>
      <c r="LOD187" s="567"/>
      <c r="LOI187" s="535"/>
      <c r="LOJ187" s="592"/>
      <c r="LOK187" s="567"/>
      <c r="LOP187" s="535"/>
      <c r="LOQ187" s="592"/>
      <c r="LOR187" s="567"/>
      <c r="LOW187" s="535"/>
      <c r="LOX187" s="592"/>
      <c r="LOY187" s="567"/>
      <c r="LPD187" s="535"/>
      <c r="LPE187" s="592"/>
      <c r="LPF187" s="567"/>
      <c r="LPK187" s="535"/>
      <c r="LPL187" s="592"/>
      <c r="LPM187" s="567"/>
      <c r="LPR187" s="535"/>
      <c r="LPS187" s="592"/>
      <c r="LPT187" s="567"/>
      <c r="LPY187" s="535"/>
      <c r="LPZ187" s="592"/>
      <c r="LQA187" s="567"/>
      <c r="LQF187" s="535"/>
      <c r="LQG187" s="592"/>
      <c r="LQH187" s="567"/>
      <c r="LQM187" s="535"/>
      <c r="LQN187" s="592"/>
      <c r="LQO187" s="567"/>
      <c r="LQT187" s="535"/>
      <c r="LQU187" s="592"/>
      <c r="LQV187" s="567"/>
      <c r="LRA187" s="535"/>
      <c r="LRB187" s="592"/>
      <c r="LRC187" s="567"/>
      <c r="LRH187" s="535"/>
      <c r="LRI187" s="592"/>
      <c r="LRJ187" s="567"/>
      <c r="LRO187" s="535"/>
      <c r="LRP187" s="592"/>
      <c r="LRQ187" s="567"/>
      <c r="LRV187" s="535"/>
      <c r="LRW187" s="592"/>
      <c r="LRX187" s="567"/>
      <c r="LSC187" s="535"/>
      <c r="LSD187" s="592"/>
      <c r="LSE187" s="567"/>
      <c r="LSJ187" s="535"/>
      <c r="LSK187" s="592"/>
      <c r="LSL187" s="567"/>
      <c r="LSQ187" s="535"/>
      <c r="LSR187" s="592"/>
      <c r="LSS187" s="567"/>
      <c r="LSX187" s="535"/>
      <c r="LSY187" s="592"/>
      <c r="LSZ187" s="567"/>
      <c r="LTE187" s="535"/>
      <c r="LTF187" s="592"/>
      <c r="LTG187" s="567"/>
      <c r="LTL187" s="535"/>
      <c r="LTM187" s="592"/>
      <c r="LTN187" s="567"/>
      <c r="LTS187" s="535"/>
      <c r="LTT187" s="592"/>
      <c r="LTU187" s="567"/>
      <c r="LTZ187" s="535"/>
      <c r="LUA187" s="592"/>
      <c r="LUB187" s="567"/>
      <c r="LUG187" s="535"/>
      <c r="LUH187" s="592"/>
      <c r="LUI187" s="567"/>
      <c r="LUN187" s="535"/>
      <c r="LUO187" s="592"/>
      <c r="LUP187" s="567"/>
      <c r="LUU187" s="535"/>
      <c r="LUV187" s="592"/>
      <c r="LUW187" s="567"/>
      <c r="LVB187" s="535"/>
      <c r="LVC187" s="592"/>
      <c r="LVD187" s="567"/>
      <c r="LVI187" s="535"/>
      <c r="LVJ187" s="592"/>
      <c r="LVK187" s="567"/>
      <c r="LVP187" s="535"/>
      <c r="LVQ187" s="592"/>
      <c r="LVR187" s="567"/>
      <c r="LVW187" s="535"/>
      <c r="LVX187" s="592"/>
      <c r="LVY187" s="567"/>
      <c r="LWD187" s="535"/>
      <c r="LWE187" s="592"/>
      <c r="LWF187" s="567"/>
      <c r="LWK187" s="535"/>
      <c r="LWL187" s="592"/>
      <c r="LWM187" s="567"/>
      <c r="LWR187" s="535"/>
      <c r="LWS187" s="592"/>
      <c r="LWT187" s="567"/>
      <c r="LWY187" s="535"/>
      <c r="LWZ187" s="592"/>
      <c r="LXA187" s="567"/>
      <c r="LXF187" s="535"/>
      <c r="LXG187" s="592"/>
      <c r="LXH187" s="567"/>
      <c r="LXM187" s="535"/>
      <c r="LXN187" s="592"/>
      <c r="LXO187" s="567"/>
      <c r="LXT187" s="535"/>
      <c r="LXU187" s="592"/>
      <c r="LXV187" s="567"/>
      <c r="LYA187" s="535"/>
      <c r="LYB187" s="592"/>
      <c r="LYC187" s="567"/>
      <c r="LYH187" s="535"/>
      <c r="LYI187" s="592"/>
      <c r="LYJ187" s="567"/>
      <c r="LYO187" s="535"/>
      <c r="LYP187" s="592"/>
      <c r="LYQ187" s="567"/>
      <c r="LYV187" s="535"/>
      <c r="LYW187" s="592"/>
      <c r="LYX187" s="567"/>
      <c r="LZC187" s="535"/>
      <c r="LZD187" s="592"/>
      <c r="LZE187" s="567"/>
      <c r="LZJ187" s="535"/>
      <c r="LZK187" s="592"/>
      <c r="LZL187" s="567"/>
      <c r="LZQ187" s="535"/>
      <c r="LZR187" s="592"/>
      <c r="LZS187" s="567"/>
      <c r="LZX187" s="535"/>
      <c r="LZY187" s="592"/>
      <c r="LZZ187" s="567"/>
      <c r="MAE187" s="535"/>
      <c r="MAF187" s="592"/>
      <c r="MAG187" s="567"/>
      <c r="MAL187" s="535"/>
      <c r="MAM187" s="592"/>
      <c r="MAN187" s="567"/>
      <c r="MAS187" s="535"/>
      <c r="MAT187" s="592"/>
      <c r="MAU187" s="567"/>
      <c r="MAZ187" s="535"/>
      <c r="MBA187" s="592"/>
      <c r="MBB187" s="567"/>
      <c r="MBG187" s="535"/>
      <c r="MBH187" s="592"/>
      <c r="MBI187" s="567"/>
      <c r="MBN187" s="535"/>
      <c r="MBO187" s="592"/>
      <c r="MBP187" s="567"/>
      <c r="MBU187" s="535"/>
      <c r="MBV187" s="592"/>
      <c r="MBW187" s="567"/>
      <c r="MCB187" s="535"/>
      <c r="MCC187" s="592"/>
      <c r="MCD187" s="567"/>
      <c r="MCI187" s="535"/>
      <c r="MCJ187" s="592"/>
      <c r="MCK187" s="567"/>
      <c r="MCP187" s="535"/>
      <c r="MCQ187" s="592"/>
      <c r="MCR187" s="567"/>
      <c r="MCW187" s="535"/>
      <c r="MCX187" s="592"/>
      <c r="MCY187" s="567"/>
      <c r="MDD187" s="535"/>
      <c r="MDE187" s="592"/>
      <c r="MDF187" s="567"/>
      <c r="MDK187" s="535"/>
      <c r="MDL187" s="592"/>
      <c r="MDM187" s="567"/>
      <c r="MDR187" s="535"/>
      <c r="MDS187" s="592"/>
      <c r="MDT187" s="567"/>
      <c r="MDY187" s="535"/>
      <c r="MDZ187" s="592"/>
      <c r="MEA187" s="567"/>
      <c r="MEF187" s="535"/>
      <c r="MEG187" s="592"/>
      <c r="MEH187" s="567"/>
      <c r="MEM187" s="535"/>
      <c r="MEN187" s="592"/>
      <c r="MEO187" s="567"/>
      <c r="MET187" s="535"/>
      <c r="MEU187" s="592"/>
      <c r="MEV187" s="567"/>
      <c r="MFA187" s="535"/>
      <c r="MFB187" s="592"/>
      <c r="MFC187" s="567"/>
      <c r="MFH187" s="535"/>
      <c r="MFI187" s="592"/>
      <c r="MFJ187" s="567"/>
      <c r="MFO187" s="535"/>
      <c r="MFP187" s="592"/>
      <c r="MFQ187" s="567"/>
      <c r="MFV187" s="535"/>
      <c r="MFW187" s="592"/>
      <c r="MFX187" s="567"/>
      <c r="MGC187" s="535"/>
      <c r="MGD187" s="592"/>
      <c r="MGE187" s="567"/>
      <c r="MGJ187" s="535"/>
      <c r="MGK187" s="592"/>
      <c r="MGL187" s="567"/>
      <c r="MGQ187" s="535"/>
      <c r="MGR187" s="592"/>
      <c r="MGS187" s="567"/>
      <c r="MGX187" s="535"/>
      <c r="MGY187" s="592"/>
      <c r="MGZ187" s="567"/>
      <c r="MHE187" s="535"/>
      <c r="MHF187" s="592"/>
      <c r="MHG187" s="567"/>
      <c r="MHL187" s="535"/>
      <c r="MHM187" s="592"/>
      <c r="MHN187" s="567"/>
      <c r="MHS187" s="535"/>
      <c r="MHT187" s="592"/>
      <c r="MHU187" s="567"/>
      <c r="MHZ187" s="535"/>
      <c r="MIA187" s="592"/>
      <c r="MIB187" s="567"/>
      <c r="MIG187" s="535"/>
      <c r="MIH187" s="592"/>
      <c r="MII187" s="567"/>
      <c r="MIN187" s="535"/>
      <c r="MIO187" s="592"/>
      <c r="MIP187" s="567"/>
      <c r="MIU187" s="535"/>
      <c r="MIV187" s="592"/>
      <c r="MIW187" s="567"/>
      <c r="MJB187" s="535"/>
      <c r="MJC187" s="592"/>
      <c r="MJD187" s="567"/>
      <c r="MJI187" s="535"/>
      <c r="MJJ187" s="592"/>
      <c r="MJK187" s="567"/>
      <c r="MJP187" s="535"/>
      <c r="MJQ187" s="592"/>
      <c r="MJR187" s="567"/>
      <c r="MJW187" s="535"/>
      <c r="MJX187" s="592"/>
      <c r="MJY187" s="567"/>
      <c r="MKD187" s="535"/>
      <c r="MKE187" s="592"/>
      <c r="MKF187" s="567"/>
      <c r="MKK187" s="535"/>
      <c r="MKL187" s="592"/>
      <c r="MKM187" s="567"/>
      <c r="MKR187" s="535"/>
      <c r="MKS187" s="592"/>
      <c r="MKT187" s="567"/>
      <c r="MKY187" s="535"/>
      <c r="MKZ187" s="592"/>
      <c r="MLA187" s="567"/>
      <c r="MLF187" s="535"/>
      <c r="MLG187" s="592"/>
      <c r="MLH187" s="567"/>
      <c r="MLM187" s="535"/>
      <c r="MLN187" s="592"/>
      <c r="MLO187" s="567"/>
      <c r="MLT187" s="535"/>
      <c r="MLU187" s="592"/>
      <c r="MLV187" s="567"/>
      <c r="MMA187" s="535"/>
      <c r="MMB187" s="592"/>
      <c r="MMC187" s="567"/>
      <c r="MMH187" s="535"/>
      <c r="MMI187" s="592"/>
      <c r="MMJ187" s="567"/>
      <c r="MMO187" s="535"/>
      <c r="MMP187" s="592"/>
      <c r="MMQ187" s="567"/>
      <c r="MMV187" s="535"/>
      <c r="MMW187" s="592"/>
      <c r="MMX187" s="567"/>
      <c r="MNC187" s="535"/>
      <c r="MND187" s="592"/>
      <c r="MNE187" s="567"/>
      <c r="MNJ187" s="535"/>
      <c r="MNK187" s="592"/>
      <c r="MNL187" s="567"/>
      <c r="MNQ187" s="535"/>
      <c r="MNR187" s="592"/>
      <c r="MNS187" s="567"/>
      <c r="MNX187" s="535"/>
      <c r="MNY187" s="592"/>
      <c r="MNZ187" s="567"/>
      <c r="MOE187" s="535"/>
      <c r="MOF187" s="592"/>
      <c r="MOG187" s="567"/>
      <c r="MOL187" s="535"/>
      <c r="MOM187" s="592"/>
      <c r="MON187" s="567"/>
      <c r="MOS187" s="535"/>
      <c r="MOT187" s="592"/>
      <c r="MOU187" s="567"/>
      <c r="MOZ187" s="535"/>
      <c r="MPA187" s="592"/>
      <c r="MPB187" s="567"/>
      <c r="MPG187" s="535"/>
      <c r="MPH187" s="592"/>
      <c r="MPI187" s="567"/>
      <c r="MPN187" s="535"/>
      <c r="MPO187" s="592"/>
      <c r="MPP187" s="567"/>
      <c r="MPU187" s="535"/>
      <c r="MPV187" s="592"/>
      <c r="MPW187" s="567"/>
      <c r="MQB187" s="535"/>
      <c r="MQC187" s="592"/>
      <c r="MQD187" s="567"/>
      <c r="MQI187" s="535"/>
      <c r="MQJ187" s="592"/>
      <c r="MQK187" s="567"/>
      <c r="MQP187" s="535"/>
      <c r="MQQ187" s="592"/>
      <c r="MQR187" s="567"/>
      <c r="MQW187" s="535"/>
      <c r="MQX187" s="592"/>
      <c r="MQY187" s="567"/>
      <c r="MRD187" s="535"/>
      <c r="MRE187" s="592"/>
      <c r="MRF187" s="567"/>
      <c r="MRK187" s="535"/>
      <c r="MRL187" s="592"/>
      <c r="MRM187" s="567"/>
      <c r="MRR187" s="535"/>
      <c r="MRS187" s="592"/>
      <c r="MRT187" s="567"/>
      <c r="MRY187" s="535"/>
      <c r="MRZ187" s="592"/>
      <c r="MSA187" s="567"/>
      <c r="MSF187" s="535"/>
      <c r="MSG187" s="592"/>
      <c r="MSH187" s="567"/>
      <c r="MSM187" s="535"/>
      <c r="MSN187" s="592"/>
      <c r="MSO187" s="567"/>
      <c r="MST187" s="535"/>
      <c r="MSU187" s="592"/>
      <c r="MSV187" s="567"/>
      <c r="MTA187" s="535"/>
      <c r="MTB187" s="592"/>
      <c r="MTC187" s="567"/>
      <c r="MTH187" s="535"/>
      <c r="MTI187" s="592"/>
      <c r="MTJ187" s="567"/>
      <c r="MTO187" s="535"/>
      <c r="MTP187" s="592"/>
      <c r="MTQ187" s="567"/>
      <c r="MTV187" s="535"/>
      <c r="MTW187" s="592"/>
      <c r="MTX187" s="567"/>
      <c r="MUC187" s="535"/>
      <c r="MUD187" s="592"/>
      <c r="MUE187" s="567"/>
      <c r="MUJ187" s="535"/>
      <c r="MUK187" s="592"/>
      <c r="MUL187" s="567"/>
      <c r="MUQ187" s="535"/>
      <c r="MUR187" s="592"/>
      <c r="MUS187" s="567"/>
      <c r="MUX187" s="535"/>
      <c r="MUY187" s="592"/>
      <c r="MUZ187" s="567"/>
      <c r="MVE187" s="535"/>
      <c r="MVF187" s="592"/>
      <c r="MVG187" s="567"/>
      <c r="MVL187" s="535"/>
      <c r="MVM187" s="592"/>
      <c r="MVN187" s="567"/>
      <c r="MVS187" s="535"/>
      <c r="MVT187" s="592"/>
      <c r="MVU187" s="567"/>
      <c r="MVZ187" s="535"/>
      <c r="MWA187" s="592"/>
      <c r="MWB187" s="567"/>
      <c r="MWG187" s="535"/>
      <c r="MWH187" s="592"/>
      <c r="MWI187" s="567"/>
      <c r="MWN187" s="535"/>
      <c r="MWO187" s="592"/>
      <c r="MWP187" s="567"/>
      <c r="MWU187" s="535"/>
      <c r="MWV187" s="592"/>
      <c r="MWW187" s="567"/>
      <c r="MXB187" s="535"/>
      <c r="MXC187" s="592"/>
      <c r="MXD187" s="567"/>
      <c r="MXI187" s="535"/>
      <c r="MXJ187" s="592"/>
      <c r="MXK187" s="567"/>
      <c r="MXP187" s="535"/>
      <c r="MXQ187" s="592"/>
      <c r="MXR187" s="567"/>
      <c r="MXW187" s="535"/>
      <c r="MXX187" s="592"/>
      <c r="MXY187" s="567"/>
      <c r="MYD187" s="535"/>
      <c r="MYE187" s="592"/>
      <c r="MYF187" s="567"/>
      <c r="MYK187" s="535"/>
      <c r="MYL187" s="592"/>
      <c r="MYM187" s="567"/>
      <c r="MYR187" s="535"/>
      <c r="MYS187" s="592"/>
      <c r="MYT187" s="567"/>
      <c r="MYY187" s="535"/>
      <c r="MYZ187" s="592"/>
      <c r="MZA187" s="567"/>
      <c r="MZF187" s="535"/>
      <c r="MZG187" s="592"/>
      <c r="MZH187" s="567"/>
      <c r="MZM187" s="535"/>
      <c r="MZN187" s="592"/>
      <c r="MZO187" s="567"/>
      <c r="MZT187" s="535"/>
      <c r="MZU187" s="592"/>
      <c r="MZV187" s="567"/>
      <c r="NAA187" s="535"/>
      <c r="NAB187" s="592"/>
      <c r="NAC187" s="567"/>
      <c r="NAH187" s="535"/>
      <c r="NAI187" s="592"/>
      <c r="NAJ187" s="567"/>
      <c r="NAO187" s="535"/>
      <c r="NAP187" s="592"/>
      <c r="NAQ187" s="567"/>
      <c r="NAV187" s="535"/>
      <c r="NAW187" s="592"/>
      <c r="NAX187" s="567"/>
      <c r="NBC187" s="535"/>
      <c r="NBD187" s="592"/>
      <c r="NBE187" s="567"/>
      <c r="NBJ187" s="535"/>
      <c r="NBK187" s="592"/>
      <c r="NBL187" s="567"/>
      <c r="NBQ187" s="535"/>
      <c r="NBR187" s="592"/>
      <c r="NBS187" s="567"/>
      <c r="NBX187" s="535"/>
      <c r="NBY187" s="592"/>
      <c r="NBZ187" s="567"/>
      <c r="NCE187" s="535"/>
      <c r="NCF187" s="592"/>
      <c r="NCG187" s="567"/>
      <c r="NCL187" s="535"/>
      <c r="NCM187" s="592"/>
      <c r="NCN187" s="567"/>
      <c r="NCS187" s="535"/>
      <c r="NCT187" s="592"/>
      <c r="NCU187" s="567"/>
      <c r="NCZ187" s="535"/>
      <c r="NDA187" s="592"/>
      <c r="NDB187" s="567"/>
      <c r="NDG187" s="535"/>
      <c r="NDH187" s="592"/>
      <c r="NDI187" s="567"/>
      <c r="NDN187" s="535"/>
      <c r="NDO187" s="592"/>
      <c r="NDP187" s="567"/>
      <c r="NDU187" s="535"/>
      <c r="NDV187" s="592"/>
      <c r="NDW187" s="567"/>
      <c r="NEB187" s="535"/>
      <c r="NEC187" s="592"/>
      <c r="NED187" s="567"/>
      <c r="NEI187" s="535"/>
      <c r="NEJ187" s="592"/>
      <c r="NEK187" s="567"/>
      <c r="NEP187" s="535"/>
      <c r="NEQ187" s="592"/>
      <c r="NER187" s="567"/>
      <c r="NEW187" s="535"/>
      <c r="NEX187" s="592"/>
      <c r="NEY187" s="567"/>
      <c r="NFD187" s="535"/>
      <c r="NFE187" s="592"/>
      <c r="NFF187" s="567"/>
      <c r="NFK187" s="535"/>
      <c r="NFL187" s="592"/>
      <c r="NFM187" s="567"/>
      <c r="NFR187" s="535"/>
      <c r="NFS187" s="592"/>
      <c r="NFT187" s="567"/>
      <c r="NFY187" s="535"/>
      <c r="NFZ187" s="592"/>
      <c r="NGA187" s="567"/>
      <c r="NGF187" s="535"/>
      <c r="NGG187" s="592"/>
      <c r="NGH187" s="567"/>
      <c r="NGM187" s="535"/>
      <c r="NGN187" s="592"/>
      <c r="NGO187" s="567"/>
      <c r="NGT187" s="535"/>
      <c r="NGU187" s="592"/>
      <c r="NGV187" s="567"/>
      <c r="NHA187" s="535"/>
      <c r="NHB187" s="592"/>
      <c r="NHC187" s="567"/>
      <c r="NHH187" s="535"/>
      <c r="NHI187" s="592"/>
      <c r="NHJ187" s="567"/>
      <c r="NHO187" s="535"/>
      <c r="NHP187" s="592"/>
      <c r="NHQ187" s="567"/>
      <c r="NHV187" s="535"/>
      <c r="NHW187" s="592"/>
      <c r="NHX187" s="567"/>
      <c r="NIC187" s="535"/>
      <c r="NID187" s="592"/>
      <c r="NIE187" s="567"/>
      <c r="NIJ187" s="535"/>
      <c r="NIK187" s="592"/>
      <c r="NIL187" s="567"/>
      <c r="NIQ187" s="535"/>
      <c r="NIR187" s="592"/>
      <c r="NIS187" s="567"/>
      <c r="NIX187" s="535"/>
      <c r="NIY187" s="592"/>
      <c r="NIZ187" s="567"/>
      <c r="NJE187" s="535"/>
      <c r="NJF187" s="592"/>
      <c r="NJG187" s="567"/>
      <c r="NJL187" s="535"/>
      <c r="NJM187" s="592"/>
      <c r="NJN187" s="567"/>
      <c r="NJS187" s="535"/>
      <c r="NJT187" s="592"/>
      <c r="NJU187" s="567"/>
      <c r="NJZ187" s="535"/>
      <c r="NKA187" s="592"/>
      <c r="NKB187" s="567"/>
      <c r="NKG187" s="535"/>
      <c r="NKH187" s="592"/>
      <c r="NKI187" s="567"/>
      <c r="NKN187" s="535"/>
      <c r="NKO187" s="592"/>
      <c r="NKP187" s="567"/>
      <c r="NKU187" s="535"/>
      <c r="NKV187" s="592"/>
      <c r="NKW187" s="567"/>
      <c r="NLB187" s="535"/>
      <c r="NLC187" s="592"/>
      <c r="NLD187" s="567"/>
      <c r="NLI187" s="535"/>
      <c r="NLJ187" s="592"/>
      <c r="NLK187" s="567"/>
      <c r="NLP187" s="535"/>
      <c r="NLQ187" s="592"/>
      <c r="NLR187" s="567"/>
      <c r="NLW187" s="535"/>
      <c r="NLX187" s="592"/>
      <c r="NLY187" s="567"/>
      <c r="NMD187" s="535"/>
      <c r="NME187" s="592"/>
      <c r="NMF187" s="567"/>
      <c r="NMK187" s="535"/>
      <c r="NML187" s="592"/>
      <c r="NMM187" s="567"/>
      <c r="NMR187" s="535"/>
      <c r="NMS187" s="592"/>
      <c r="NMT187" s="567"/>
      <c r="NMY187" s="535"/>
      <c r="NMZ187" s="592"/>
      <c r="NNA187" s="567"/>
      <c r="NNF187" s="535"/>
      <c r="NNG187" s="592"/>
      <c r="NNH187" s="567"/>
      <c r="NNM187" s="535"/>
      <c r="NNN187" s="592"/>
      <c r="NNO187" s="567"/>
      <c r="NNT187" s="535"/>
      <c r="NNU187" s="592"/>
      <c r="NNV187" s="567"/>
      <c r="NOA187" s="535"/>
      <c r="NOB187" s="592"/>
      <c r="NOC187" s="567"/>
      <c r="NOH187" s="535"/>
      <c r="NOI187" s="592"/>
      <c r="NOJ187" s="567"/>
      <c r="NOO187" s="535"/>
      <c r="NOP187" s="592"/>
      <c r="NOQ187" s="567"/>
      <c r="NOV187" s="535"/>
      <c r="NOW187" s="592"/>
      <c r="NOX187" s="567"/>
      <c r="NPC187" s="535"/>
      <c r="NPD187" s="592"/>
      <c r="NPE187" s="567"/>
      <c r="NPJ187" s="535"/>
      <c r="NPK187" s="592"/>
      <c r="NPL187" s="567"/>
      <c r="NPQ187" s="535"/>
      <c r="NPR187" s="592"/>
      <c r="NPS187" s="567"/>
      <c r="NPX187" s="535"/>
      <c r="NPY187" s="592"/>
      <c r="NPZ187" s="567"/>
      <c r="NQE187" s="535"/>
      <c r="NQF187" s="592"/>
      <c r="NQG187" s="567"/>
      <c r="NQL187" s="535"/>
      <c r="NQM187" s="592"/>
      <c r="NQN187" s="567"/>
      <c r="NQS187" s="535"/>
      <c r="NQT187" s="592"/>
      <c r="NQU187" s="567"/>
      <c r="NQZ187" s="535"/>
      <c r="NRA187" s="592"/>
      <c r="NRB187" s="567"/>
      <c r="NRG187" s="535"/>
      <c r="NRH187" s="592"/>
      <c r="NRI187" s="567"/>
      <c r="NRN187" s="535"/>
      <c r="NRO187" s="592"/>
      <c r="NRP187" s="567"/>
      <c r="NRU187" s="535"/>
      <c r="NRV187" s="592"/>
      <c r="NRW187" s="567"/>
      <c r="NSB187" s="535"/>
      <c r="NSC187" s="592"/>
      <c r="NSD187" s="567"/>
      <c r="NSI187" s="535"/>
      <c r="NSJ187" s="592"/>
      <c r="NSK187" s="567"/>
      <c r="NSP187" s="535"/>
      <c r="NSQ187" s="592"/>
      <c r="NSR187" s="567"/>
      <c r="NSW187" s="535"/>
      <c r="NSX187" s="592"/>
      <c r="NSY187" s="567"/>
      <c r="NTD187" s="535"/>
      <c r="NTE187" s="592"/>
      <c r="NTF187" s="567"/>
      <c r="NTK187" s="535"/>
      <c r="NTL187" s="592"/>
      <c r="NTM187" s="567"/>
      <c r="NTR187" s="535"/>
      <c r="NTS187" s="592"/>
      <c r="NTT187" s="567"/>
      <c r="NTY187" s="535"/>
      <c r="NTZ187" s="592"/>
      <c r="NUA187" s="567"/>
      <c r="NUF187" s="535"/>
      <c r="NUG187" s="592"/>
      <c r="NUH187" s="567"/>
      <c r="NUM187" s="535"/>
      <c r="NUN187" s="592"/>
      <c r="NUO187" s="567"/>
      <c r="NUT187" s="535"/>
      <c r="NUU187" s="592"/>
      <c r="NUV187" s="567"/>
      <c r="NVA187" s="535"/>
      <c r="NVB187" s="592"/>
      <c r="NVC187" s="567"/>
      <c r="NVH187" s="535"/>
      <c r="NVI187" s="592"/>
      <c r="NVJ187" s="567"/>
      <c r="NVO187" s="535"/>
      <c r="NVP187" s="592"/>
      <c r="NVQ187" s="567"/>
      <c r="NVV187" s="535"/>
      <c r="NVW187" s="592"/>
      <c r="NVX187" s="567"/>
      <c r="NWC187" s="535"/>
      <c r="NWD187" s="592"/>
      <c r="NWE187" s="567"/>
      <c r="NWJ187" s="535"/>
      <c r="NWK187" s="592"/>
      <c r="NWL187" s="567"/>
      <c r="NWQ187" s="535"/>
      <c r="NWR187" s="592"/>
      <c r="NWS187" s="567"/>
      <c r="NWX187" s="535"/>
      <c r="NWY187" s="592"/>
      <c r="NWZ187" s="567"/>
      <c r="NXE187" s="535"/>
      <c r="NXF187" s="592"/>
      <c r="NXG187" s="567"/>
      <c r="NXL187" s="535"/>
      <c r="NXM187" s="592"/>
      <c r="NXN187" s="567"/>
      <c r="NXS187" s="535"/>
      <c r="NXT187" s="592"/>
      <c r="NXU187" s="567"/>
      <c r="NXZ187" s="535"/>
      <c r="NYA187" s="592"/>
      <c r="NYB187" s="567"/>
      <c r="NYG187" s="535"/>
      <c r="NYH187" s="592"/>
      <c r="NYI187" s="567"/>
      <c r="NYN187" s="535"/>
      <c r="NYO187" s="592"/>
      <c r="NYP187" s="567"/>
      <c r="NYU187" s="535"/>
      <c r="NYV187" s="592"/>
      <c r="NYW187" s="567"/>
      <c r="NZB187" s="535"/>
      <c r="NZC187" s="592"/>
      <c r="NZD187" s="567"/>
      <c r="NZI187" s="535"/>
      <c r="NZJ187" s="592"/>
      <c r="NZK187" s="567"/>
      <c r="NZP187" s="535"/>
      <c r="NZQ187" s="592"/>
      <c r="NZR187" s="567"/>
      <c r="NZW187" s="535"/>
      <c r="NZX187" s="592"/>
      <c r="NZY187" s="567"/>
      <c r="OAD187" s="535"/>
      <c r="OAE187" s="592"/>
      <c r="OAF187" s="567"/>
      <c r="OAK187" s="535"/>
      <c r="OAL187" s="592"/>
      <c r="OAM187" s="567"/>
      <c r="OAR187" s="535"/>
      <c r="OAS187" s="592"/>
      <c r="OAT187" s="567"/>
      <c r="OAY187" s="535"/>
      <c r="OAZ187" s="592"/>
      <c r="OBA187" s="567"/>
      <c r="OBF187" s="535"/>
      <c r="OBG187" s="592"/>
      <c r="OBH187" s="567"/>
      <c r="OBM187" s="535"/>
      <c r="OBN187" s="592"/>
      <c r="OBO187" s="567"/>
      <c r="OBT187" s="535"/>
      <c r="OBU187" s="592"/>
      <c r="OBV187" s="567"/>
      <c r="OCA187" s="535"/>
      <c r="OCB187" s="592"/>
      <c r="OCC187" s="567"/>
      <c r="OCH187" s="535"/>
      <c r="OCI187" s="592"/>
      <c r="OCJ187" s="567"/>
      <c r="OCO187" s="535"/>
      <c r="OCP187" s="592"/>
      <c r="OCQ187" s="567"/>
      <c r="OCV187" s="535"/>
      <c r="OCW187" s="592"/>
      <c r="OCX187" s="567"/>
      <c r="ODC187" s="535"/>
      <c r="ODD187" s="592"/>
      <c r="ODE187" s="567"/>
      <c r="ODJ187" s="535"/>
      <c r="ODK187" s="592"/>
      <c r="ODL187" s="567"/>
      <c r="ODQ187" s="535"/>
      <c r="ODR187" s="592"/>
      <c r="ODS187" s="567"/>
      <c r="ODX187" s="535"/>
      <c r="ODY187" s="592"/>
      <c r="ODZ187" s="567"/>
      <c r="OEE187" s="535"/>
      <c r="OEF187" s="592"/>
      <c r="OEG187" s="567"/>
      <c r="OEL187" s="535"/>
      <c r="OEM187" s="592"/>
      <c r="OEN187" s="567"/>
      <c r="OES187" s="535"/>
      <c r="OET187" s="592"/>
      <c r="OEU187" s="567"/>
      <c r="OEZ187" s="535"/>
      <c r="OFA187" s="592"/>
      <c r="OFB187" s="567"/>
      <c r="OFG187" s="535"/>
      <c r="OFH187" s="592"/>
      <c r="OFI187" s="567"/>
      <c r="OFN187" s="535"/>
      <c r="OFO187" s="592"/>
      <c r="OFP187" s="567"/>
      <c r="OFU187" s="535"/>
      <c r="OFV187" s="592"/>
      <c r="OFW187" s="567"/>
      <c r="OGB187" s="535"/>
      <c r="OGC187" s="592"/>
      <c r="OGD187" s="567"/>
      <c r="OGI187" s="535"/>
      <c r="OGJ187" s="592"/>
      <c r="OGK187" s="567"/>
      <c r="OGP187" s="535"/>
      <c r="OGQ187" s="592"/>
      <c r="OGR187" s="567"/>
      <c r="OGW187" s="535"/>
      <c r="OGX187" s="592"/>
      <c r="OGY187" s="567"/>
      <c r="OHD187" s="535"/>
      <c r="OHE187" s="592"/>
      <c r="OHF187" s="567"/>
      <c r="OHK187" s="535"/>
      <c r="OHL187" s="592"/>
      <c r="OHM187" s="567"/>
      <c r="OHR187" s="535"/>
      <c r="OHS187" s="592"/>
      <c r="OHT187" s="567"/>
      <c r="OHY187" s="535"/>
      <c r="OHZ187" s="592"/>
      <c r="OIA187" s="567"/>
      <c r="OIF187" s="535"/>
      <c r="OIG187" s="592"/>
      <c r="OIH187" s="567"/>
      <c r="OIM187" s="535"/>
      <c r="OIN187" s="592"/>
      <c r="OIO187" s="567"/>
      <c r="OIT187" s="535"/>
      <c r="OIU187" s="592"/>
      <c r="OIV187" s="567"/>
      <c r="OJA187" s="535"/>
      <c r="OJB187" s="592"/>
      <c r="OJC187" s="567"/>
      <c r="OJH187" s="535"/>
      <c r="OJI187" s="592"/>
      <c r="OJJ187" s="567"/>
      <c r="OJO187" s="535"/>
      <c r="OJP187" s="592"/>
      <c r="OJQ187" s="567"/>
      <c r="OJV187" s="535"/>
      <c r="OJW187" s="592"/>
      <c r="OJX187" s="567"/>
      <c r="OKC187" s="535"/>
      <c r="OKD187" s="592"/>
      <c r="OKE187" s="567"/>
      <c r="OKJ187" s="535"/>
      <c r="OKK187" s="592"/>
      <c r="OKL187" s="567"/>
      <c r="OKQ187" s="535"/>
      <c r="OKR187" s="592"/>
      <c r="OKS187" s="567"/>
      <c r="OKX187" s="535"/>
      <c r="OKY187" s="592"/>
      <c r="OKZ187" s="567"/>
      <c r="OLE187" s="535"/>
      <c r="OLF187" s="592"/>
      <c r="OLG187" s="567"/>
      <c r="OLL187" s="535"/>
      <c r="OLM187" s="592"/>
      <c r="OLN187" s="567"/>
      <c r="OLS187" s="535"/>
      <c r="OLT187" s="592"/>
      <c r="OLU187" s="567"/>
      <c r="OLZ187" s="535"/>
      <c r="OMA187" s="592"/>
      <c r="OMB187" s="567"/>
      <c r="OMG187" s="535"/>
      <c r="OMH187" s="592"/>
      <c r="OMI187" s="567"/>
      <c r="OMN187" s="535"/>
      <c r="OMO187" s="592"/>
      <c r="OMP187" s="567"/>
      <c r="OMU187" s="535"/>
      <c r="OMV187" s="592"/>
      <c r="OMW187" s="567"/>
      <c r="ONB187" s="535"/>
      <c r="ONC187" s="592"/>
      <c r="OND187" s="567"/>
      <c r="ONI187" s="535"/>
      <c r="ONJ187" s="592"/>
      <c r="ONK187" s="567"/>
      <c r="ONP187" s="535"/>
      <c r="ONQ187" s="592"/>
      <c r="ONR187" s="567"/>
      <c r="ONW187" s="535"/>
      <c r="ONX187" s="592"/>
      <c r="ONY187" s="567"/>
      <c r="OOD187" s="535"/>
      <c r="OOE187" s="592"/>
      <c r="OOF187" s="567"/>
      <c r="OOK187" s="535"/>
      <c r="OOL187" s="592"/>
      <c r="OOM187" s="567"/>
      <c r="OOR187" s="535"/>
      <c r="OOS187" s="592"/>
      <c r="OOT187" s="567"/>
      <c r="OOY187" s="535"/>
      <c r="OOZ187" s="592"/>
      <c r="OPA187" s="567"/>
      <c r="OPF187" s="535"/>
      <c r="OPG187" s="592"/>
      <c r="OPH187" s="567"/>
      <c r="OPM187" s="535"/>
      <c r="OPN187" s="592"/>
      <c r="OPO187" s="567"/>
      <c r="OPT187" s="535"/>
      <c r="OPU187" s="592"/>
      <c r="OPV187" s="567"/>
      <c r="OQA187" s="535"/>
      <c r="OQB187" s="592"/>
      <c r="OQC187" s="567"/>
      <c r="OQH187" s="535"/>
      <c r="OQI187" s="592"/>
      <c r="OQJ187" s="567"/>
      <c r="OQO187" s="535"/>
      <c r="OQP187" s="592"/>
      <c r="OQQ187" s="567"/>
      <c r="OQV187" s="535"/>
      <c r="OQW187" s="592"/>
      <c r="OQX187" s="567"/>
      <c r="ORC187" s="535"/>
      <c r="ORD187" s="592"/>
      <c r="ORE187" s="567"/>
      <c r="ORJ187" s="535"/>
      <c r="ORK187" s="592"/>
      <c r="ORL187" s="567"/>
      <c r="ORQ187" s="535"/>
      <c r="ORR187" s="592"/>
      <c r="ORS187" s="567"/>
      <c r="ORX187" s="535"/>
      <c r="ORY187" s="592"/>
      <c r="ORZ187" s="567"/>
      <c r="OSE187" s="535"/>
      <c r="OSF187" s="592"/>
      <c r="OSG187" s="567"/>
      <c r="OSL187" s="535"/>
      <c r="OSM187" s="592"/>
      <c r="OSN187" s="567"/>
      <c r="OSS187" s="535"/>
      <c r="OST187" s="592"/>
      <c r="OSU187" s="567"/>
      <c r="OSZ187" s="535"/>
      <c r="OTA187" s="592"/>
      <c r="OTB187" s="567"/>
      <c r="OTG187" s="535"/>
      <c r="OTH187" s="592"/>
      <c r="OTI187" s="567"/>
      <c r="OTN187" s="535"/>
      <c r="OTO187" s="592"/>
      <c r="OTP187" s="567"/>
      <c r="OTU187" s="535"/>
      <c r="OTV187" s="592"/>
      <c r="OTW187" s="567"/>
      <c r="OUB187" s="535"/>
      <c r="OUC187" s="592"/>
      <c r="OUD187" s="567"/>
      <c r="OUI187" s="535"/>
      <c r="OUJ187" s="592"/>
      <c r="OUK187" s="567"/>
      <c r="OUP187" s="535"/>
      <c r="OUQ187" s="592"/>
      <c r="OUR187" s="567"/>
      <c r="OUW187" s="535"/>
      <c r="OUX187" s="592"/>
      <c r="OUY187" s="567"/>
      <c r="OVD187" s="535"/>
      <c r="OVE187" s="592"/>
      <c r="OVF187" s="567"/>
      <c r="OVK187" s="535"/>
      <c r="OVL187" s="592"/>
      <c r="OVM187" s="567"/>
      <c r="OVR187" s="535"/>
      <c r="OVS187" s="592"/>
      <c r="OVT187" s="567"/>
      <c r="OVY187" s="535"/>
      <c r="OVZ187" s="592"/>
      <c r="OWA187" s="567"/>
      <c r="OWF187" s="535"/>
      <c r="OWG187" s="592"/>
      <c r="OWH187" s="567"/>
      <c r="OWM187" s="535"/>
      <c r="OWN187" s="592"/>
      <c r="OWO187" s="567"/>
      <c r="OWT187" s="535"/>
      <c r="OWU187" s="592"/>
      <c r="OWV187" s="567"/>
      <c r="OXA187" s="535"/>
      <c r="OXB187" s="592"/>
      <c r="OXC187" s="567"/>
      <c r="OXH187" s="535"/>
      <c r="OXI187" s="592"/>
      <c r="OXJ187" s="567"/>
      <c r="OXO187" s="535"/>
      <c r="OXP187" s="592"/>
      <c r="OXQ187" s="567"/>
      <c r="OXV187" s="535"/>
      <c r="OXW187" s="592"/>
      <c r="OXX187" s="567"/>
      <c r="OYC187" s="535"/>
      <c r="OYD187" s="592"/>
      <c r="OYE187" s="567"/>
      <c r="OYJ187" s="535"/>
      <c r="OYK187" s="592"/>
      <c r="OYL187" s="567"/>
      <c r="OYQ187" s="535"/>
      <c r="OYR187" s="592"/>
      <c r="OYS187" s="567"/>
      <c r="OYX187" s="535"/>
      <c r="OYY187" s="592"/>
      <c r="OYZ187" s="567"/>
      <c r="OZE187" s="535"/>
      <c r="OZF187" s="592"/>
      <c r="OZG187" s="567"/>
      <c r="OZL187" s="535"/>
      <c r="OZM187" s="592"/>
      <c r="OZN187" s="567"/>
      <c r="OZS187" s="535"/>
      <c r="OZT187" s="592"/>
      <c r="OZU187" s="567"/>
      <c r="OZZ187" s="535"/>
      <c r="PAA187" s="592"/>
      <c r="PAB187" s="567"/>
      <c r="PAG187" s="535"/>
      <c r="PAH187" s="592"/>
      <c r="PAI187" s="567"/>
      <c r="PAN187" s="535"/>
      <c r="PAO187" s="592"/>
      <c r="PAP187" s="567"/>
      <c r="PAU187" s="535"/>
      <c r="PAV187" s="592"/>
      <c r="PAW187" s="567"/>
      <c r="PBB187" s="535"/>
      <c r="PBC187" s="592"/>
      <c r="PBD187" s="567"/>
      <c r="PBI187" s="535"/>
      <c r="PBJ187" s="592"/>
      <c r="PBK187" s="567"/>
      <c r="PBP187" s="535"/>
      <c r="PBQ187" s="592"/>
      <c r="PBR187" s="567"/>
      <c r="PBW187" s="535"/>
      <c r="PBX187" s="592"/>
      <c r="PBY187" s="567"/>
      <c r="PCD187" s="535"/>
      <c r="PCE187" s="592"/>
      <c r="PCF187" s="567"/>
      <c r="PCK187" s="535"/>
      <c r="PCL187" s="592"/>
      <c r="PCM187" s="567"/>
      <c r="PCR187" s="535"/>
      <c r="PCS187" s="592"/>
      <c r="PCT187" s="567"/>
      <c r="PCY187" s="535"/>
      <c r="PCZ187" s="592"/>
      <c r="PDA187" s="567"/>
      <c r="PDF187" s="535"/>
      <c r="PDG187" s="592"/>
      <c r="PDH187" s="567"/>
      <c r="PDM187" s="535"/>
      <c r="PDN187" s="592"/>
      <c r="PDO187" s="567"/>
      <c r="PDT187" s="535"/>
      <c r="PDU187" s="592"/>
      <c r="PDV187" s="567"/>
      <c r="PEA187" s="535"/>
      <c r="PEB187" s="592"/>
      <c r="PEC187" s="567"/>
      <c r="PEH187" s="535"/>
      <c r="PEI187" s="592"/>
      <c r="PEJ187" s="567"/>
      <c r="PEO187" s="535"/>
      <c r="PEP187" s="592"/>
      <c r="PEQ187" s="567"/>
      <c r="PEV187" s="535"/>
      <c r="PEW187" s="592"/>
      <c r="PEX187" s="567"/>
      <c r="PFC187" s="535"/>
      <c r="PFD187" s="592"/>
      <c r="PFE187" s="567"/>
      <c r="PFJ187" s="535"/>
      <c r="PFK187" s="592"/>
      <c r="PFL187" s="567"/>
      <c r="PFQ187" s="535"/>
      <c r="PFR187" s="592"/>
      <c r="PFS187" s="567"/>
      <c r="PFX187" s="535"/>
      <c r="PFY187" s="592"/>
      <c r="PFZ187" s="567"/>
      <c r="PGE187" s="535"/>
      <c r="PGF187" s="592"/>
      <c r="PGG187" s="567"/>
      <c r="PGL187" s="535"/>
      <c r="PGM187" s="592"/>
      <c r="PGN187" s="567"/>
      <c r="PGS187" s="535"/>
      <c r="PGT187" s="592"/>
      <c r="PGU187" s="567"/>
      <c r="PGZ187" s="535"/>
      <c r="PHA187" s="592"/>
      <c r="PHB187" s="567"/>
      <c r="PHG187" s="535"/>
      <c r="PHH187" s="592"/>
      <c r="PHI187" s="567"/>
      <c r="PHN187" s="535"/>
      <c r="PHO187" s="592"/>
      <c r="PHP187" s="567"/>
      <c r="PHU187" s="535"/>
      <c r="PHV187" s="592"/>
      <c r="PHW187" s="567"/>
      <c r="PIB187" s="535"/>
      <c r="PIC187" s="592"/>
      <c r="PID187" s="567"/>
      <c r="PII187" s="535"/>
      <c r="PIJ187" s="592"/>
      <c r="PIK187" s="567"/>
      <c r="PIP187" s="535"/>
      <c r="PIQ187" s="592"/>
      <c r="PIR187" s="567"/>
      <c r="PIW187" s="535"/>
      <c r="PIX187" s="592"/>
      <c r="PIY187" s="567"/>
      <c r="PJD187" s="535"/>
      <c r="PJE187" s="592"/>
      <c r="PJF187" s="567"/>
      <c r="PJK187" s="535"/>
      <c r="PJL187" s="592"/>
      <c r="PJM187" s="567"/>
      <c r="PJR187" s="535"/>
      <c r="PJS187" s="592"/>
      <c r="PJT187" s="567"/>
      <c r="PJY187" s="535"/>
      <c r="PJZ187" s="592"/>
      <c r="PKA187" s="567"/>
      <c r="PKF187" s="535"/>
      <c r="PKG187" s="592"/>
      <c r="PKH187" s="567"/>
      <c r="PKM187" s="535"/>
      <c r="PKN187" s="592"/>
      <c r="PKO187" s="567"/>
      <c r="PKT187" s="535"/>
      <c r="PKU187" s="592"/>
      <c r="PKV187" s="567"/>
      <c r="PLA187" s="535"/>
      <c r="PLB187" s="592"/>
      <c r="PLC187" s="567"/>
      <c r="PLH187" s="535"/>
      <c r="PLI187" s="592"/>
      <c r="PLJ187" s="567"/>
      <c r="PLO187" s="535"/>
      <c r="PLP187" s="592"/>
      <c r="PLQ187" s="567"/>
      <c r="PLV187" s="535"/>
      <c r="PLW187" s="592"/>
      <c r="PLX187" s="567"/>
      <c r="PMC187" s="535"/>
      <c r="PMD187" s="592"/>
      <c r="PME187" s="567"/>
      <c r="PMJ187" s="535"/>
      <c r="PMK187" s="592"/>
      <c r="PML187" s="567"/>
      <c r="PMQ187" s="535"/>
      <c r="PMR187" s="592"/>
      <c r="PMS187" s="567"/>
      <c r="PMX187" s="535"/>
      <c r="PMY187" s="592"/>
      <c r="PMZ187" s="567"/>
      <c r="PNE187" s="535"/>
      <c r="PNF187" s="592"/>
      <c r="PNG187" s="567"/>
      <c r="PNL187" s="535"/>
      <c r="PNM187" s="592"/>
      <c r="PNN187" s="567"/>
      <c r="PNS187" s="535"/>
      <c r="PNT187" s="592"/>
      <c r="PNU187" s="567"/>
      <c r="PNZ187" s="535"/>
      <c r="POA187" s="592"/>
      <c r="POB187" s="567"/>
      <c r="POG187" s="535"/>
      <c r="POH187" s="592"/>
      <c r="POI187" s="567"/>
      <c r="PON187" s="535"/>
      <c r="POO187" s="592"/>
      <c r="POP187" s="567"/>
      <c r="POU187" s="535"/>
      <c r="POV187" s="592"/>
      <c r="POW187" s="567"/>
      <c r="PPB187" s="535"/>
      <c r="PPC187" s="592"/>
      <c r="PPD187" s="567"/>
      <c r="PPI187" s="535"/>
      <c r="PPJ187" s="592"/>
      <c r="PPK187" s="567"/>
      <c r="PPP187" s="535"/>
      <c r="PPQ187" s="592"/>
      <c r="PPR187" s="567"/>
      <c r="PPW187" s="535"/>
      <c r="PPX187" s="592"/>
      <c r="PPY187" s="567"/>
      <c r="PQD187" s="535"/>
      <c r="PQE187" s="592"/>
      <c r="PQF187" s="567"/>
      <c r="PQK187" s="535"/>
      <c r="PQL187" s="592"/>
      <c r="PQM187" s="567"/>
      <c r="PQR187" s="535"/>
      <c r="PQS187" s="592"/>
      <c r="PQT187" s="567"/>
      <c r="PQY187" s="535"/>
      <c r="PQZ187" s="592"/>
      <c r="PRA187" s="567"/>
      <c r="PRF187" s="535"/>
      <c r="PRG187" s="592"/>
      <c r="PRH187" s="567"/>
      <c r="PRM187" s="535"/>
      <c r="PRN187" s="592"/>
      <c r="PRO187" s="567"/>
      <c r="PRT187" s="535"/>
      <c r="PRU187" s="592"/>
      <c r="PRV187" s="567"/>
      <c r="PSA187" s="535"/>
      <c r="PSB187" s="592"/>
      <c r="PSC187" s="567"/>
      <c r="PSH187" s="535"/>
      <c r="PSI187" s="592"/>
      <c r="PSJ187" s="567"/>
      <c r="PSO187" s="535"/>
      <c r="PSP187" s="592"/>
      <c r="PSQ187" s="567"/>
      <c r="PSV187" s="535"/>
      <c r="PSW187" s="592"/>
      <c r="PSX187" s="567"/>
      <c r="PTC187" s="535"/>
      <c r="PTD187" s="592"/>
      <c r="PTE187" s="567"/>
      <c r="PTJ187" s="535"/>
      <c r="PTK187" s="592"/>
      <c r="PTL187" s="567"/>
      <c r="PTQ187" s="535"/>
      <c r="PTR187" s="592"/>
      <c r="PTS187" s="567"/>
      <c r="PTX187" s="535"/>
      <c r="PTY187" s="592"/>
      <c r="PTZ187" s="567"/>
      <c r="PUE187" s="535"/>
      <c r="PUF187" s="592"/>
      <c r="PUG187" s="567"/>
      <c r="PUL187" s="535"/>
      <c r="PUM187" s="592"/>
      <c r="PUN187" s="567"/>
      <c r="PUS187" s="535"/>
      <c r="PUT187" s="592"/>
      <c r="PUU187" s="567"/>
      <c r="PUZ187" s="535"/>
      <c r="PVA187" s="592"/>
      <c r="PVB187" s="567"/>
      <c r="PVG187" s="535"/>
      <c r="PVH187" s="592"/>
      <c r="PVI187" s="567"/>
      <c r="PVN187" s="535"/>
      <c r="PVO187" s="592"/>
      <c r="PVP187" s="567"/>
      <c r="PVU187" s="535"/>
      <c r="PVV187" s="592"/>
      <c r="PVW187" s="567"/>
      <c r="PWB187" s="535"/>
      <c r="PWC187" s="592"/>
      <c r="PWD187" s="567"/>
      <c r="PWI187" s="535"/>
      <c r="PWJ187" s="592"/>
      <c r="PWK187" s="567"/>
      <c r="PWP187" s="535"/>
      <c r="PWQ187" s="592"/>
      <c r="PWR187" s="567"/>
      <c r="PWW187" s="535"/>
      <c r="PWX187" s="592"/>
      <c r="PWY187" s="567"/>
      <c r="PXD187" s="535"/>
      <c r="PXE187" s="592"/>
      <c r="PXF187" s="567"/>
      <c r="PXK187" s="535"/>
      <c r="PXL187" s="592"/>
      <c r="PXM187" s="567"/>
      <c r="PXR187" s="535"/>
      <c r="PXS187" s="592"/>
      <c r="PXT187" s="567"/>
      <c r="PXY187" s="535"/>
      <c r="PXZ187" s="592"/>
      <c r="PYA187" s="567"/>
      <c r="PYF187" s="535"/>
      <c r="PYG187" s="592"/>
      <c r="PYH187" s="567"/>
      <c r="PYM187" s="535"/>
      <c r="PYN187" s="592"/>
      <c r="PYO187" s="567"/>
      <c r="PYT187" s="535"/>
      <c r="PYU187" s="592"/>
      <c r="PYV187" s="567"/>
      <c r="PZA187" s="535"/>
      <c r="PZB187" s="592"/>
      <c r="PZC187" s="567"/>
      <c r="PZH187" s="535"/>
      <c r="PZI187" s="592"/>
      <c r="PZJ187" s="567"/>
      <c r="PZO187" s="535"/>
      <c r="PZP187" s="592"/>
      <c r="PZQ187" s="567"/>
      <c r="PZV187" s="535"/>
      <c r="PZW187" s="592"/>
      <c r="PZX187" s="567"/>
      <c r="QAC187" s="535"/>
      <c r="QAD187" s="592"/>
      <c r="QAE187" s="567"/>
      <c r="QAJ187" s="535"/>
      <c r="QAK187" s="592"/>
      <c r="QAL187" s="567"/>
      <c r="QAQ187" s="535"/>
      <c r="QAR187" s="592"/>
      <c r="QAS187" s="567"/>
      <c r="QAX187" s="535"/>
      <c r="QAY187" s="592"/>
      <c r="QAZ187" s="567"/>
      <c r="QBE187" s="535"/>
      <c r="QBF187" s="592"/>
      <c r="QBG187" s="567"/>
      <c r="QBL187" s="535"/>
      <c r="QBM187" s="592"/>
      <c r="QBN187" s="567"/>
      <c r="QBS187" s="535"/>
      <c r="QBT187" s="592"/>
      <c r="QBU187" s="567"/>
      <c r="QBZ187" s="535"/>
      <c r="QCA187" s="592"/>
      <c r="QCB187" s="567"/>
      <c r="QCG187" s="535"/>
      <c r="QCH187" s="592"/>
      <c r="QCI187" s="567"/>
      <c r="QCN187" s="535"/>
      <c r="QCO187" s="592"/>
      <c r="QCP187" s="567"/>
      <c r="QCU187" s="535"/>
      <c r="QCV187" s="592"/>
      <c r="QCW187" s="567"/>
      <c r="QDB187" s="535"/>
      <c r="QDC187" s="592"/>
      <c r="QDD187" s="567"/>
      <c r="QDI187" s="535"/>
      <c r="QDJ187" s="592"/>
      <c r="QDK187" s="567"/>
      <c r="QDP187" s="535"/>
      <c r="QDQ187" s="592"/>
      <c r="QDR187" s="567"/>
      <c r="QDW187" s="535"/>
      <c r="QDX187" s="592"/>
      <c r="QDY187" s="567"/>
      <c r="QED187" s="535"/>
      <c r="QEE187" s="592"/>
      <c r="QEF187" s="567"/>
      <c r="QEK187" s="535"/>
      <c r="QEL187" s="592"/>
      <c r="QEM187" s="567"/>
      <c r="QER187" s="535"/>
      <c r="QES187" s="592"/>
      <c r="QET187" s="567"/>
      <c r="QEY187" s="535"/>
      <c r="QEZ187" s="592"/>
      <c r="QFA187" s="567"/>
      <c r="QFF187" s="535"/>
      <c r="QFG187" s="592"/>
      <c r="QFH187" s="567"/>
      <c r="QFM187" s="535"/>
      <c r="QFN187" s="592"/>
      <c r="QFO187" s="567"/>
      <c r="QFT187" s="535"/>
      <c r="QFU187" s="592"/>
      <c r="QFV187" s="567"/>
      <c r="QGA187" s="535"/>
      <c r="QGB187" s="592"/>
      <c r="QGC187" s="567"/>
      <c r="QGH187" s="535"/>
      <c r="QGI187" s="592"/>
      <c r="QGJ187" s="567"/>
      <c r="QGO187" s="535"/>
      <c r="QGP187" s="592"/>
      <c r="QGQ187" s="567"/>
      <c r="QGV187" s="535"/>
      <c r="QGW187" s="592"/>
      <c r="QGX187" s="567"/>
      <c r="QHC187" s="535"/>
      <c r="QHD187" s="592"/>
      <c r="QHE187" s="567"/>
      <c r="QHJ187" s="535"/>
      <c r="QHK187" s="592"/>
      <c r="QHL187" s="567"/>
      <c r="QHQ187" s="535"/>
      <c r="QHR187" s="592"/>
      <c r="QHS187" s="567"/>
      <c r="QHX187" s="535"/>
      <c r="QHY187" s="592"/>
      <c r="QHZ187" s="567"/>
      <c r="QIE187" s="535"/>
      <c r="QIF187" s="592"/>
      <c r="QIG187" s="567"/>
      <c r="QIL187" s="535"/>
      <c r="QIM187" s="592"/>
      <c r="QIN187" s="567"/>
      <c r="QIS187" s="535"/>
      <c r="QIT187" s="592"/>
      <c r="QIU187" s="567"/>
      <c r="QIZ187" s="535"/>
      <c r="QJA187" s="592"/>
      <c r="QJB187" s="567"/>
      <c r="QJG187" s="535"/>
      <c r="QJH187" s="592"/>
      <c r="QJI187" s="567"/>
      <c r="QJN187" s="535"/>
      <c r="QJO187" s="592"/>
      <c r="QJP187" s="567"/>
      <c r="QJU187" s="535"/>
      <c r="QJV187" s="592"/>
      <c r="QJW187" s="567"/>
      <c r="QKB187" s="535"/>
      <c r="QKC187" s="592"/>
      <c r="QKD187" s="567"/>
      <c r="QKI187" s="535"/>
      <c r="QKJ187" s="592"/>
      <c r="QKK187" s="567"/>
      <c r="QKP187" s="535"/>
      <c r="QKQ187" s="592"/>
      <c r="QKR187" s="567"/>
      <c r="QKW187" s="535"/>
      <c r="QKX187" s="592"/>
      <c r="QKY187" s="567"/>
      <c r="QLD187" s="535"/>
      <c r="QLE187" s="592"/>
      <c r="QLF187" s="567"/>
      <c r="QLK187" s="535"/>
      <c r="QLL187" s="592"/>
      <c r="QLM187" s="567"/>
      <c r="QLR187" s="535"/>
      <c r="QLS187" s="592"/>
      <c r="QLT187" s="567"/>
      <c r="QLY187" s="535"/>
      <c r="QLZ187" s="592"/>
      <c r="QMA187" s="567"/>
      <c r="QMF187" s="535"/>
      <c r="QMG187" s="592"/>
      <c r="QMH187" s="567"/>
      <c r="QMM187" s="535"/>
      <c r="QMN187" s="592"/>
      <c r="QMO187" s="567"/>
      <c r="QMT187" s="535"/>
      <c r="QMU187" s="592"/>
      <c r="QMV187" s="567"/>
      <c r="QNA187" s="535"/>
      <c r="QNB187" s="592"/>
      <c r="QNC187" s="567"/>
      <c r="QNH187" s="535"/>
      <c r="QNI187" s="592"/>
      <c r="QNJ187" s="567"/>
      <c r="QNO187" s="535"/>
      <c r="QNP187" s="592"/>
      <c r="QNQ187" s="567"/>
      <c r="QNV187" s="535"/>
      <c r="QNW187" s="592"/>
      <c r="QNX187" s="567"/>
      <c r="QOC187" s="535"/>
      <c r="QOD187" s="592"/>
      <c r="QOE187" s="567"/>
      <c r="QOJ187" s="535"/>
      <c r="QOK187" s="592"/>
      <c r="QOL187" s="567"/>
      <c r="QOQ187" s="535"/>
      <c r="QOR187" s="592"/>
      <c r="QOS187" s="567"/>
      <c r="QOX187" s="535"/>
      <c r="QOY187" s="592"/>
      <c r="QOZ187" s="567"/>
      <c r="QPE187" s="535"/>
      <c r="QPF187" s="592"/>
      <c r="QPG187" s="567"/>
      <c r="QPL187" s="535"/>
      <c r="QPM187" s="592"/>
      <c r="QPN187" s="567"/>
      <c r="QPS187" s="535"/>
      <c r="QPT187" s="592"/>
      <c r="QPU187" s="567"/>
      <c r="QPZ187" s="535"/>
      <c r="QQA187" s="592"/>
      <c r="QQB187" s="567"/>
      <c r="QQG187" s="535"/>
      <c r="QQH187" s="592"/>
      <c r="QQI187" s="567"/>
      <c r="QQN187" s="535"/>
      <c r="QQO187" s="592"/>
      <c r="QQP187" s="567"/>
      <c r="QQU187" s="535"/>
      <c r="QQV187" s="592"/>
      <c r="QQW187" s="567"/>
      <c r="QRB187" s="535"/>
      <c r="QRC187" s="592"/>
      <c r="QRD187" s="567"/>
      <c r="QRI187" s="535"/>
      <c r="QRJ187" s="592"/>
      <c r="QRK187" s="567"/>
      <c r="QRP187" s="535"/>
      <c r="QRQ187" s="592"/>
      <c r="QRR187" s="567"/>
      <c r="QRW187" s="535"/>
      <c r="QRX187" s="592"/>
      <c r="QRY187" s="567"/>
      <c r="QSD187" s="535"/>
      <c r="QSE187" s="592"/>
      <c r="QSF187" s="567"/>
      <c r="QSK187" s="535"/>
      <c r="QSL187" s="592"/>
      <c r="QSM187" s="567"/>
      <c r="QSR187" s="535"/>
      <c r="QSS187" s="592"/>
      <c r="QST187" s="567"/>
      <c r="QSY187" s="535"/>
      <c r="QSZ187" s="592"/>
      <c r="QTA187" s="567"/>
      <c r="QTF187" s="535"/>
      <c r="QTG187" s="592"/>
      <c r="QTH187" s="567"/>
      <c r="QTM187" s="535"/>
      <c r="QTN187" s="592"/>
      <c r="QTO187" s="567"/>
      <c r="QTT187" s="535"/>
      <c r="QTU187" s="592"/>
      <c r="QTV187" s="567"/>
      <c r="QUA187" s="535"/>
      <c r="QUB187" s="592"/>
      <c r="QUC187" s="567"/>
      <c r="QUH187" s="535"/>
      <c r="QUI187" s="592"/>
      <c r="QUJ187" s="567"/>
      <c r="QUO187" s="535"/>
      <c r="QUP187" s="592"/>
      <c r="QUQ187" s="567"/>
      <c r="QUV187" s="535"/>
      <c r="QUW187" s="592"/>
      <c r="QUX187" s="567"/>
      <c r="QVC187" s="535"/>
      <c r="QVD187" s="592"/>
      <c r="QVE187" s="567"/>
      <c r="QVJ187" s="535"/>
      <c r="QVK187" s="592"/>
      <c r="QVL187" s="567"/>
      <c r="QVQ187" s="535"/>
      <c r="QVR187" s="592"/>
      <c r="QVS187" s="567"/>
      <c r="QVX187" s="535"/>
      <c r="QVY187" s="592"/>
      <c r="QVZ187" s="567"/>
      <c r="QWE187" s="535"/>
      <c r="QWF187" s="592"/>
      <c r="QWG187" s="567"/>
      <c r="QWL187" s="535"/>
      <c r="QWM187" s="592"/>
      <c r="QWN187" s="567"/>
      <c r="QWS187" s="535"/>
      <c r="QWT187" s="592"/>
      <c r="QWU187" s="567"/>
      <c r="QWZ187" s="535"/>
      <c r="QXA187" s="592"/>
      <c r="QXB187" s="567"/>
      <c r="QXG187" s="535"/>
      <c r="QXH187" s="592"/>
      <c r="QXI187" s="567"/>
      <c r="QXN187" s="535"/>
      <c r="QXO187" s="592"/>
      <c r="QXP187" s="567"/>
      <c r="QXU187" s="535"/>
      <c r="QXV187" s="592"/>
      <c r="QXW187" s="567"/>
      <c r="QYB187" s="535"/>
      <c r="QYC187" s="592"/>
      <c r="QYD187" s="567"/>
      <c r="QYI187" s="535"/>
      <c r="QYJ187" s="592"/>
      <c r="QYK187" s="567"/>
      <c r="QYP187" s="535"/>
      <c r="QYQ187" s="592"/>
      <c r="QYR187" s="567"/>
      <c r="QYW187" s="535"/>
      <c r="QYX187" s="592"/>
      <c r="QYY187" s="567"/>
      <c r="QZD187" s="535"/>
      <c r="QZE187" s="592"/>
      <c r="QZF187" s="567"/>
      <c r="QZK187" s="535"/>
      <c r="QZL187" s="592"/>
      <c r="QZM187" s="567"/>
      <c r="QZR187" s="535"/>
      <c r="QZS187" s="592"/>
      <c r="QZT187" s="567"/>
      <c r="QZY187" s="535"/>
      <c r="QZZ187" s="592"/>
      <c r="RAA187" s="567"/>
      <c r="RAF187" s="535"/>
      <c r="RAG187" s="592"/>
      <c r="RAH187" s="567"/>
      <c r="RAM187" s="535"/>
      <c r="RAN187" s="592"/>
      <c r="RAO187" s="567"/>
      <c r="RAT187" s="535"/>
      <c r="RAU187" s="592"/>
      <c r="RAV187" s="567"/>
      <c r="RBA187" s="535"/>
      <c r="RBB187" s="592"/>
      <c r="RBC187" s="567"/>
      <c r="RBH187" s="535"/>
      <c r="RBI187" s="592"/>
      <c r="RBJ187" s="567"/>
      <c r="RBO187" s="535"/>
      <c r="RBP187" s="592"/>
      <c r="RBQ187" s="567"/>
      <c r="RBV187" s="535"/>
      <c r="RBW187" s="592"/>
      <c r="RBX187" s="567"/>
      <c r="RCC187" s="535"/>
      <c r="RCD187" s="592"/>
      <c r="RCE187" s="567"/>
      <c r="RCJ187" s="535"/>
      <c r="RCK187" s="592"/>
      <c r="RCL187" s="567"/>
      <c r="RCQ187" s="535"/>
      <c r="RCR187" s="592"/>
      <c r="RCS187" s="567"/>
      <c r="RCX187" s="535"/>
      <c r="RCY187" s="592"/>
      <c r="RCZ187" s="567"/>
      <c r="RDE187" s="535"/>
      <c r="RDF187" s="592"/>
      <c r="RDG187" s="567"/>
      <c r="RDL187" s="535"/>
      <c r="RDM187" s="592"/>
      <c r="RDN187" s="567"/>
      <c r="RDS187" s="535"/>
      <c r="RDT187" s="592"/>
      <c r="RDU187" s="567"/>
      <c r="RDZ187" s="535"/>
      <c r="REA187" s="592"/>
      <c r="REB187" s="567"/>
      <c r="REG187" s="535"/>
      <c r="REH187" s="592"/>
      <c r="REI187" s="567"/>
      <c r="REN187" s="535"/>
      <c r="REO187" s="592"/>
      <c r="REP187" s="567"/>
      <c r="REU187" s="535"/>
      <c r="REV187" s="592"/>
      <c r="REW187" s="567"/>
      <c r="RFB187" s="535"/>
      <c r="RFC187" s="592"/>
      <c r="RFD187" s="567"/>
      <c r="RFI187" s="535"/>
      <c r="RFJ187" s="592"/>
      <c r="RFK187" s="567"/>
      <c r="RFP187" s="535"/>
      <c r="RFQ187" s="592"/>
      <c r="RFR187" s="567"/>
      <c r="RFW187" s="535"/>
      <c r="RFX187" s="592"/>
      <c r="RFY187" s="567"/>
      <c r="RGD187" s="535"/>
      <c r="RGE187" s="592"/>
      <c r="RGF187" s="567"/>
      <c r="RGK187" s="535"/>
      <c r="RGL187" s="592"/>
      <c r="RGM187" s="567"/>
      <c r="RGR187" s="535"/>
      <c r="RGS187" s="592"/>
      <c r="RGT187" s="567"/>
      <c r="RGY187" s="535"/>
      <c r="RGZ187" s="592"/>
      <c r="RHA187" s="567"/>
      <c r="RHF187" s="535"/>
      <c r="RHG187" s="592"/>
      <c r="RHH187" s="567"/>
      <c r="RHM187" s="535"/>
      <c r="RHN187" s="592"/>
      <c r="RHO187" s="567"/>
      <c r="RHT187" s="535"/>
      <c r="RHU187" s="592"/>
      <c r="RHV187" s="567"/>
      <c r="RIA187" s="535"/>
      <c r="RIB187" s="592"/>
      <c r="RIC187" s="567"/>
      <c r="RIH187" s="535"/>
      <c r="RII187" s="592"/>
      <c r="RIJ187" s="567"/>
      <c r="RIO187" s="535"/>
      <c r="RIP187" s="592"/>
      <c r="RIQ187" s="567"/>
      <c r="RIV187" s="535"/>
      <c r="RIW187" s="592"/>
      <c r="RIX187" s="567"/>
      <c r="RJC187" s="535"/>
      <c r="RJD187" s="592"/>
      <c r="RJE187" s="567"/>
      <c r="RJJ187" s="535"/>
      <c r="RJK187" s="592"/>
      <c r="RJL187" s="567"/>
      <c r="RJQ187" s="535"/>
      <c r="RJR187" s="592"/>
      <c r="RJS187" s="567"/>
      <c r="RJX187" s="535"/>
      <c r="RJY187" s="592"/>
      <c r="RJZ187" s="567"/>
      <c r="RKE187" s="535"/>
      <c r="RKF187" s="592"/>
      <c r="RKG187" s="567"/>
      <c r="RKL187" s="535"/>
      <c r="RKM187" s="592"/>
      <c r="RKN187" s="567"/>
      <c r="RKS187" s="535"/>
      <c r="RKT187" s="592"/>
      <c r="RKU187" s="567"/>
      <c r="RKZ187" s="535"/>
      <c r="RLA187" s="592"/>
      <c r="RLB187" s="567"/>
      <c r="RLG187" s="535"/>
      <c r="RLH187" s="592"/>
      <c r="RLI187" s="567"/>
      <c r="RLN187" s="535"/>
      <c r="RLO187" s="592"/>
      <c r="RLP187" s="567"/>
      <c r="RLU187" s="535"/>
      <c r="RLV187" s="592"/>
      <c r="RLW187" s="567"/>
      <c r="RMB187" s="535"/>
      <c r="RMC187" s="592"/>
      <c r="RMD187" s="567"/>
      <c r="RMI187" s="535"/>
      <c r="RMJ187" s="592"/>
      <c r="RMK187" s="567"/>
      <c r="RMP187" s="535"/>
      <c r="RMQ187" s="592"/>
      <c r="RMR187" s="567"/>
      <c r="RMW187" s="535"/>
      <c r="RMX187" s="592"/>
      <c r="RMY187" s="567"/>
      <c r="RND187" s="535"/>
      <c r="RNE187" s="592"/>
      <c r="RNF187" s="567"/>
      <c r="RNK187" s="535"/>
      <c r="RNL187" s="592"/>
      <c r="RNM187" s="567"/>
      <c r="RNR187" s="535"/>
      <c r="RNS187" s="592"/>
      <c r="RNT187" s="567"/>
      <c r="RNY187" s="535"/>
      <c r="RNZ187" s="592"/>
      <c r="ROA187" s="567"/>
      <c r="ROF187" s="535"/>
      <c r="ROG187" s="592"/>
      <c r="ROH187" s="567"/>
      <c r="ROM187" s="535"/>
      <c r="RON187" s="592"/>
      <c r="ROO187" s="567"/>
      <c r="ROT187" s="535"/>
      <c r="ROU187" s="592"/>
      <c r="ROV187" s="567"/>
      <c r="RPA187" s="535"/>
      <c r="RPB187" s="592"/>
      <c r="RPC187" s="567"/>
      <c r="RPH187" s="535"/>
      <c r="RPI187" s="592"/>
      <c r="RPJ187" s="567"/>
      <c r="RPO187" s="535"/>
      <c r="RPP187" s="592"/>
      <c r="RPQ187" s="567"/>
      <c r="RPV187" s="535"/>
      <c r="RPW187" s="592"/>
      <c r="RPX187" s="567"/>
      <c r="RQC187" s="535"/>
      <c r="RQD187" s="592"/>
      <c r="RQE187" s="567"/>
      <c r="RQJ187" s="535"/>
      <c r="RQK187" s="592"/>
      <c r="RQL187" s="567"/>
      <c r="RQQ187" s="535"/>
      <c r="RQR187" s="592"/>
      <c r="RQS187" s="567"/>
      <c r="RQX187" s="535"/>
      <c r="RQY187" s="592"/>
      <c r="RQZ187" s="567"/>
      <c r="RRE187" s="535"/>
      <c r="RRF187" s="592"/>
      <c r="RRG187" s="567"/>
      <c r="RRL187" s="535"/>
      <c r="RRM187" s="592"/>
      <c r="RRN187" s="567"/>
      <c r="RRS187" s="535"/>
      <c r="RRT187" s="592"/>
      <c r="RRU187" s="567"/>
      <c r="RRZ187" s="535"/>
      <c r="RSA187" s="592"/>
      <c r="RSB187" s="567"/>
      <c r="RSG187" s="535"/>
      <c r="RSH187" s="592"/>
      <c r="RSI187" s="567"/>
      <c r="RSN187" s="535"/>
      <c r="RSO187" s="592"/>
      <c r="RSP187" s="567"/>
      <c r="RSU187" s="535"/>
      <c r="RSV187" s="592"/>
      <c r="RSW187" s="567"/>
      <c r="RTB187" s="535"/>
      <c r="RTC187" s="592"/>
      <c r="RTD187" s="567"/>
      <c r="RTI187" s="535"/>
      <c r="RTJ187" s="592"/>
      <c r="RTK187" s="567"/>
      <c r="RTP187" s="535"/>
      <c r="RTQ187" s="592"/>
      <c r="RTR187" s="567"/>
      <c r="RTW187" s="535"/>
      <c r="RTX187" s="592"/>
      <c r="RTY187" s="567"/>
      <c r="RUD187" s="535"/>
      <c r="RUE187" s="592"/>
      <c r="RUF187" s="567"/>
      <c r="RUK187" s="535"/>
      <c r="RUL187" s="592"/>
      <c r="RUM187" s="567"/>
      <c r="RUR187" s="535"/>
      <c r="RUS187" s="592"/>
      <c r="RUT187" s="567"/>
      <c r="RUY187" s="535"/>
      <c r="RUZ187" s="592"/>
      <c r="RVA187" s="567"/>
      <c r="RVF187" s="535"/>
      <c r="RVG187" s="592"/>
      <c r="RVH187" s="567"/>
      <c r="RVM187" s="535"/>
      <c r="RVN187" s="592"/>
      <c r="RVO187" s="567"/>
      <c r="RVT187" s="535"/>
      <c r="RVU187" s="592"/>
      <c r="RVV187" s="567"/>
      <c r="RWA187" s="535"/>
      <c r="RWB187" s="592"/>
      <c r="RWC187" s="567"/>
      <c r="RWH187" s="535"/>
      <c r="RWI187" s="592"/>
      <c r="RWJ187" s="567"/>
      <c r="RWO187" s="535"/>
      <c r="RWP187" s="592"/>
      <c r="RWQ187" s="567"/>
      <c r="RWV187" s="535"/>
      <c r="RWW187" s="592"/>
      <c r="RWX187" s="567"/>
      <c r="RXC187" s="535"/>
      <c r="RXD187" s="592"/>
      <c r="RXE187" s="567"/>
      <c r="RXJ187" s="535"/>
      <c r="RXK187" s="592"/>
      <c r="RXL187" s="567"/>
      <c r="RXQ187" s="535"/>
      <c r="RXR187" s="592"/>
      <c r="RXS187" s="567"/>
      <c r="RXX187" s="535"/>
      <c r="RXY187" s="592"/>
      <c r="RXZ187" s="567"/>
      <c r="RYE187" s="535"/>
      <c r="RYF187" s="592"/>
      <c r="RYG187" s="567"/>
      <c r="RYL187" s="535"/>
      <c r="RYM187" s="592"/>
      <c r="RYN187" s="567"/>
      <c r="RYS187" s="535"/>
      <c r="RYT187" s="592"/>
      <c r="RYU187" s="567"/>
      <c r="RYZ187" s="535"/>
      <c r="RZA187" s="592"/>
      <c r="RZB187" s="567"/>
      <c r="RZG187" s="535"/>
      <c r="RZH187" s="592"/>
      <c r="RZI187" s="567"/>
      <c r="RZN187" s="535"/>
      <c r="RZO187" s="592"/>
      <c r="RZP187" s="567"/>
      <c r="RZU187" s="535"/>
      <c r="RZV187" s="592"/>
      <c r="RZW187" s="567"/>
      <c r="SAB187" s="535"/>
      <c r="SAC187" s="592"/>
      <c r="SAD187" s="567"/>
      <c r="SAI187" s="535"/>
      <c r="SAJ187" s="592"/>
      <c r="SAK187" s="567"/>
      <c r="SAP187" s="535"/>
      <c r="SAQ187" s="592"/>
      <c r="SAR187" s="567"/>
      <c r="SAW187" s="535"/>
      <c r="SAX187" s="592"/>
      <c r="SAY187" s="567"/>
      <c r="SBD187" s="535"/>
      <c r="SBE187" s="592"/>
      <c r="SBF187" s="567"/>
      <c r="SBK187" s="535"/>
      <c r="SBL187" s="592"/>
      <c r="SBM187" s="567"/>
      <c r="SBR187" s="535"/>
      <c r="SBS187" s="592"/>
      <c r="SBT187" s="567"/>
      <c r="SBY187" s="535"/>
      <c r="SBZ187" s="592"/>
      <c r="SCA187" s="567"/>
      <c r="SCF187" s="535"/>
      <c r="SCG187" s="592"/>
      <c r="SCH187" s="567"/>
      <c r="SCM187" s="535"/>
      <c r="SCN187" s="592"/>
      <c r="SCO187" s="567"/>
      <c r="SCT187" s="535"/>
      <c r="SCU187" s="592"/>
      <c r="SCV187" s="567"/>
      <c r="SDA187" s="535"/>
      <c r="SDB187" s="592"/>
      <c r="SDC187" s="567"/>
      <c r="SDH187" s="535"/>
      <c r="SDI187" s="592"/>
      <c r="SDJ187" s="567"/>
      <c r="SDO187" s="535"/>
      <c r="SDP187" s="592"/>
      <c r="SDQ187" s="567"/>
      <c r="SDV187" s="535"/>
      <c r="SDW187" s="592"/>
      <c r="SDX187" s="567"/>
      <c r="SEC187" s="535"/>
      <c r="SED187" s="592"/>
      <c r="SEE187" s="567"/>
      <c r="SEJ187" s="535"/>
      <c r="SEK187" s="592"/>
      <c r="SEL187" s="567"/>
      <c r="SEQ187" s="535"/>
      <c r="SER187" s="592"/>
      <c r="SES187" s="567"/>
      <c r="SEX187" s="535"/>
      <c r="SEY187" s="592"/>
      <c r="SEZ187" s="567"/>
      <c r="SFE187" s="535"/>
      <c r="SFF187" s="592"/>
      <c r="SFG187" s="567"/>
      <c r="SFL187" s="535"/>
      <c r="SFM187" s="592"/>
      <c r="SFN187" s="567"/>
      <c r="SFS187" s="535"/>
      <c r="SFT187" s="592"/>
      <c r="SFU187" s="567"/>
      <c r="SFZ187" s="535"/>
      <c r="SGA187" s="592"/>
      <c r="SGB187" s="567"/>
      <c r="SGG187" s="535"/>
      <c r="SGH187" s="592"/>
      <c r="SGI187" s="567"/>
      <c r="SGN187" s="535"/>
      <c r="SGO187" s="592"/>
      <c r="SGP187" s="567"/>
      <c r="SGU187" s="535"/>
      <c r="SGV187" s="592"/>
      <c r="SGW187" s="567"/>
      <c r="SHB187" s="535"/>
      <c r="SHC187" s="592"/>
      <c r="SHD187" s="567"/>
      <c r="SHI187" s="535"/>
      <c r="SHJ187" s="592"/>
      <c r="SHK187" s="567"/>
      <c r="SHP187" s="535"/>
      <c r="SHQ187" s="592"/>
      <c r="SHR187" s="567"/>
      <c r="SHW187" s="535"/>
      <c r="SHX187" s="592"/>
      <c r="SHY187" s="567"/>
      <c r="SID187" s="535"/>
      <c r="SIE187" s="592"/>
      <c r="SIF187" s="567"/>
      <c r="SIK187" s="535"/>
      <c r="SIL187" s="592"/>
      <c r="SIM187" s="567"/>
      <c r="SIR187" s="535"/>
      <c r="SIS187" s="592"/>
      <c r="SIT187" s="567"/>
      <c r="SIY187" s="535"/>
      <c r="SIZ187" s="592"/>
      <c r="SJA187" s="567"/>
      <c r="SJF187" s="535"/>
      <c r="SJG187" s="592"/>
      <c r="SJH187" s="567"/>
      <c r="SJM187" s="535"/>
      <c r="SJN187" s="592"/>
      <c r="SJO187" s="567"/>
      <c r="SJT187" s="535"/>
      <c r="SJU187" s="592"/>
      <c r="SJV187" s="567"/>
      <c r="SKA187" s="535"/>
      <c r="SKB187" s="592"/>
      <c r="SKC187" s="567"/>
      <c r="SKH187" s="535"/>
      <c r="SKI187" s="592"/>
      <c r="SKJ187" s="567"/>
      <c r="SKO187" s="535"/>
      <c r="SKP187" s="592"/>
      <c r="SKQ187" s="567"/>
      <c r="SKV187" s="535"/>
      <c r="SKW187" s="592"/>
      <c r="SKX187" s="567"/>
      <c r="SLC187" s="535"/>
      <c r="SLD187" s="592"/>
      <c r="SLE187" s="567"/>
      <c r="SLJ187" s="535"/>
      <c r="SLK187" s="592"/>
      <c r="SLL187" s="567"/>
      <c r="SLQ187" s="535"/>
      <c r="SLR187" s="592"/>
      <c r="SLS187" s="567"/>
      <c r="SLX187" s="535"/>
      <c r="SLY187" s="592"/>
      <c r="SLZ187" s="567"/>
      <c r="SME187" s="535"/>
      <c r="SMF187" s="592"/>
      <c r="SMG187" s="567"/>
      <c r="SML187" s="535"/>
      <c r="SMM187" s="592"/>
      <c r="SMN187" s="567"/>
      <c r="SMS187" s="535"/>
      <c r="SMT187" s="592"/>
      <c r="SMU187" s="567"/>
      <c r="SMZ187" s="535"/>
      <c r="SNA187" s="592"/>
      <c r="SNB187" s="567"/>
      <c r="SNG187" s="535"/>
      <c r="SNH187" s="592"/>
      <c r="SNI187" s="567"/>
      <c r="SNN187" s="535"/>
      <c r="SNO187" s="592"/>
      <c r="SNP187" s="567"/>
      <c r="SNU187" s="535"/>
      <c r="SNV187" s="592"/>
      <c r="SNW187" s="567"/>
      <c r="SOB187" s="535"/>
      <c r="SOC187" s="592"/>
      <c r="SOD187" s="567"/>
      <c r="SOI187" s="535"/>
      <c r="SOJ187" s="592"/>
      <c r="SOK187" s="567"/>
      <c r="SOP187" s="535"/>
      <c r="SOQ187" s="592"/>
      <c r="SOR187" s="567"/>
      <c r="SOW187" s="535"/>
      <c r="SOX187" s="592"/>
      <c r="SOY187" s="567"/>
      <c r="SPD187" s="535"/>
      <c r="SPE187" s="592"/>
      <c r="SPF187" s="567"/>
      <c r="SPK187" s="535"/>
      <c r="SPL187" s="592"/>
      <c r="SPM187" s="567"/>
      <c r="SPR187" s="535"/>
      <c r="SPS187" s="592"/>
      <c r="SPT187" s="567"/>
      <c r="SPY187" s="535"/>
      <c r="SPZ187" s="592"/>
      <c r="SQA187" s="567"/>
      <c r="SQF187" s="535"/>
      <c r="SQG187" s="592"/>
      <c r="SQH187" s="567"/>
      <c r="SQM187" s="535"/>
      <c r="SQN187" s="592"/>
      <c r="SQO187" s="567"/>
      <c r="SQT187" s="535"/>
      <c r="SQU187" s="592"/>
      <c r="SQV187" s="567"/>
      <c r="SRA187" s="535"/>
      <c r="SRB187" s="592"/>
      <c r="SRC187" s="567"/>
      <c r="SRH187" s="535"/>
      <c r="SRI187" s="592"/>
      <c r="SRJ187" s="567"/>
      <c r="SRO187" s="535"/>
      <c r="SRP187" s="592"/>
      <c r="SRQ187" s="567"/>
      <c r="SRV187" s="535"/>
      <c r="SRW187" s="592"/>
      <c r="SRX187" s="567"/>
      <c r="SSC187" s="535"/>
      <c r="SSD187" s="592"/>
      <c r="SSE187" s="567"/>
      <c r="SSJ187" s="535"/>
      <c r="SSK187" s="592"/>
      <c r="SSL187" s="567"/>
      <c r="SSQ187" s="535"/>
      <c r="SSR187" s="592"/>
      <c r="SSS187" s="567"/>
      <c r="SSX187" s="535"/>
      <c r="SSY187" s="592"/>
      <c r="SSZ187" s="567"/>
      <c r="STE187" s="535"/>
      <c r="STF187" s="592"/>
      <c r="STG187" s="567"/>
      <c r="STL187" s="535"/>
      <c r="STM187" s="592"/>
      <c r="STN187" s="567"/>
      <c r="STS187" s="535"/>
      <c r="STT187" s="592"/>
      <c r="STU187" s="567"/>
      <c r="STZ187" s="535"/>
      <c r="SUA187" s="592"/>
      <c r="SUB187" s="567"/>
      <c r="SUG187" s="535"/>
      <c r="SUH187" s="592"/>
      <c r="SUI187" s="567"/>
      <c r="SUN187" s="535"/>
      <c r="SUO187" s="592"/>
      <c r="SUP187" s="567"/>
      <c r="SUU187" s="535"/>
      <c r="SUV187" s="592"/>
      <c r="SUW187" s="567"/>
      <c r="SVB187" s="535"/>
      <c r="SVC187" s="592"/>
      <c r="SVD187" s="567"/>
      <c r="SVI187" s="535"/>
      <c r="SVJ187" s="592"/>
      <c r="SVK187" s="567"/>
      <c r="SVP187" s="535"/>
      <c r="SVQ187" s="592"/>
      <c r="SVR187" s="567"/>
      <c r="SVW187" s="535"/>
      <c r="SVX187" s="592"/>
      <c r="SVY187" s="567"/>
      <c r="SWD187" s="535"/>
      <c r="SWE187" s="592"/>
      <c r="SWF187" s="567"/>
      <c r="SWK187" s="535"/>
      <c r="SWL187" s="592"/>
      <c r="SWM187" s="567"/>
      <c r="SWR187" s="535"/>
      <c r="SWS187" s="592"/>
      <c r="SWT187" s="567"/>
      <c r="SWY187" s="535"/>
      <c r="SWZ187" s="592"/>
      <c r="SXA187" s="567"/>
      <c r="SXF187" s="535"/>
      <c r="SXG187" s="592"/>
      <c r="SXH187" s="567"/>
      <c r="SXM187" s="535"/>
      <c r="SXN187" s="592"/>
      <c r="SXO187" s="567"/>
      <c r="SXT187" s="535"/>
      <c r="SXU187" s="592"/>
      <c r="SXV187" s="567"/>
      <c r="SYA187" s="535"/>
      <c r="SYB187" s="592"/>
      <c r="SYC187" s="567"/>
      <c r="SYH187" s="535"/>
      <c r="SYI187" s="592"/>
      <c r="SYJ187" s="567"/>
      <c r="SYO187" s="535"/>
      <c r="SYP187" s="592"/>
      <c r="SYQ187" s="567"/>
      <c r="SYV187" s="535"/>
      <c r="SYW187" s="592"/>
      <c r="SYX187" s="567"/>
      <c r="SZC187" s="535"/>
      <c r="SZD187" s="592"/>
      <c r="SZE187" s="567"/>
      <c r="SZJ187" s="535"/>
      <c r="SZK187" s="592"/>
      <c r="SZL187" s="567"/>
      <c r="SZQ187" s="535"/>
      <c r="SZR187" s="592"/>
      <c r="SZS187" s="567"/>
      <c r="SZX187" s="535"/>
      <c r="SZY187" s="592"/>
      <c r="SZZ187" s="567"/>
      <c r="TAE187" s="535"/>
      <c r="TAF187" s="592"/>
      <c r="TAG187" s="567"/>
      <c r="TAL187" s="535"/>
      <c r="TAM187" s="592"/>
      <c r="TAN187" s="567"/>
      <c r="TAS187" s="535"/>
      <c r="TAT187" s="592"/>
      <c r="TAU187" s="567"/>
      <c r="TAZ187" s="535"/>
      <c r="TBA187" s="592"/>
      <c r="TBB187" s="567"/>
      <c r="TBG187" s="535"/>
      <c r="TBH187" s="592"/>
      <c r="TBI187" s="567"/>
      <c r="TBN187" s="535"/>
      <c r="TBO187" s="592"/>
      <c r="TBP187" s="567"/>
      <c r="TBU187" s="535"/>
      <c r="TBV187" s="592"/>
      <c r="TBW187" s="567"/>
      <c r="TCB187" s="535"/>
      <c r="TCC187" s="592"/>
      <c r="TCD187" s="567"/>
      <c r="TCI187" s="535"/>
      <c r="TCJ187" s="592"/>
      <c r="TCK187" s="567"/>
      <c r="TCP187" s="535"/>
      <c r="TCQ187" s="592"/>
      <c r="TCR187" s="567"/>
      <c r="TCW187" s="535"/>
      <c r="TCX187" s="592"/>
      <c r="TCY187" s="567"/>
      <c r="TDD187" s="535"/>
      <c r="TDE187" s="592"/>
      <c r="TDF187" s="567"/>
      <c r="TDK187" s="535"/>
      <c r="TDL187" s="592"/>
      <c r="TDM187" s="567"/>
      <c r="TDR187" s="535"/>
      <c r="TDS187" s="592"/>
      <c r="TDT187" s="567"/>
      <c r="TDY187" s="535"/>
      <c r="TDZ187" s="592"/>
      <c r="TEA187" s="567"/>
      <c r="TEF187" s="535"/>
      <c r="TEG187" s="592"/>
      <c r="TEH187" s="567"/>
      <c r="TEM187" s="535"/>
      <c r="TEN187" s="592"/>
      <c r="TEO187" s="567"/>
      <c r="TET187" s="535"/>
      <c r="TEU187" s="592"/>
      <c r="TEV187" s="567"/>
      <c r="TFA187" s="535"/>
      <c r="TFB187" s="592"/>
      <c r="TFC187" s="567"/>
      <c r="TFH187" s="535"/>
      <c r="TFI187" s="592"/>
      <c r="TFJ187" s="567"/>
      <c r="TFO187" s="535"/>
      <c r="TFP187" s="592"/>
      <c r="TFQ187" s="567"/>
      <c r="TFV187" s="535"/>
      <c r="TFW187" s="592"/>
      <c r="TFX187" s="567"/>
      <c r="TGC187" s="535"/>
      <c r="TGD187" s="592"/>
      <c r="TGE187" s="567"/>
      <c r="TGJ187" s="535"/>
      <c r="TGK187" s="592"/>
      <c r="TGL187" s="567"/>
      <c r="TGQ187" s="535"/>
      <c r="TGR187" s="592"/>
      <c r="TGS187" s="567"/>
      <c r="TGX187" s="535"/>
      <c r="TGY187" s="592"/>
      <c r="TGZ187" s="567"/>
      <c r="THE187" s="535"/>
      <c r="THF187" s="592"/>
      <c r="THG187" s="567"/>
      <c r="THL187" s="535"/>
      <c r="THM187" s="592"/>
      <c r="THN187" s="567"/>
      <c r="THS187" s="535"/>
      <c r="THT187" s="592"/>
      <c r="THU187" s="567"/>
      <c r="THZ187" s="535"/>
      <c r="TIA187" s="592"/>
      <c r="TIB187" s="567"/>
      <c r="TIG187" s="535"/>
      <c r="TIH187" s="592"/>
      <c r="TII187" s="567"/>
      <c r="TIN187" s="535"/>
      <c r="TIO187" s="592"/>
      <c r="TIP187" s="567"/>
      <c r="TIU187" s="535"/>
      <c r="TIV187" s="592"/>
      <c r="TIW187" s="567"/>
      <c r="TJB187" s="535"/>
      <c r="TJC187" s="592"/>
      <c r="TJD187" s="567"/>
      <c r="TJI187" s="535"/>
      <c r="TJJ187" s="592"/>
      <c r="TJK187" s="567"/>
      <c r="TJP187" s="535"/>
      <c r="TJQ187" s="592"/>
      <c r="TJR187" s="567"/>
      <c r="TJW187" s="535"/>
      <c r="TJX187" s="592"/>
      <c r="TJY187" s="567"/>
      <c r="TKD187" s="535"/>
      <c r="TKE187" s="592"/>
      <c r="TKF187" s="567"/>
      <c r="TKK187" s="535"/>
      <c r="TKL187" s="592"/>
      <c r="TKM187" s="567"/>
      <c r="TKR187" s="535"/>
      <c r="TKS187" s="592"/>
      <c r="TKT187" s="567"/>
      <c r="TKY187" s="535"/>
      <c r="TKZ187" s="592"/>
      <c r="TLA187" s="567"/>
      <c r="TLF187" s="535"/>
      <c r="TLG187" s="592"/>
      <c r="TLH187" s="567"/>
      <c r="TLM187" s="535"/>
      <c r="TLN187" s="592"/>
      <c r="TLO187" s="567"/>
      <c r="TLT187" s="535"/>
      <c r="TLU187" s="592"/>
      <c r="TLV187" s="567"/>
      <c r="TMA187" s="535"/>
      <c r="TMB187" s="592"/>
      <c r="TMC187" s="567"/>
      <c r="TMH187" s="535"/>
      <c r="TMI187" s="592"/>
      <c r="TMJ187" s="567"/>
      <c r="TMO187" s="535"/>
      <c r="TMP187" s="592"/>
      <c r="TMQ187" s="567"/>
      <c r="TMV187" s="535"/>
      <c r="TMW187" s="592"/>
      <c r="TMX187" s="567"/>
      <c r="TNC187" s="535"/>
      <c r="TND187" s="592"/>
      <c r="TNE187" s="567"/>
      <c r="TNJ187" s="535"/>
      <c r="TNK187" s="592"/>
      <c r="TNL187" s="567"/>
      <c r="TNQ187" s="535"/>
      <c r="TNR187" s="592"/>
      <c r="TNS187" s="567"/>
      <c r="TNX187" s="535"/>
      <c r="TNY187" s="592"/>
      <c r="TNZ187" s="567"/>
      <c r="TOE187" s="535"/>
      <c r="TOF187" s="592"/>
      <c r="TOG187" s="567"/>
      <c r="TOL187" s="535"/>
      <c r="TOM187" s="592"/>
      <c r="TON187" s="567"/>
      <c r="TOS187" s="535"/>
      <c r="TOT187" s="592"/>
      <c r="TOU187" s="567"/>
      <c r="TOZ187" s="535"/>
      <c r="TPA187" s="592"/>
      <c r="TPB187" s="567"/>
      <c r="TPG187" s="535"/>
      <c r="TPH187" s="592"/>
      <c r="TPI187" s="567"/>
      <c r="TPN187" s="535"/>
      <c r="TPO187" s="592"/>
      <c r="TPP187" s="567"/>
      <c r="TPU187" s="535"/>
      <c r="TPV187" s="592"/>
      <c r="TPW187" s="567"/>
      <c r="TQB187" s="535"/>
      <c r="TQC187" s="592"/>
      <c r="TQD187" s="567"/>
      <c r="TQI187" s="535"/>
      <c r="TQJ187" s="592"/>
      <c r="TQK187" s="567"/>
      <c r="TQP187" s="535"/>
      <c r="TQQ187" s="592"/>
      <c r="TQR187" s="567"/>
      <c r="TQW187" s="535"/>
      <c r="TQX187" s="592"/>
      <c r="TQY187" s="567"/>
      <c r="TRD187" s="535"/>
      <c r="TRE187" s="592"/>
      <c r="TRF187" s="567"/>
      <c r="TRK187" s="535"/>
      <c r="TRL187" s="592"/>
      <c r="TRM187" s="567"/>
      <c r="TRR187" s="535"/>
      <c r="TRS187" s="592"/>
      <c r="TRT187" s="567"/>
      <c r="TRY187" s="535"/>
      <c r="TRZ187" s="592"/>
      <c r="TSA187" s="567"/>
      <c r="TSF187" s="535"/>
      <c r="TSG187" s="592"/>
      <c r="TSH187" s="567"/>
      <c r="TSM187" s="535"/>
      <c r="TSN187" s="592"/>
      <c r="TSO187" s="567"/>
      <c r="TST187" s="535"/>
      <c r="TSU187" s="592"/>
      <c r="TSV187" s="567"/>
      <c r="TTA187" s="535"/>
      <c r="TTB187" s="592"/>
      <c r="TTC187" s="567"/>
      <c r="TTH187" s="535"/>
      <c r="TTI187" s="592"/>
      <c r="TTJ187" s="567"/>
      <c r="TTO187" s="535"/>
      <c r="TTP187" s="592"/>
      <c r="TTQ187" s="567"/>
      <c r="TTV187" s="535"/>
      <c r="TTW187" s="592"/>
      <c r="TTX187" s="567"/>
      <c r="TUC187" s="535"/>
      <c r="TUD187" s="592"/>
      <c r="TUE187" s="567"/>
      <c r="TUJ187" s="535"/>
      <c r="TUK187" s="592"/>
      <c r="TUL187" s="567"/>
      <c r="TUQ187" s="535"/>
      <c r="TUR187" s="592"/>
      <c r="TUS187" s="567"/>
      <c r="TUX187" s="535"/>
      <c r="TUY187" s="592"/>
      <c r="TUZ187" s="567"/>
      <c r="TVE187" s="535"/>
      <c r="TVF187" s="592"/>
      <c r="TVG187" s="567"/>
      <c r="TVL187" s="535"/>
      <c r="TVM187" s="592"/>
      <c r="TVN187" s="567"/>
      <c r="TVS187" s="535"/>
      <c r="TVT187" s="592"/>
      <c r="TVU187" s="567"/>
      <c r="TVZ187" s="535"/>
      <c r="TWA187" s="592"/>
      <c r="TWB187" s="567"/>
      <c r="TWG187" s="535"/>
      <c r="TWH187" s="592"/>
      <c r="TWI187" s="567"/>
      <c r="TWN187" s="535"/>
      <c r="TWO187" s="592"/>
      <c r="TWP187" s="567"/>
      <c r="TWU187" s="535"/>
      <c r="TWV187" s="592"/>
      <c r="TWW187" s="567"/>
      <c r="TXB187" s="535"/>
      <c r="TXC187" s="592"/>
      <c r="TXD187" s="567"/>
      <c r="TXI187" s="535"/>
      <c r="TXJ187" s="592"/>
      <c r="TXK187" s="567"/>
      <c r="TXP187" s="535"/>
      <c r="TXQ187" s="592"/>
      <c r="TXR187" s="567"/>
      <c r="TXW187" s="535"/>
      <c r="TXX187" s="592"/>
      <c r="TXY187" s="567"/>
      <c r="TYD187" s="535"/>
      <c r="TYE187" s="592"/>
      <c r="TYF187" s="567"/>
      <c r="TYK187" s="535"/>
      <c r="TYL187" s="592"/>
      <c r="TYM187" s="567"/>
      <c r="TYR187" s="535"/>
      <c r="TYS187" s="592"/>
      <c r="TYT187" s="567"/>
      <c r="TYY187" s="535"/>
      <c r="TYZ187" s="592"/>
      <c r="TZA187" s="567"/>
      <c r="TZF187" s="535"/>
      <c r="TZG187" s="592"/>
      <c r="TZH187" s="567"/>
      <c r="TZM187" s="535"/>
      <c r="TZN187" s="592"/>
      <c r="TZO187" s="567"/>
      <c r="TZT187" s="535"/>
      <c r="TZU187" s="592"/>
      <c r="TZV187" s="567"/>
      <c r="UAA187" s="535"/>
      <c r="UAB187" s="592"/>
      <c r="UAC187" s="567"/>
      <c r="UAH187" s="535"/>
      <c r="UAI187" s="592"/>
      <c r="UAJ187" s="567"/>
      <c r="UAO187" s="535"/>
      <c r="UAP187" s="592"/>
      <c r="UAQ187" s="567"/>
      <c r="UAV187" s="535"/>
      <c r="UAW187" s="592"/>
      <c r="UAX187" s="567"/>
      <c r="UBC187" s="535"/>
      <c r="UBD187" s="592"/>
      <c r="UBE187" s="567"/>
      <c r="UBJ187" s="535"/>
      <c r="UBK187" s="592"/>
      <c r="UBL187" s="567"/>
      <c r="UBQ187" s="535"/>
      <c r="UBR187" s="592"/>
      <c r="UBS187" s="567"/>
      <c r="UBX187" s="535"/>
      <c r="UBY187" s="592"/>
      <c r="UBZ187" s="567"/>
      <c r="UCE187" s="535"/>
      <c r="UCF187" s="592"/>
      <c r="UCG187" s="567"/>
      <c r="UCL187" s="535"/>
      <c r="UCM187" s="592"/>
      <c r="UCN187" s="567"/>
      <c r="UCS187" s="535"/>
      <c r="UCT187" s="592"/>
      <c r="UCU187" s="567"/>
      <c r="UCZ187" s="535"/>
      <c r="UDA187" s="592"/>
      <c r="UDB187" s="567"/>
      <c r="UDG187" s="535"/>
      <c r="UDH187" s="592"/>
      <c r="UDI187" s="567"/>
      <c r="UDN187" s="535"/>
      <c r="UDO187" s="592"/>
      <c r="UDP187" s="567"/>
      <c r="UDU187" s="535"/>
      <c r="UDV187" s="592"/>
      <c r="UDW187" s="567"/>
      <c r="UEB187" s="535"/>
      <c r="UEC187" s="592"/>
      <c r="UED187" s="567"/>
      <c r="UEI187" s="535"/>
      <c r="UEJ187" s="592"/>
      <c r="UEK187" s="567"/>
      <c r="UEP187" s="535"/>
      <c r="UEQ187" s="592"/>
      <c r="UER187" s="567"/>
      <c r="UEW187" s="535"/>
      <c r="UEX187" s="592"/>
      <c r="UEY187" s="567"/>
      <c r="UFD187" s="535"/>
      <c r="UFE187" s="592"/>
      <c r="UFF187" s="567"/>
      <c r="UFK187" s="535"/>
      <c r="UFL187" s="592"/>
      <c r="UFM187" s="567"/>
      <c r="UFR187" s="535"/>
      <c r="UFS187" s="592"/>
      <c r="UFT187" s="567"/>
      <c r="UFY187" s="535"/>
      <c r="UFZ187" s="592"/>
      <c r="UGA187" s="567"/>
      <c r="UGF187" s="535"/>
      <c r="UGG187" s="592"/>
      <c r="UGH187" s="567"/>
      <c r="UGM187" s="535"/>
      <c r="UGN187" s="592"/>
      <c r="UGO187" s="567"/>
      <c r="UGT187" s="535"/>
      <c r="UGU187" s="592"/>
      <c r="UGV187" s="567"/>
      <c r="UHA187" s="535"/>
      <c r="UHB187" s="592"/>
      <c r="UHC187" s="567"/>
      <c r="UHH187" s="535"/>
      <c r="UHI187" s="592"/>
      <c r="UHJ187" s="567"/>
      <c r="UHO187" s="535"/>
      <c r="UHP187" s="592"/>
      <c r="UHQ187" s="567"/>
      <c r="UHV187" s="535"/>
      <c r="UHW187" s="592"/>
      <c r="UHX187" s="567"/>
      <c r="UIC187" s="535"/>
      <c r="UID187" s="592"/>
      <c r="UIE187" s="567"/>
      <c r="UIJ187" s="535"/>
      <c r="UIK187" s="592"/>
      <c r="UIL187" s="567"/>
      <c r="UIQ187" s="535"/>
      <c r="UIR187" s="592"/>
      <c r="UIS187" s="567"/>
      <c r="UIX187" s="535"/>
      <c r="UIY187" s="592"/>
      <c r="UIZ187" s="567"/>
      <c r="UJE187" s="535"/>
      <c r="UJF187" s="592"/>
      <c r="UJG187" s="567"/>
      <c r="UJL187" s="535"/>
      <c r="UJM187" s="592"/>
      <c r="UJN187" s="567"/>
      <c r="UJS187" s="535"/>
      <c r="UJT187" s="592"/>
      <c r="UJU187" s="567"/>
      <c r="UJZ187" s="535"/>
      <c r="UKA187" s="592"/>
      <c r="UKB187" s="567"/>
      <c r="UKG187" s="535"/>
      <c r="UKH187" s="592"/>
      <c r="UKI187" s="567"/>
      <c r="UKN187" s="535"/>
      <c r="UKO187" s="592"/>
      <c r="UKP187" s="567"/>
      <c r="UKU187" s="535"/>
      <c r="UKV187" s="592"/>
      <c r="UKW187" s="567"/>
      <c r="ULB187" s="535"/>
      <c r="ULC187" s="592"/>
      <c r="ULD187" s="567"/>
      <c r="ULI187" s="535"/>
      <c r="ULJ187" s="592"/>
      <c r="ULK187" s="567"/>
      <c r="ULP187" s="535"/>
      <c r="ULQ187" s="592"/>
      <c r="ULR187" s="567"/>
      <c r="ULW187" s="535"/>
      <c r="ULX187" s="592"/>
      <c r="ULY187" s="567"/>
      <c r="UMD187" s="535"/>
      <c r="UME187" s="592"/>
      <c r="UMF187" s="567"/>
      <c r="UMK187" s="535"/>
      <c r="UML187" s="592"/>
      <c r="UMM187" s="567"/>
      <c r="UMR187" s="535"/>
      <c r="UMS187" s="592"/>
      <c r="UMT187" s="567"/>
      <c r="UMY187" s="535"/>
      <c r="UMZ187" s="592"/>
      <c r="UNA187" s="567"/>
      <c r="UNF187" s="535"/>
      <c r="UNG187" s="592"/>
      <c r="UNH187" s="567"/>
      <c r="UNM187" s="535"/>
      <c r="UNN187" s="592"/>
      <c r="UNO187" s="567"/>
      <c r="UNT187" s="535"/>
      <c r="UNU187" s="592"/>
      <c r="UNV187" s="567"/>
      <c r="UOA187" s="535"/>
      <c r="UOB187" s="592"/>
      <c r="UOC187" s="567"/>
      <c r="UOH187" s="535"/>
      <c r="UOI187" s="592"/>
      <c r="UOJ187" s="567"/>
      <c r="UOO187" s="535"/>
      <c r="UOP187" s="592"/>
      <c r="UOQ187" s="567"/>
      <c r="UOV187" s="535"/>
      <c r="UOW187" s="592"/>
      <c r="UOX187" s="567"/>
      <c r="UPC187" s="535"/>
      <c r="UPD187" s="592"/>
      <c r="UPE187" s="567"/>
      <c r="UPJ187" s="535"/>
      <c r="UPK187" s="592"/>
      <c r="UPL187" s="567"/>
      <c r="UPQ187" s="535"/>
      <c r="UPR187" s="592"/>
      <c r="UPS187" s="567"/>
      <c r="UPX187" s="535"/>
      <c r="UPY187" s="592"/>
      <c r="UPZ187" s="567"/>
      <c r="UQE187" s="535"/>
      <c r="UQF187" s="592"/>
      <c r="UQG187" s="567"/>
      <c r="UQL187" s="535"/>
      <c r="UQM187" s="592"/>
      <c r="UQN187" s="567"/>
      <c r="UQS187" s="535"/>
      <c r="UQT187" s="592"/>
      <c r="UQU187" s="567"/>
      <c r="UQZ187" s="535"/>
      <c r="URA187" s="592"/>
      <c r="URB187" s="567"/>
      <c r="URG187" s="535"/>
      <c r="URH187" s="592"/>
      <c r="URI187" s="567"/>
      <c r="URN187" s="535"/>
      <c r="URO187" s="592"/>
      <c r="URP187" s="567"/>
      <c r="URU187" s="535"/>
      <c r="URV187" s="592"/>
      <c r="URW187" s="567"/>
      <c r="USB187" s="535"/>
      <c r="USC187" s="592"/>
      <c r="USD187" s="567"/>
      <c r="USI187" s="535"/>
      <c r="USJ187" s="592"/>
      <c r="USK187" s="567"/>
      <c r="USP187" s="535"/>
      <c r="USQ187" s="592"/>
      <c r="USR187" s="567"/>
      <c r="USW187" s="535"/>
      <c r="USX187" s="592"/>
      <c r="USY187" s="567"/>
      <c r="UTD187" s="535"/>
      <c r="UTE187" s="592"/>
      <c r="UTF187" s="567"/>
      <c r="UTK187" s="535"/>
      <c r="UTL187" s="592"/>
      <c r="UTM187" s="567"/>
      <c r="UTR187" s="535"/>
      <c r="UTS187" s="592"/>
      <c r="UTT187" s="567"/>
      <c r="UTY187" s="535"/>
      <c r="UTZ187" s="592"/>
      <c r="UUA187" s="567"/>
      <c r="UUF187" s="535"/>
      <c r="UUG187" s="592"/>
      <c r="UUH187" s="567"/>
      <c r="UUM187" s="535"/>
      <c r="UUN187" s="592"/>
      <c r="UUO187" s="567"/>
      <c r="UUT187" s="535"/>
      <c r="UUU187" s="592"/>
      <c r="UUV187" s="567"/>
      <c r="UVA187" s="535"/>
      <c r="UVB187" s="592"/>
      <c r="UVC187" s="567"/>
      <c r="UVH187" s="535"/>
      <c r="UVI187" s="592"/>
      <c r="UVJ187" s="567"/>
      <c r="UVO187" s="535"/>
      <c r="UVP187" s="592"/>
      <c r="UVQ187" s="567"/>
      <c r="UVV187" s="535"/>
      <c r="UVW187" s="592"/>
      <c r="UVX187" s="567"/>
      <c r="UWC187" s="535"/>
      <c r="UWD187" s="592"/>
      <c r="UWE187" s="567"/>
      <c r="UWJ187" s="535"/>
      <c r="UWK187" s="592"/>
      <c r="UWL187" s="567"/>
      <c r="UWQ187" s="535"/>
      <c r="UWR187" s="592"/>
      <c r="UWS187" s="567"/>
      <c r="UWX187" s="535"/>
      <c r="UWY187" s="592"/>
      <c r="UWZ187" s="567"/>
      <c r="UXE187" s="535"/>
      <c r="UXF187" s="592"/>
      <c r="UXG187" s="567"/>
      <c r="UXL187" s="535"/>
      <c r="UXM187" s="592"/>
      <c r="UXN187" s="567"/>
      <c r="UXS187" s="535"/>
      <c r="UXT187" s="592"/>
      <c r="UXU187" s="567"/>
      <c r="UXZ187" s="535"/>
      <c r="UYA187" s="592"/>
      <c r="UYB187" s="567"/>
      <c r="UYG187" s="535"/>
      <c r="UYH187" s="592"/>
      <c r="UYI187" s="567"/>
      <c r="UYN187" s="535"/>
      <c r="UYO187" s="592"/>
      <c r="UYP187" s="567"/>
      <c r="UYU187" s="535"/>
      <c r="UYV187" s="592"/>
      <c r="UYW187" s="567"/>
      <c r="UZB187" s="535"/>
      <c r="UZC187" s="592"/>
      <c r="UZD187" s="567"/>
      <c r="UZI187" s="535"/>
      <c r="UZJ187" s="592"/>
      <c r="UZK187" s="567"/>
      <c r="UZP187" s="535"/>
      <c r="UZQ187" s="592"/>
      <c r="UZR187" s="567"/>
      <c r="UZW187" s="535"/>
      <c r="UZX187" s="592"/>
      <c r="UZY187" s="567"/>
      <c r="VAD187" s="535"/>
      <c r="VAE187" s="592"/>
      <c r="VAF187" s="567"/>
      <c r="VAK187" s="535"/>
      <c r="VAL187" s="592"/>
      <c r="VAM187" s="567"/>
      <c r="VAR187" s="535"/>
      <c r="VAS187" s="592"/>
      <c r="VAT187" s="567"/>
      <c r="VAY187" s="535"/>
      <c r="VAZ187" s="592"/>
      <c r="VBA187" s="567"/>
      <c r="VBF187" s="535"/>
      <c r="VBG187" s="592"/>
      <c r="VBH187" s="567"/>
      <c r="VBM187" s="535"/>
      <c r="VBN187" s="592"/>
      <c r="VBO187" s="567"/>
      <c r="VBT187" s="535"/>
      <c r="VBU187" s="592"/>
      <c r="VBV187" s="567"/>
      <c r="VCA187" s="535"/>
      <c r="VCB187" s="592"/>
      <c r="VCC187" s="567"/>
      <c r="VCH187" s="535"/>
      <c r="VCI187" s="592"/>
      <c r="VCJ187" s="567"/>
      <c r="VCO187" s="535"/>
      <c r="VCP187" s="592"/>
      <c r="VCQ187" s="567"/>
      <c r="VCV187" s="535"/>
      <c r="VCW187" s="592"/>
      <c r="VCX187" s="567"/>
      <c r="VDC187" s="535"/>
      <c r="VDD187" s="592"/>
      <c r="VDE187" s="567"/>
      <c r="VDJ187" s="535"/>
      <c r="VDK187" s="592"/>
      <c r="VDL187" s="567"/>
      <c r="VDQ187" s="535"/>
      <c r="VDR187" s="592"/>
      <c r="VDS187" s="567"/>
      <c r="VDX187" s="535"/>
      <c r="VDY187" s="592"/>
      <c r="VDZ187" s="567"/>
      <c r="VEE187" s="535"/>
      <c r="VEF187" s="592"/>
      <c r="VEG187" s="567"/>
      <c r="VEL187" s="535"/>
      <c r="VEM187" s="592"/>
      <c r="VEN187" s="567"/>
      <c r="VES187" s="535"/>
      <c r="VET187" s="592"/>
      <c r="VEU187" s="567"/>
      <c r="VEZ187" s="535"/>
      <c r="VFA187" s="592"/>
      <c r="VFB187" s="567"/>
      <c r="VFG187" s="535"/>
      <c r="VFH187" s="592"/>
      <c r="VFI187" s="567"/>
      <c r="VFN187" s="535"/>
      <c r="VFO187" s="592"/>
      <c r="VFP187" s="567"/>
      <c r="VFU187" s="535"/>
      <c r="VFV187" s="592"/>
      <c r="VFW187" s="567"/>
      <c r="VGB187" s="535"/>
      <c r="VGC187" s="592"/>
      <c r="VGD187" s="567"/>
      <c r="VGI187" s="535"/>
      <c r="VGJ187" s="592"/>
      <c r="VGK187" s="567"/>
      <c r="VGP187" s="535"/>
      <c r="VGQ187" s="592"/>
      <c r="VGR187" s="567"/>
      <c r="VGW187" s="535"/>
      <c r="VGX187" s="592"/>
      <c r="VGY187" s="567"/>
      <c r="VHD187" s="535"/>
      <c r="VHE187" s="592"/>
      <c r="VHF187" s="567"/>
      <c r="VHK187" s="535"/>
      <c r="VHL187" s="592"/>
      <c r="VHM187" s="567"/>
      <c r="VHR187" s="535"/>
      <c r="VHS187" s="592"/>
      <c r="VHT187" s="567"/>
      <c r="VHY187" s="535"/>
      <c r="VHZ187" s="592"/>
      <c r="VIA187" s="567"/>
      <c r="VIF187" s="535"/>
      <c r="VIG187" s="592"/>
      <c r="VIH187" s="567"/>
      <c r="VIM187" s="535"/>
      <c r="VIN187" s="592"/>
      <c r="VIO187" s="567"/>
      <c r="VIT187" s="535"/>
      <c r="VIU187" s="592"/>
      <c r="VIV187" s="567"/>
      <c r="VJA187" s="535"/>
      <c r="VJB187" s="592"/>
      <c r="VJC187" s="567"/>
      <c r="VJH187" s="535"/>
      <c r="VJI187" s="592"/>
      <c r="VJJ187" s="567"/>
      <c r="VJO187" s="535"/>
      <c r="VJP187" s="592"/>
      <c r="VJQ187" s="567"/>
      <c r="VJV187" s="535"/>
      <c r="VJW187" s="592"/>
      <c r="VJX187" s="567"/>
      <c r="VKC187" s="535"/>
      <c r="VKD187" s="592"/>
      <c r="VKE187" s="567"/>
      <c r="VKJ187" s="535"/>
      <c r="VKK187" s="592"/>
      <c r="VKL187" s="567"/>
      <c r="VKQ187" s="535"/>
      <c r="VKR187" s="592"/>
      <c r="VKS187" s="567"/>
      <c r="VKX187" s="535"/>
      <c r="VKY187" s="592"/>
      <c r="VKZ187" s="567"/>
      <c r="VLE187" s="535"/>
      <c r="VLF187" s="592"/>
      <c r="VLG187" s="567"/>
      <c r="VLL187" s="535"/>
      <c r="VLM187" s="592"/>
      <c r="VLN187" s="567"/>
      <c r="VLS187" s="535"/>
      <c r="VLT187" s="592"/>
      <c r="VLU187" s="567"/>
      <c r="VLZ187" s="535"/>
      <c r="VMA187" s="592"/>
      <c r="VMB187" s="567"/>
      <c r="VMG187" s="535"/>
      <c r="VMH187" s="592"/>
      <c r="VMI187" s="567"/>
      <c r="VMN187" s="535"/>
      <c r="VMO187" s="592"/>
      <c r="VMP187" s="567"/>
      <c r="VMU187" s="535"/>
      <c r="VMV187" s="592"/>
      <c r="VMW187" s="567"/>
      <c r="VNB187" s="535"/>
      <c r="VNC187" s="592"/>
      <c r="VND187" s="567"/>
      <c r="VNI187" s="535"/>
      <c r="VNJ187" s="592"/>
      <c r="VNK187" s="567"/>
      <c r="VNP187" s="535"/>
      <c r="VNQ187" s="592"/>
      <c r="VNR187" s="567"/>
      <c r="VNW187" s="535"/>
      <c r="VNX187" s="592"/>
      <c r="VNY187" s="567"/>
      <c r="VOD187" s="535"/>
      <c r="VOE187" s="592"/>
      <c r="VOF187" s="567"/>
      <c r="VOK187" s="535"/>
      <c r="VOL187" s="592"/>
      <c r="VOM187" s="567"/>
      <c r="VOR187" s="535"/>
      <c r="VOS187" s="592"/>
      <c r="VOT187" s="567"/>
      <c r="VOY187" s="535"/>
      <c r="VOZ187" s="592"/>
      <c r="VPA187" s="567"/>
      <c r="VPF187" s="535"/>
      <c r="VPG187" s="592"/>
      <c r="VPH187" s="567"/>
      <c r="VPM187" s="535"/>
      <c r="VPN187" s="592"/>
      <c r="VPO187" s="567"/>
      <c r="VPT187" s="535"/>
      <c r="VPU187" s="592"/>
      <c r="VPV187" s="567"/>
      <c r="VQA187" s="535"/>
      <c r="VQB187" s="592"/>
      <c r="VQC187" s="567"/>
      <c r="VQH187" s="535"/>
      <c r="VQI187" s="592"/>
      <c r="VQJ187" s="567"/>
      <c r="VQO187" s="535"/>
      <c r="VQP187" s="592"/>
      <c r="VQQ187" s="567"/>
      <c r="VQV187" s="535"/>
      <c r="VQW187" s="592"/>
      <c r="VQX187" s="567"/>
      <c r="VRC187" s="535"/>
      <c r="VRD187" s="592"/>
      <c r="VRE187" s="567"/>
      <c r="VRJ187" s="535"/>
      <c r="VRK187" s="592"/>
      <c r="VRL187" s="567"/>
      <c r="VRQ187" s="535"/>
      <c r="VRR187" s="592"/>
      <c r="VRS187" s="567"/>
      <c r="VRX187" s="535"/>
      <c r="VRY187" s="592"/>
      <c r="VRZ187" s="567"/>
      <c r="VSE187" s="535"/>
      <c r="VSF187" s="592"/>
      <c r="VSG187" s="567"/>
      <c r="VSL187" s="535"/>
      <c r="VSM187" s="592"/>
      <c r="VSN187" s="567"/>
      <c r="VSS187" s="535"/>
      <c r="VST187" s="592"/>
      <c r="VSU187" s="567"/>
      <c r="VSZ187" s="535"/>
      <c r="VTA187" s="592"/>
      <c r="VTB187" s="567"/>
      <c r="VTG187" s="535"/>
      <c r="VTH187" s="592"/>
      <c r="VTI187" s="567"/>
      <c r="VTN187" s="535"/>
      <c r="VTO187" s="592"/>
      <c r="VTP187" s="567"/>
      <c r="VTU187" s="535"/>
      <c r="VTV187" s="592"/>
      <c r="VTW187" s="567"/>
      <c r="VUB187" s="535"/>
      <c r="VUC187" s="592"/>
      <c r="VUD187" s="567"/>
      <c r="VUI187" s="535"/>
      <c r="VUJ187" s="592"/>
      <c r="VUK187" s="567"/>
      <c r="VUP187" s="535"/>
      <c r="VUQ187" s="592"/>
      <c r="VUR187" s="567"/>
      <c r="VUW187" s="535"/>
      <c r="VUX187" s="592"/>
      <c r="VUY187" s="567"/>
      <c r="VVD187" s="535"/>
      <c r="VVE187" s="592"/>
      <c r="VVF187" s="567"/>
      <c r="VVK187" s="535"/>
      <c r="VVL187" s="592"/>
      <c r="VVM187" s="567"/>
      <c r="VVR187" s="535"/>
      <c r="VVS187" s="592"/>
      <c r="VVT187" s="567"/>
      <c r="VVY187" s="535"/>
      <c r="VVZ187" s="592"/>
      <c r="VWA187" s="567"/>
      <c r="VWF187" s="535"/>
      <c r="VWG187" s="592"/>
      <c r="VWH187" s="567"/>
      <c r="VWM187" s="535"/>
      <c r="VWN187" s="592"/>
      <c r="VWO187" s="567"/>
      <c r="VWT187" s="535"/>
      <c r="VWU187" s="592"/>
      <c r="VWV187" s="567"/>
      <c r="VXA187" s="535"/>
      <c r="VXB187" s="592"/>
      <c r="VXC187" s="567"/>
      <c r="VXH187" s="535"/>
      <c r="VXI187" s="592"/>
      <c r="VXJ187" s="567"/>
      <c r="VXO187" s="535"/>
      <c r="VXP187" s="592"/>
      <c r="VXQ187" s="567"/>
      <c r="VXV187" s="535"/>
      <c r="VXW187" s="592"/>
      <c r="VXX187" s="567"/>
      <c r="VYC187" s="535"/>
      <c r="VYD187" s="592"/>
      <c r="VYE187" s="567"/>
      <c r="VYJ187" s="535"/>
      <c r="VYK187" s="592"/>
      <c r="VYL187" s="567"/>
      <c r="VYQ187" s="535"/>
      <c r="VYR187" s="592"/>
      <c r="VYS187" s="567"/>
      <c r="VYX187" s="535"/>
      <c r="VYY187" s="592"/>
      <c r="VYZ187" s="567"/>
      <c r="VZE187" s="535"/>
      <c r="VZF187" s="592"/>
      <c r="VZG187" s="567"/>
      <c r="VZL187" s="535"/>
      <c r="VZM187" s="592"/>
      <c r="VZN187" s="567"/>
      <c r="VZS187" s="535"/>
      <c r="VZT187" s="592"/>
      <c r="VZU187" s="567"/>
      <c r="VZZ187" s="535"/>
      <c r="WAA187" s="592"/>
      <c r="WAB187" s="567"/>
      <c r="WAG187" s="535"/>
      <c r="WAH187" s="592"/>
      <c r="WAI187" s="567"/>
      <c r="WAN187" s="535"/>
      <c r="WAO187" s="592"/>
      <c r="WAP187" s="567"/>
      <c r="WAU187" s="535"/>
      <c r="WAV187" s="592"/>
      <c r="WAW187" s="567"/>
      <c r="WBB187" s="535"/>
      <c r="WBC187" s="592"/>
      <c r="WBD187" s="567"/>
      <c r="WBI187" s="535"/>
      <c r="WBJ187" s="592"/>
      <c r="WBK187" s="567"/>
      <c r="WBP187" s="535"/>
      <c r="WBQ187" s="592"/>
      <c r="WBR187" s="567"/>
      <c r="WBW187" s="535"/>
      <c r="WBX187" s="592"/>
      <c r="WBY187" s="567"/>
      <c r="WCD187" s="535"/>
      <c r="WCE187" s="592"/>
      <c r="WCF187" s="567"/>
      <c r="WCK187" s="535"/>
      <c r="WCL187" s="592"/>
      <c r="WCM187" s="567"/>
      <c r="WCR187" s="535"/>
      <c r="WCS187" s="592"/>
      <c r="WCT187" s="567"/>
      <c r="WCY187" s="535"/>
      <c r="WCZ187" s="592"/>
      <c r="WDA187" s="567"/>
      <c r="WDF187" s="535"/>
      <c r="WDG187" s="592"/>
      <c r="WDH187" s="567"/>
      <c r="WDM187" s="535"/>
      <c r="WDN187" s="592"/>
      <c r="WDO187" s="567"/>
      <c r="WDT187" s="535"/>
      <c r="WDU187" s="592"/>
      <c r="WDV187" s="567"/>
      <c r="WEA187" s="535"/>
      <c r="WEB187" s="592"/>
      <c r="WEC187" s="567"/>
      <c r="WEH187" s="535"/>
      <c r="WEI187" s="592"/>
      <c r="WEJ187" s="567"/>
      <c r="WEO187" s="535"/>
      <c r="WEP187" s="592"/>
      <c r="WEQ187" s="567"/>
      <c r="WEV187" s="535"/>
      <c r="WEW187" s="592"/>
      <c r="WEX187" s="567"/>
      <c r="WFC187" s="535"/>
      <c r="WFD187" s="592"/>
      <c r="WFE187" s="567"/>
      <c r="WFJ187" s="535"/>
      <c r="WFK187" s="592"/>
      <c r="WFL187" s="567"/>
      <c r="WFQ187" s="535"/>
      <c r="WFR187" s="592"/>
      <c r="WFS187" s="567"/>
      <c r="WFX187" s="535"/>
      <c r="WFY187" s="592"/>
      <c r="WFZ187" s="567"/>
      <c r="WGE187" s="535"/>
      <c r="WGF187" s="592"/>
      <c r="WGG187" s="567"/>
      <c r="WGL187" s="535"/>
      <c r="WGM187" s="592"/>
      <c r="WGN187" s="567"/>
      <c r="WGS187" s="535"/>
      <c r="WGT187" s="592"/>
      <c r="WGU187" s="567"/>
      <c r="WGZ187" s="535"/>
      <c r="WHA187" s="592"/>
      <c r="WHB187" s="567"/>
      <c r="WHG187" s="535"/>
      <c r="WHH187" s="592"/>
      <c r="WHI187" s="567"/>
      <c r="WHN187" s="535"/>
      <c r="WHO187" s="592"/>
      <c r="WHP187" s="567"/>
      <c r="WHU187" s="535"/>
      <c r="WHV187" s="592"/>
      <c r="WHW187" s="567"/>
      <c r="WIB187" s="535"/>
      <c r="WIC187" s="592"/>
      <c r="WID187" s="567"/>
      <c r="WII187" s="535"/>
      <c r="WIJ187" s="592"/>
      <c r="WIK187" s="567"/>
      <c r="WIP187" s="535"/>
      <c r="WIQ187" s="592"/>
      <c r="WIR187" s="567"/>
      <c r="WIW187" s="535"/>
      <c r="WIX187" s="592"/>
      <c r="WIY187" s="567"/>
      <c r="WJD187" s="535"/>
      <c r="WJE187" s="592"/>
      <c r="WJF187" s="567"/>
      <c r="WJK187" s="535"/>
      <c r="WJL187" s="592"/>
      <c r="WJM187" s="567"/>
      <c r="WJR187" s="535"/>
      <c r="WJS187" s="592"/>
      <c r="WJT187" s="567"/>
      <c r="WJY187" s="535"/>
      <c r="WJZ187" s="592"/>
      <c r="WKA187" s="567"/>
      <c r="WKF187" s="535"/>
      <c r="WKG187" s="592"/>
      <c r="WKH187" s="567"/>
      <c r="WKM187" s="535"/>
      <c r="WKN187" s="592"/>
      <c r="WKO187" s="567"/>
      <c r="WKT187" s="535"/>
      <c r="WKU187" s="592"/>
      <c r="WKV187" s="567"/>
      <c r="WLA187" s="535"/>
      <c r="WLB187" s="592"/>
      <c r="WLC187" s="567"/>
      <c r="WLH187" s="535"/>
      <c r="WLI187" s="592"/>
      <c r="WLJ187" s="567"/>
      <c r="WLO187" s="535"/>
      <c r="WLP187" s="592"/>
      <c r="WLQ187" s="567"/>
      <c r="WLV187" s="535"/>
      <c r="WLW187" s="592"/>
      <c r="WLX187" s="567"/>
      <c r="WMC187" s="535"/>
      <c r="WMD187" s="592"/>
      <c r="WME187" s="567"/>
      <c r="WMJ187" s="535"/>
      <c r="WMK187" s="592"/>
      <c r="WML187" s="567"/>
      <c r="WMQ187" s="535"/>
      <c r="WMR187" s="592"/>
      <c r="WMS187" s="567"/>
      <c r="WMX187" s="535"/>
      <c r="WMY187" s="592"/>
      <c r="WMZ187" s="567"/>
      <c r="WNE187" s="535"/>
      <c r="WNF187" s="592"/>
      <c r="WNG187" s="567"/>
      <c r="WNL187" s="535"/>
      <c r="WNM187" s="592"/>
      <c r="WNN187" s="567"/>
      <c r="WNS187" s="535"/>
      <c r="WNT187" s="592"/>
      <c r="WNU187" s="567"/>
      <c r="WNZ187" s="535"/>
      <c r="WOA187" s="592"/>
      <c r="WOB187" s="567"/>
      <c r="WOG187" s="535"/>
      <c r="WOH187" s="592"/>
      <c r="WOI187" s="567"/>
      <c r="WON187" s="535"/>
      <c r="WOO187" s="592"/>
      <c r="WOP187" s="567"/>
      <c r="WOU187" s="535"/>
      <c r="WOV187" s="592"/>
      <c r="WOW187" s="567"/>
      <c r="WPB187" s="535"/>
      <c r="WPC187" s="592"/>
      <c r="WPD187" s="567"/>
      <c r="WPI187" s="535"/>
      <c r="WPJ187" s="592"/>
      <c r="WPK187" s="567"/>
      <c r="WPP187" s="535"/>
      <c r="WPQ187" s="592"/>
      <c r="WPR187" s="567"/>
      <c r="WPW187" s="535"/>
      <c r="WPX187" s="592"/>
      <c r="WPY187" s="567"/>
      <c r="WQD187" s="535"/>
      <c r="WQE187" s="592"/>
      <c r="WQF187" s="567"/>
      <c r="WQK187" s="535"/>
      <c r="WQL187" s="592"/>
      <c r="WQM187" s="567"/>
      <c r="WQR187" s="535"/>
      <c r="WQS187" s="592"/>
      <c r="WQT187" s="567"/>
      <c r="WQY187" s="535"/>
      <c r="WQZ187" s="592"/>
      <c r="WRA187" s="567"/>
      <c r="WRF187" s="535"/>
      <c r="WRG187" s="592"/>
      <c r="WRH187" s="567"/>
      <c r="WRM187" s="535"/>
      <c r="WRN187" s="592"/>
      <c r="WRO187" s="567"/>
      <c r="WRT187" s="535"/>
      <c r="WRU187" s="592"/>
      <c r="WRV187" s="567"/>
      <c r="WSA187" s="535"/>
      <c r="WSB187" s="592"/>
      <c r="WSC187" s="567"/>
      <c r="WSH187" s="535"/>
      <c r="WSI187" s="592"/>
      <c r="WSJ187" s="567"/>
      <c r="WSO187" s="535"/>
      <c r="WSP187" s="592"/>
      <c r="WSQ187" s="567"/>
      <c r="WSV187" s="535"/>
      <c r="WSW187" s="592"/>
      <c r="WSX187" s="567"/>
      <c r="WTC187" s="535"/>
      <c r="WTD187" s="592"/>
      <c r="WTE187" s="567"/>
      <c r="WTJ187" s="535"/>
      <c r="WTK187" s="592"/>
      <c r="WTL187" s="567"/>
      <c r="WTQ187" s="535"/>
      <c r="WTR187" s="592"/>
      <c r="WTS187" s="567"/>
      <c r="WTX187" s="535"/>
      <c r="WTY187" s="592"/>
      <c r="WTZ187" s="567"/>
      <c r="WUE187" s="535"/>
      <c r="WUF187" s="592"/>
      <c r="WUG187" s="567"/>
      <c r="WUL187" s="535"/>
      <c r="WUM187" s="592"/>
      <c r="WUN187" s="567"/>
      <c r="WUS187" s="535"/>
      <c r="WUT187" s="592"/>
      <c r="WUU187" s="567"/>
      <c r="WUZ187" s="535"/>
      <c r="WVA187" s="592"/>
      <c r="WVB187" s="567"/>
      <c r="WVG187" s="535"/>
      <c r="WVH187" s="592"/>
      <c r="WVI187" s="567"/>
      <c r="WVN187" s="535"/>
      <c r="WVO187" s="592"/>
      <c r="WVP187" s="567"/>
      <c r="WVU187" s="535"/>
      <c r="WVV187" s="592"/>
      <c r="WVW187" s="567"/>
      <c r="WWB187" s="535"/>
      <c r="WWC187" s="592"/>
      <c r="WWD187" s="567"/>
      <c r="WWI187" s="535"/>
      <c r="WWJ187" s="592"/>
      <c r="WWK187" s="567"/>
      <c r="WWP187" s="535"/>
      <c r="WWQ187" s="592"/>
      <c r="WWR187" s="567"/>
      <c r="WWW187" s="535"/>
      <c r="WWX187" s="592"/>
      <c r="WWY187" s="567"/>
      <c r="WXD187" s="535"/>
      <c r="WXE187" s="592"/>
      <c r="WXF187" s="567"/>
      <c r="WXK187" s="535"/>
      <c r="WXL187" s="592"/>
      <c r="WXM187" s="567"/>
      <c r="WXR187" s="535"/>
      <c r="WXS187" s="592"/>
      <c r="WXT187" s="567"/>
      <c r="WXY187" s="535"/>
      <c r="WXZ187" s="592"/>
      <c r="WYA187" s="567"/>
      <c r="WYF187" s="535"/>
      <c r="WYG187" s="592"/>
      <c r="WYH187" s="567"/>
      <c r="WYM187" s="535"/>
      <c r="WYN187" s="592"/>
      <c r="WYO187" s="567"/>
      <c r="WYT187" s="535"/>
      <c r="WYU187" s="592"/>
      <c r="WYV187" s="567"/>
      <c r="WZA187" s="535"/>
      <c r="WZB187" s="592"/>
      <c r="WZC187" s="567"/>
      <c r="WZH187" s="535"/>
      <c r="WZI187" s="592"/>
      <c r="WZJ187" s="567"/>
      <c r="WZO187" s="535"/>
      <c r="WZP187" s="592"/>
      <c r="WZQ187" s="567"/>
      <c r="WZV187" s="535"/>
      <c r="WZW187" s="592"/>
      <c r="WZX187" s="567"/>
      <c r="XAC187" s="535"/>
      <c r="XAD187" s="592"/>
      <c r="XAE187" s="567"/>
      <c r="XAJ187" s="535"/>
      <c r="XAK187" s="592"/>
      <c r="XAL187" s="567"/>
      <c r="XAQ187" s="535"/>
      <c r="XAR187" s="592"/>
      <c r="XAS187" s="567"/>
      <c r="XAX187" s="535"/>
      <c r="XAY187" s="592"/>
      <c r="XAZ187" s="567"/>
      <c r="XBE187" s="535"/>
      <c r="XBF187" s="592"/>
      <c r="XBG187" s="567"/>
      <c r="XBL187" s="535"/>
      <c r="XBM187" s="592"/>
      <c r="XBN187" s="567"/>
      <c r="XBS187" s="535"/>
      <c r="XBT187" s="592"/>
      <c r="XBU187" s="567"/>
      <c r="XBZ187" s="535"/>
      <c r="XCA187" s="592"/>
      <c r="XCB187" s="567"/>
      <c r="XCG187" s="535"/>
      <c r="XCH187" s="592"/>
      <c r="XCI187" s="567"/>
      <c r="XCN187" s="535"/>
      <c r="XCO187" s="592"/>
      <c r="XCP187" s="567"/>
      <c r="XCU187" s="535"/>
      <c r="XCV187" s="592"/>
      <c r="XCW187" s="567"/>
      <c r="XDB187" s="535"/>
      <c r="XDC187" s="592"/>
      <c r="XDD187" s="567"/>
      <c r="XDI187" s="535"/>
      <c r="XDJ187" s="592"/>
      <c r="XDK187" s="567"/>
      <c r="XDP187" s="535"/>
      <c r="XDQ187" s="592"/>
      <c r="XDR187" s="567"/>
      <c r="XDW187" s="535"/>
      <c r="XDX187" s="592"/>
      <c r="XDY187" s="567"/>
      <c r="XED187" s="535"/>
      <c r="XEE187" s="592"/>
      <c r="XEF187" s="567"/>
      <c r="XEK187" s="535"/>
      <c r="XEL187" s="592"/>
      <c r="XEM187" s="567"/>
      <c r="XER187" s="535"/>
      <c r="XES187" s="592"/>
      <c r="XET187" s="567"/>
      <c r="XEY187" s="535"/>
      <c r="XEZ187" s="592"/>
      <c r="XFA187" s="567"/>
    </row>
    <row r="188" spans="1:1023 1028:2045 2050:4096 4101:5118 5123:6140 6145:8191 8196:9213 9218:11264 11269:12286 12291:13308 13313:15359 15364:16381" s="569" customFormat="1" ht="15.75" x14ac:dyDescent="0.25">
      <c r="A188" s="567"/>
      <c r="F188" s="535"/>
      <c r="G188" s="592"/>
      <c r="H188" s="567"/>
      <c r="M188" s="535"/>
      <c r="N188" s="592"/>
      <c r="O188" s="567"/>
      <c r="T188" s="535"/>
      <c r="U188" s="592"/>
      <c r="V188" s="567"/>
      <c r="AA188" s="535"/>
      <c r="AB188" s="592"/>
      <c r="AC188" s="567"/>
      <c r="AH188" s="535"/>
      <c r="AI188" s="592"/>
      <c r="AJ188" s="567"/>
      <c r="AO188" s="535"/>
      <c r="AP188" s="592"/>
      <c r="AQ188" s="567"/>
      <c r="AV188" s="535"/>
      <c r="AW188" s="592"/>
      <c r="AX188" s="567"/>
      <c r="BC188" s="535"/>
      <c r="BD188" s="592"/>
      <c r="BE188" s="567"/>
      <c r="BJ188" s="535"/>
      <c r="BK188" s="592"/>
      <c r="BL188" s="567"/>
      <c r="BQ188" s="535"/>
      <c r="BR188" s="592"/>
      <c r="BS188" s="567"/>
      <c r="BX188" s="535"/>
      <c r="BY188" s="592"/>
      <c r="BZ188" s="567"/>
      <c r="CE188" s="535"/>
      <c r="CF188" s="592"/>
      <c r="CG188" s="567"/>
      <c r="CL188" s="535"/>
      <c r="CM188" s="592"/>
      <c r="CN188" s="567"/>
      <c r="CS188" s="535"/>
      <c r="CT188" s="592"/>
      <c r="CU188" s="567"/>
      <c r="CZ188" s="535"/>
      <c r="DA188" s="592"/>
      <c r="DB188" s="567"/>
      <c r="DG188" s="535"/>
      <c r="DH188" s="592"/>
      <c r="DI188" s="567"/>
      <c r="DN188" s="535"/>
      <c r="DO188" s="592"/>
      <c r="DP188" s="567"/>
      <c r="DU188" s="535"/>
      <c r="DV188" s="592"/>
      <c r="DW188" s="567"/>
      <c r="EB188" s="535"/>
      <c r="EC188" s="592"/>
      <c r="ED188" s="567"/>
      <c r="EI188" s="535"/>
      <c r="EJ188" s="592"/>
      <c r="EK188" s="567"/>
      <c r="EP188" s="535"/>
      <c r="EQ188" s="592"/>
      <c r="ER188" s="567"/>
      <c r="EW188" s="535"/>
      <c r="EX188" s="592"/>
      <c r="EY188" s="567"/>
      <c r="FD188" s="535"/>
      <c r="FE188" s="592"/>
      <c r="FF188" s="567"/>
      <c r="FK188" s="535"/>
      <c r="FL188" s="592"/>
      <c r="FM188" s="567"/>
      <c r="FR188" s="535"/>
      <c r="FS188" s="592"/>
      <c r="FT188" s="567"/>
      <c r="FY188" s="535"/>
      <c r="FZ188" s="592"/>
      <c r="GA188" s="567"/>
      <c r="GF188" s="535"/>
      <c r="GG188" s="592"/>
      <c r="GH188" s="567"/>
      <c r="GM188" s="535"/>
      <c r="GN188" s="592"/>
      <c r="GO188" s="567"/>
      <c r="GT188" s="535"/>
      <c r="GU188" s="592"/>
      <c r="GV188" s="567"/>
      <c r="HA188" s="535"/>
      <c r="HB188" s="592"/>
      <c r="HC188" s="567"/>
      <c r="HH188" s="535"/>
      <c r="HI188" s="592"/>
      <c r="HJ188" s="567"/>
      <c r="HO188" s="535"/>
      <c r="HP188" s="592"/>
      <c r="HQ188" s="567"/>
      <c r="HV188" s="535"/>
      <c r="HW188" s="592"/>
      <c r="HX188" s="567"/>
      <c r="IC188" s="535"/>
      <c r="ID188" s="592"/>
      <c r="IE188" s="567"/>
      <c r="IJ188" s="535"/>
      <c r="IK188" s="592"/>
      <c r="IL188" s="567"/>
      <c r="IQ188" s="535"/>
      <c r="IR188" s="592"/>
      <c r="IS188" s="567"/>
      <c r="IX188" s="535"/>
      <c r="IY188" s="592"/>
      <c r="IZ188" s="567"/>
      <c r="JE188" s="535"/>
      <c r="JF188" s="592"/>
      <c r="JG188" s="567"/>
      <c r="JL188" s="535"/>
      <c r="JM188" s="592"/>
      <c r="JN188" s="567"/>
      <c r="JS188" s="535"/>
      <c r="JT188" s="592"/>
      <c r="JU188" s="567"/>
      <c r="JZ188" s="535"/>
      <c r="KA188" s="592"/>
      <c r="KB188" s="567"/>
      <c r="KG188" s="535"/>
      <c r="KH188" s="592"/>
      <c r="KI188" s="567"/>
      <c r="KN188" s="535"/>
      <c r="KO188" s="592"/>
      <c r="KP188" s="567"/>
      <c r="KU188" s="535"/>
      <c r="KV188" s="592"/>
      <c r="KW188" s="567"/>
      <c r="LB188" s="535"/>
      <c r="LC188" s="592"/>
      <c r="LD188" s="567"/>
      <c r="LI188" s="535"/>
      <c r="LJ188" s="592"/>
      <c r="LK188" s="567"/>
      <c r="LP188" s="535"/>
      <c r="LQ188" s="592"/>
      <c r="LR188" s="567"/>
      <c r="LW188" s="535"/>
      <c r="LX188" s="592"/>
      <c r="LY188" s="567"/>
      <c r="MD188" s="535"/>
      <c r="ME188" s="592"/>
      <c r="MF188" s="567"/>
      <c r="MK188" s="535"/>
      <c r="ML188" s="592"/>
      <c r="MM188" s="567"/>
      <c r="MR188" s="535"/>
      <c r="MS188" s="592"/>
      <c r="MT188" s="567"/>
      <c r="MY188" s="535"/>
      <c r="MZ188" s="592"/>
      <c r="NA188" s="567"/>
      <c r="NF188" s="535"/>
      <c r="NG188" s="592"/>
      <c r="NH188" s="567"/>
      <c r="NM188" s="535"/>
      <c r="NN188" s="592"/>
      <c r="NO188" s="567"/>
      <c r="NT188" s="535"/>
      <c r="NU188" s="592"/>
      <c r="NV188" s="567"/>
      <c r="OA188" s="535"/>
      <c r="OB188" s="592"/>
      <c r="OC188" s="567"/>
      <c r="OH188" s="535"/>
      <c r="OI188" s="592"/>
      <c r="OJ188" s="567"/>
      <c r="OO188" s="535"/>
      <c r="OP188" s="592"/>
      <c r="OQ188" s="567"/>
      <c r="OV188" s="535"/>
      <c r="OW188" s="592"/>
      <c r="OX188" s="567"/>
      <c r="PC188" s="535"/>
      <c r="PD188" s="592"/>
      <c r="PE188" s="567"/>
      <c r="PJ188" s="535"/>
      <c r="PK188" s="592"/>
      <c r="PL188" s="567"/>
      <c r="PQ188" s="535"/>
      <c r="PR188" s="592"/>
      <c r="PS188" s="567"/>
      <c r="PX188" s="535"/>
      <c r="PY188" s="592"/>
      <c r="PZ188" s="567"/>
      <c r="QE188" s="535"/>
      <c r="QF188" s="592"/>
      <c r="QG188" s="567"/>
      <c r="QL188" s="535"/>
      <c r="QM188" s="592"/>
      <c r="QN188" s="567"/>
      <c r="QS188" s="535"/>
      <c r="QT188" s="592"/>
      <c r="QU188" s="567"/>
      <c r="QZ188" s="535"/>
      <c r="RA188" s="592"/>
      <c r="RB188" s="567"/>
      <c r="RG188" s="535"/>
      <c r="RH188" s="592"/>
      <c r="RI188" s="567"/>
      <c r="RN188" s="535"/>
      <c r="RO188" s="592"/>
      <c r="RP188" s="567"/>
      <c r="RU188" s="535"/>
      <c r="RV188" s="592"/>
      <c r="RW188" s="567"/>
      <c r="SB188" s="535"/>
      <c r="SC188" s="592"/>
      <c r="SD188" s="567"/>
      <c r="SI188" s="535"/>
      <c r="SJ188" s="592"/>
      <c r="SK188" s="567"/>
      <c r="SP188" s="535"/>
      <c r="SQ188" s="592"/>
      <c r="SR188" s="567"/>
      <c r="SW188" s="535"/>
      <c r="SX188" s="592"/>
      <c r="SY188" s="567"/>
      <c r="TD188" s="535"/>
      <c r="TE188" s="592"/>
      <c r="TF188" s="567"/>
      <c r="TK188" s="535"/>
      <c r="TL188" s="592"/>
      <c r="TM188" s="567"/>
      <c r="TR188" s="535"/>
      <c r="TS188" s="592"/>
      <c r="TT188" s="567"/>
      <c r="TY188" s="535"/>
      <c r="TZ188" s="592"/>
      <c r="UA188" s="567"/>
      <c r="UF188" s="535"/>
      <c r="UG188" s="592"/>
      <c r="UH188" s="567"/>
      <c r="UM188" s="535"/>
      <c r="UN188" s="592"/>
      <c r="UO188" s="567"/>
      <c r="UT188" s="535"/>
      <c r="UU188" s="592"/>
      <c r="UV188" s="567"/>
      <c r="VA188" s="535"/>
      <c r="VB188" s="592"/>
      <c r="VC188" s="567"/>
      <c r="VH188" s="535"/>
      <c r="VI188" s="592"/>
      <c r="VJ188" s="567"/>
      <c r="VO188" s="535"/>
      <c r="VP188" s="592"/>
      <c r="VQ188" s="567"/>
      <c r="VV188" s="535"/>
      <c r="VW188" s="592"/>
      <c r="VX188" s="567"/>
      <c r="WC188" s="535"/>
      <c r="WD188" s="592"/>
      <c r="WE188" s="567"/>
      <c r="WJ188" s="535"/>
      <c r="WK188" s="592"/>
      <c r="WL188" s="567"/>
      <c r="WQ188" s="535"/>
      <c r="WR188" s="592"/>
      <c r="WS188" s="567"/>
      <c r="WX188" s="535"/>
      <c r="WY188" s="592"/>
      <c r="WZ188" s="567"/>
      <c r="XE188" s="535"/>
      <c r="XF188" s="592"/>
      <c r="XG188" s="567"/>
      <c r="XL188" s="535"/>
      <c r="XM188" s="592"/>
      <c r="XN188" s="567"/>
      <c r="XS188" s="535"/>
      <c r="XT188" s="592"/>
      <c r="XU188" s="567"/>
      <c r="XZ188" s="535"/>
      <c r="YA188" s="592"/>
      <c r="YB188" s="567"/>
      <c r="YG188" s="535"/>
      <c r="YH188" s="592"/>
      <c r="YI188" s="567"/>
      <c r="YN188" s="535"/>
      <c r="YO188" s="592"/>
      <c r="YP188" s="567"/>
      <c r="YU188" s="535"/>
      <c r="YV188" s="592"/>
      <c r="YW188" s="567"/>
      <c r="ZB188" s="535"/>
      <c r="ZC188" s="592"/>
      <c r="ZD188" s="567"/>
      <c r="ZI188" s="535"/>
      <c r="ZJ188" s="592"/>
      <c r="ZK188" s="567"/>
      <c r="ZP188" s="535"/>
      <c r="ZQ188" s="592"/>
      <c r="ZR188" s="567"/>
      <c r="ZW188" s="535"/>
      <c r="ZX188" s="592"/>
      <c r="ZY188" s="567"/>
      <c r="AAD188" s="535"/>
      <c r="AAE188" s="592"/>
      <c r="AAF188" s="567"/>
      <c r="AAK188" s="535"/>
      <c r="AAL188" s="592"/>
      <c r="AAM188" s="567"/>
      <c r="AAR188" s="535"/>
      <c r="AAS188" s="592"/>
      <c r="AAT188" s="567"/>
      <c r="AAY188" s="535"/>
      <c r="AAZ188" s="592"/>
      <c r="ABA188" s="567"/>
      <c r="ABF188" s="535"/>
      <c r="ABG188" s="592"/>
      <c r="ABH188" s="567"/>
      <c r="ABM188" s="535"/>
      <c r="ABN188" s="592"/>
      <c r="ABO188" s="567"/>
      <c r="ABT188" s="535"/>
      <c r="ABU188" s="592"/>
      <c r="ABV188" s="567"/>
      <c r="ACA188" s="535"/>
      <c r="ACB188" s="592"/>
      <c r="ACC188" s="567"/>
      <c r="ACH188" s="535"/>
      <c r="ACI188" s="592"/>
      <c r="ACJ188" s="567"/>
      <c r="ACO188" s="535"/>
      <c r="ACP188" s="592"/>
      <c r="ACQ188" s="567"/>
      <c r="ACV188" s="535"/>
      <c r="ACW188" s="592"/>
      <c r="ACX188" s="567"/>
      <c r="ADC188" s="535"/>
      <c r="ADD188" s="592"/>
      <c r="ADE188" s="567"/>
      <c r="ADJ188" s="535"/>
      <c r="ADK188" s="592"/>
      <c r="ADL188" s="567"/>
      <c r="ADQ188" s="535"/>
      <c r="ADR188" s="592"/>
      <c r="ADS188" s="567"/>
      <c r="ADX188" s="535"/>
      <c r="ADY188" s="592"/>
      <c r="ADZ188" s="567"/>
      <c r="AEE188" s="535"/>
      <c r="AEF188" s="592"/>
      <c r="AEG188" s="567"/>
      <c r="AEL188" s="535"/>
      <c r="AEM188" s="592"/>
      <c r="AEN188" s="567"/>
      <c r="AES188" s="535"/>
      <c r="AET188" s="592"/>
      <c r="AEU188" s="567"/>
      <c r="AEZ188" s="535"/>
      <c r="AFA188" s="592"/>
      <c r="AFB188" s="567"/>
      <c r="AFG188" s="535"/>
      <c r="AFH188" s="592"/>
      <c r="AFI188" s="567"/>
      <c r="AFN188" s="535"/>
      <c r="AFO188" s="592"/>
      <c r="AFP188" s="567"/>
      <c r="AFU188" s="535"/>
      <c r="AFV188" s="592"/>
      <c r="AFW188" s="567"/>
      <c r="AGB188" s="535"/>
      <c r="AGC188" s="592"/>
      <c r="AGD188" s="567"/>
      <c r="AGI188" s="535"/>
      <c r="AGJ188" s="592"/>
      <c r="AGK188" s="567"/>
      <c r="AGP188" s="535"/>
      <c r="AGQ188" s="592"/>
      <c r="AGR188" s="567"/>
      <c r="AGW188" s="535"/>
      <c r="AGX188" s="592"/>
      <c r="AGY188" s="567"/>
      <c r="AHD188" s="535"/>
      <c r="AHE188" s="592"/>
      <c r="AHF188" s="567"/>
      <c r="AHK188" s="535"/>
      <c r="AHL188" s="592"/>
      <c r="AHM188" s="567"/>
      <c r="AHR188" s="535"/>
      <c r="AHS188" s="592"/>
      <c r="AHT188" s="567"/>
      <c r="AHY188" s="535"/>
      <c r="AHZ188" s="592"/>
      <c r="AIA188" s="567"/>
      <c r="AIF188" s="535"/>
      <c r="AIG188" s="592"/>
      <c r="AIH188" s="567"/>
      <c r="AIM188" s="535"/>
      <c r="AIN188" s="592"/>
      <c r="AIO188" s="567"/>
      <c r="AIT188" s="535"/>
      <c r="AIU188" s="592"/>
      <c r="AIV188" s="567"/>
      <c r="AJA188" s="535"/>
      <c r="AJB188" s="592"/>
      <c r="AJC188" s="567"/>
      <c r="AJH188" s="535"/>
      <c r="AJI188" s="592"/>
      <c r="AJJ188" s="567"/>
      <c r="AJO188" s="535"/>
      <c r="AJP188" s="592"/>
      <c r="AJQ188" s="567"/>
      <c r="AJV188" s="535"/>
      <c r="AJW188" s="592"/>
      <c r="AJX188" s="567"/>
      <c r="AKC188" s="535"/>
      <c r="AKD188" s="592"/>
      <c r="AKE188" s="567"/>
      <c r="AKJ188" s="535"/>
      <c r="AKK188" s="592"/>
      <c r="AKL188" s="567"/>
      <c r="AKQ188" s="535"/>
      <c r="AKR188" s="592"/>
      <c r="AKS188" s="567"/>
      <c r="AKX188" s="535"/>
      <c r="AKY188" s="592"/>
      <c r="AKZ188" s="567"/>
      <c r="ALE188" s="535"/>
      <c r="ALF188" s="592"/>
      <c r="ALG188" s="567"/>
      <c r="ALL188" s="535"/>
      <c r="ALM188" s="592"/>
      <c r="ALN188" s="567"/>
      <c r="ALS188" s="535"/>
      <c r="ALT188" s="592"/>
      <c r="ALU188" s="567"/>
      <c r="ALZ188" s="535"/>
      <c r="AMA188" s="592"/>
      <c r="AMB188" s="567"/>
      <c r="AMG188" s="535"/>
      <c r="AMH188" s="592"/>
      <c r="AMI188" s="567"/>
      <c r="AMN188" s="535"/>
      <c r="AMO188" s="592"/>
      <c r="AMP188" s="567"/>
      <c r="AMU188" s="535"/>
      <c r="AMV188" s="592"/>
      <c r="AMW188" s="567"/>
      <c r="ANB188" s="535"/>
      <c r="ANC188" s="592"/>
      <c r="AND188" s="567"/>
      <c r="ANI188" s="535"/>
      <c r="ANJ188" s="592"/>
      <c r="ANK188" s="567"/>
      <c r="ANP188" s="535"/>
      <c r="ANQ188" s="592"/>
      <c r="ANR188" s="567"/>
      <c r="ANW188" s="535"/>
      <c r="ANX188" s="592"/>
      <c r="ANY188" s="567"/>
      <c r="AOD188" s="535"/>
      <c r="AOE188" s="592"/>
      <c r="AOF188" s="567"/>
      <c r="AOK188" s="535"/>
      <c r="AOL188" s="592"/>
      <c r="AOM188" s="567"/>
      <c r="AOR188" s="535"/>
      <c r="AOS188" s="592"/>
      <c r="AOT188" s="567"/>
      <c r="AOY188" s="535"/>
      <c r="AOZ188" s="592"/>
      <c r="APA188" s="567"/>
      <c r="APF188" s="535"/>
      <c r="APG188" s="592"/>
      <c r="APH188" s="567"/>
      <c r="APM188" s="535"/>
      <c r="APN188" s="592"/>
      <c r="APO188" s="567"/>
      <c r="APT188" s="535"/>
      <c r="APU188" s="592"/>
      <c r="APV188" s="567"/>
      <c r="AQA188" s="535"/>
      <c r="AQB188" s="592"/>
      <c r="AQC188" s="567"/>
      <c r="AQH188" s="535"/>
      <c r="AQI188" s="592"/>
      <c r="AQJ188" s="567"/>
      <c r="AQO188" s="535"/>
      <c r="AQP188" s="592"/>
      <c r="AQQ188" s="567"/>
      <c r="AQV188" s="535"/>
      <c r="AQW188" s="592"/>
      <c r="AQX188" s="567"/>
      <c r="ARC188" s="535"/>
      <c r="ARD188" s="592"/>
      <c r="ARE188" s="567"/>
      <c r="ARJ188" s="535"/>
      <c r="ARK188" s="592"/>
      <c r="ARL188" s="567"/>
      <c r="ARQ188" s="535"/>
      <c r="ARR188" s="592"/>
      <c r="ARS188" s="567"/>
      <c r="ARX188" s="535"/>
      <c r="ARY188" s="592"/>
      <c r="ARZ188" s="567"/>
      <c r="ASE188" s="535"/>
      <c r="ASF188" s="592"/>
      <c r="ASG188" s="567"/>
      <c r="ASL188" s="535"/>
      <c r="ASM188" s="592"/>
      <c r="ASN188" s="567"/>
      <c r="ASS188" s="535"/>
      <c r="AST188" s="592"/>
      <c r="ASU188" s="567"/>
      <c r="ASZ188" s="535"/>
      <c r="ATA188" s="592"/>
      <c r="ATB188" s="567"/>
      <c r="ATG188" s="535"/>
      <c r="ATH188" s="592"/>
      <c r="ATI188" s="567"/>
      <c r="ATN188" s="535"/>
      <c r="ATO188" s="592"/>
      <c r="ATP188" s="567"/>
      <c r="ATU188" s="535"/>
      <c r="ATV188" s="592"/>
      <c r="ATW188" s="567"/>
      <c r="AUB188" s="535"/>
      <c r="AUC188" s="592"/>
      <c r="AUD188" s="567"/>
      <c r="AUI188" s="535"/>
      <c r="AUJ188" s="592"/>
      <c r="AUK188" s="567"/>
      <c r="AUP188" s="535"/>
      <c r="AUQ188" s="592"/>
      <c r="AUR188" s="567"/>
      <c r="AUW188" s="535"/>
      <c r="AUX188" s="592"/>
      <c r="AUY188" s="567"/>
      <c r="AVD188" s="535"/>
      <c r="AVE188" s="592"/>
      <c r="AVF188" s="567"/>
      <c r="AVK188" s="535"/>
      <c r="AVL188" s="592"/>
      <c r="AVM188" s="567"/>
      <c r="AVR188" s="535"/>
      <c r="AVS188" s="592"/>
      <c r="AVT188" s="567"/>
      <c r="AVY188" s="535"/>
      <c r="AVZ188" s="592"/>
      <c r="AWA188" s="567"/>
      <c r="AWF188" s="535"/>
      <c r="AWG188" s="592"/>
      <c r="AWH188" s="567"/>
      <c r="AWM188" s="535"/>
      <c r="AWN188" s="592"/>
      <c r="AWO188" s="567"/>
      <c r="AWT188" s="535"/>
      <c r="AWU188" s="592"/>
      <c r="AWV188" s="567"/>
      <c r="AXA188" s="535"/>
      <c r="AXB188" s="592"/>
      <c r="AXC188" s="567"/>
      <c r="AXH188" s="535"/>
      <c r="AXI188" s="592"/>
      <c r="AXJ188" s="567"/>
      <c r="AXO188" s="535"/>
      <c r="AXP188" s="592"/>
      <c r="AXQ188" s="567"/>
      <c r="AXV188" s="535"/>
      <c r="AXW188" s="592"/>
      <c r="AXX188" s="567"/>
      <c r="AYC188" s="535"/>
      <c r="AYD188" s="592"/>
      <c r="AYE188" s="567"/>
      <c r="AYJ188" s="535"/>
      <c r="AYK188" s="592"/>
      <c r="AYL188" s="567"/>
      <c r="AYQ188" s="535"/>
      <c r="AYR188" s="592"/>
      <c r="AYS188" s="567"/>
      <c r="AYX188" s="535"/>
      <c r="AYY188" s="592"/>
      <c r="AYZ188" s="567"/>
      <c r="AZE188" s="535"/>
      <c r="AZF188" s="592"/>
      <c r="AZG188" s="567"/>
      <c r="AZL188" s="535"/>
      <c r="AZM188" s="592"/>
      <c r="AZN188" s="567"/>
      <c r="AZS188" s="535"/>
      <c r="AZT188" s="592"/>
      <c r="AZU188" s="567"/>
      <c r="AZZ188" s="535"/>
      <c r="BAA188" s="592"/>
      <c r="BAB188" s="567"/>
      <c r="BAG188" s="535"/>
      <c r="BAH188" s="592"/>
      <c r="BAI188" s="567"/>
      <c r="BAN188" s="535"/>
      <c r="BAO188" s="592"/>
      <c r="BAP188" s="567"/>
      <c r="BAU188" s="535"/>
      <c r="BAV188" s="592"/>
      <c r="BAW188" s="567"/>
      <c r="BBB188" s="535"/>
      <c r="BBC188" s="592"/>
      <c r="BBD188" s="567"/>
      <c r="BBI188" s="535"/>
      <c r="BBJ188" s="592"/>
      <c r="BBK188" s="567"/>
      <c r="BBP188" s="535"/>
      <c r="BBQ188" s="592"/>
      <c r="BBR188" s="567"/>
      <c r="BBW188" s="535"/>
      <c r="BBX188" s="592"/>
      <c r="BBY188" s="567"/>
      <c r="BCD188" s="535"/>
      <c r="BCE188" s="592"/>
      <c r="BCF188" s="567"/>
      <c r="BCK188" s="535"/>
      <c r="BCL188" s="592"/>
      <c r="BCM188" s="567"/>
      <c r="BCR188" s="535"/>
      <c r="BCS188" s="592"/>
      <c r="BCT188" s="567"/>
      <c r="BCY188" s="535"/>
      <c r="BCZ188" s="592"/>
      <c r="BDA188" s="567"/>
      <c r="BDF188" s="535"/>
      <c r="BDG188" s="592"/>
      <c r="BDH188" s="567"/>
      <c r="BDM188" s="535"/>
      <c r="BDN188" s="592"/>
      <c r="BDO188" s="567"/>
      <c r="BDT188" s="535"/>
      <c r="BDU188" s="592"/>
      <c r="BDV188" s="567"/>
      <c r="BEA188" s="535"/>
      <c r="BEB188" s="592"/>
      <c r="BEC188" s="567"/>
      <c r="BEH188" s="535"/>
      <c r="BEI188" s="592"/>
      <c r="BEJ188" s="567"/>
      <c r="BEO188" s="535"/>
      <c r="BEP188" s="592"/>
      <c r="BEQ188" s="567"/>
      <c r="BEV188" s="535"/>
      <c r="BEW188" s="592"/>
      <c r="BEX188" s="567"/>
      <c r="BFC188" s="535"/>
      <c r="BFD188" s="592"/>
      <c r="BFE188" s="567"/>
      <c r="BFJ188" s="535"/>
      <c r="BFK188" s="592"/>
      <c r="BFL188" s="567"/>
      <c r="BFQ188" s="535"/>
      <c r="BFR188" s="592"/>
      <c r="BFS188" s="567"/>
      <c r="BFX188" s="535"/>
      <c r="BFY188" s="592"/>
      <c r="BFZ188" s="567"/>
      <c r="BGE188" s="535"/>
      <c r="BGF188" s="592"/>
      <c r="BGG188" s="567"/>
      <c r="BGL188" s="535"/>
      <c r="BGM188" s="592"/>
      <c r="BGN188" s="567"/>
      <c r="BGS188" s="535"/>
      <c r="BGT188" s="592"/>
      <c r="BGU188" s="567"/>
      <c r="BGZ188" s="535"/>
      <c r="BHA188" s="592"/>
      <c r="BHB188" s="567"/>
      <c r="BHG188" s="535"/>
      <c r="BHH188" s="592"/>
      <c r="BHI188" s="567"/>
      <c r="BHN188" s="535"/>
      <c r="BHO188" s="592"/>
      <c r="BHP188" s="567"/>
      <c r="BHU188" s="535"/>
      <c r="BHV188" s="592"/>
      <c r="BHW188" s="567"/>
      <c r="BIB188" s="535"/>
      <c r="BIC188" s="592"/>
      <c r="BID188" s="567"/>
      <c r="BII188" s="535"/>
      <c r="BIJ188" s="592"/>
      <c r="BIK188" s="567"/>
      <c r="BIP188" s="535"/>
      <c r="BIQ188" s="592"/>
      <c r="BIR188" s="567"/>
      <c r="BIW188" s="535"/>
      <c r="BIX188" s="592"/>
      <c r="BIY188" s="567"/>
      <c r="BJD188" s="535"/>
      <c r="BJE188" s="592"/>
      <c r="BJF188" s="567"/>
      <c r="BJK188" s="535"/>
      <c r="BJL188" s="592"/>
      <c r="BJM188" s="567"/>
      <c r="BJR188" s="535"/>
      <c r="BJS188" s="592"/>
      <c r="BJT188" s="567"/>
      <c r="BJY188" s="535"/>
      <c r="BJZ188" s="592"/>
      <c r="BKA188" s="567"/>
      <c r="BKF188" s="535"/>
      <c r="BKG188" s="592"/>
      <c r="BKH188" s="567"/>
      <c r="BKM188" s="535"/>
      <c r="BKN188" s="592"/>
      <c r="BKO188" s="567"/>
      <c r="BKT188" s="535"/>
      <c r="BKU188" s="592"/>
      <c r="BKV188" s="567"/>
      <c r="BLA188" s="535"/>
      <c r="BLB188" s="592"/>
      <c r="BLC188" s="567"/>
      <c r="BLH188" s="535"/>
      <c r="BLI188" s="592"/>
      <c r="BLJ188" s="567"/>
      <c r="BLO188" s="535"/>
      <c r="BLP188" s="592"/>
      <c r="BLQ188" s="567"/>
      <c r="BLV188" s="535"/>
      <c r="BLW188" s="592"/>
      <c r="BLX188" s="567"/>
      <c r="BMC188" s="535"/>
      <c r="BMD188" s="592"/>
      <c r="BME188" s="567"/>
      <c r="BMJ188" s="535"/>
      <c r="BMK188" s="592"/>
      <c r="BML188" s="567"/>
      <c r="BMQ188" s="535"/>
      <c r="BMR188" s="592"/>
      <c r="BMS188" s="567"/>
      <c r="BMX188" s="535"/>
      <c r="BMY188" s="592"/>
      <c r="BMZ188" s="567"/>
      <c r="BNE188" s="535"/>
      <c r="BNF188" s="592"/>
      <c r="BNG188" s="567"/>
      <c r="BNL188" s="535"/>
      <c r="BNM188" s="592"/>
      <c r="BNN188" s="567"/>
      <c r="BNS188" s="535"/>
      <c r="BNT188" s="592"/>
      <c r="BNU188" s="567"/>
      <c r="BNZ188" s="535"/>
      <c r="BOA188" s="592"/>
      <c r="BOB188" s="567"/>
      <c r="BOG188" s="535"/>
      <c r="BOH188" s="592"/>
      <c r="BOI188" s="567"/>
      <c r="BON188" s="535"/>
      <c r="BOO188" s="592"/>
      <c r="BOP188" s="567"/>
      <c r="BOU188" s="535"/>
      <c r="BOV188" s="592"/>
      <c r="BOW188" s="567"/>
      <c r="BPB188" s="535"/>
      <c r="BPC188" s="592"/>
      <c r="BPD188" s="567"/>
      <c r="BPI188" s="535"/>
      <c r="BPJ188" s="592"/>
      <c r="BPK188" s="567"/>
      <c r="BPP188" s="535"/>
      <c r="BPQ188" s="592"/>
      <c r="BPR188" s="567"/>
      <c r="BPW188" s="535"/>
      <c r="BPX188" s="592"/>
      <c r="BPY188" s="567"/>
      <c r="BQD188" s="535"/>
      <c r="BQE188" s="592"/>
      <c r="BQF188" s="567"/>
      <c r="BQK188" s="535"/>
      <c r="BQL188" s="592"/>
      <c r="BQM188" s="567"/>
      <c r="BQR188" s="535"/>
      <c r="BQS188" s="592"/>
      <c r="BQT188" s="567"/>
      <c r="BQY188" s="535"/>
      <c r="BQZ188" s="592"/>
      <c r="BRA188" s="567"/>
      <c r="BRF188" s="535"/>
      <c r="BRG188" s="592"/>
      <c r="BRH188" s="567"/>
      <c r="BRM188" s="535"/>
      <c r="BRN188" s="592"/>
      <c r="BRO188" s="567"/>
      <c r="BRT188" s="535"/>
      <c r="BRU188" s="592"/>
      <c r="BRV188" s="567"/>
      <c r="BSA188" s="535"/>
      <c r="BSB188" s="592"/>
      <c r="BSC188" s="567"/>
      <c r="BSH188" s="535"/>
      <c r="BSI188" s="592"/>
      <c r="BSJ188" s="567"/>
      <c r="BSO188" s="535"/>
      <c r="BSP188" s="592"/>
      <c r="BSQ188" s="567"/>
      <c r="BSV188" s="535"/>
      <c r="BSW188" s="592"/>
      <c r="BSX188" s="567"/>
      <c r="BTC188" s="535"/>
      <c r="BTD188" s="592"/>
      <c r="BTE188" s="567"/>
      <c r="BTJ188" s="535"/>
      <c r="BTK188" s="592"/>
      <c r="BTL188" s="567"/>
      <c r="BTQ188" s="535"/>
      <c r="BTR188" s="592"/>
      <c r="BTS188" s="567"/>
      <c r="BTX188" s="535"/>
      <c r="BTY188" s="592"/>
      <c r="BTZ188" s="567"/>
      <c r="BUE188" s="535"/>
      <c r="BUF188" s="592"/>
      <c r="BUG188" s="567"/>
      <c r="BUL188" s="535"/>
      <c r="BUM188" s="592"/>
      <c r="BUN188" s="567"/>
      <c r="BUS188" s="535"/>
      <c r="BUT188" s="592"/>
      <c r="BUU188" s="567"/>
      <c r="BUZ188" s="535"/>
      <c r="BVA188" s="592"/>
      <c r="BVB188" s="567"/>
      <c r="BVG188" s="535"/>
      <c r="BVH188" s="592"/>
      <c r="BVI188" s="567"/>
      <c r="BVN188" s="535"/>
      <c r="BVO188" s="592"/>
      <c r="BVP188" s="567"/>
      <c r="BVU188" s="535"/>
      <c r="BVV188" s="592"/>
      <c r="BVW188" s="567"/>
      <c r="BWB188" s="535"/>
      <c r="BWC188" s="592"/>
      <c r="BWD188" s="567"/>
      <c r="BWI188" s="535"/>
      <c r="BWJ188" s="592"/>
      <c r="BWK188" s="567"/>
      <c r="BWP188" s="535"/>
      <c r="BWQ188" s="592"/>
      <c r="BWR188" s="567"/>
      <c r="BWW188" s="535"/>
      <c r="BWX188" s="592"/>
      <c r="BWY188" s="567"/>
      <c r="BXD188" s="535"/>
      <c r="BXE188" s="592"/>
      <c r="BXF188" s="567"/>
      <c r="BXK188" s="535"/>
      <c r="BXL188" s="592"/>
      <c r="BXM188" s="567"/>
      <c r="BXR188" s="535"/>
      <c r="BXS188" s="592"/>
      <c r="BXT188" s="567"/>
      <c r="BXY188" s="535"/>
      <c r="BXZ188" s="592"/>
      <c r="BYA188" s="567"/>
      <c r="BYF188" s="535"/>
      <c r="BYG188" s="592"/>
      <c r="BYH188" s="567"/>
      <c r="BYM188" s="535"/>
      <c r="BYN188" s="592"/>
      <c r="BYO188" s="567"/>
      <c r="BYT188" s="535"/>
      <c r="BYU188" s="592"/>
      <c r="BYV188" s="567"/>
      <c r="BZA188" s="535"/>
      <c r="BZB188" s="592"/>
      <c r="BZC188" s="567"/>
      <c r="BZH188" s="535"/>
      <c r="BZI188" s="592"/>
      <c r="BZJ188" s="567"/>
      <c r="BZO188" s="535"/>
      <c r="BZP188" s="592"/>
      <c r="BZQ188" s="567"/>
      <c r="BZV188" s="535"/>
      <c r="BZW188" s="592"/>
      <c r="BZX188" s="567"/>
      <c r="CAC188" s="535"/>
      <c r="CAD188" s="592"/>
      <c r="CAE188" s="567"/>
      <c r="CAJ188" s="535"/>
      <c r="CAK188" s="592"/>
      <c r="CAL188" s="567"/>
      <c r="CAQ188" s="535"/>
      <c r="CAR188" s="592"/>
      <c r="CAS188" s="567"/>
      <c r="CAX188" s="535"/>
      <c r="CAY188" s="592"/>
      <c r="CAZ188" s="567"/>
      <c r="CBE188" s="535"/>
      <c r="CBF188" s="592"/>
      <c r="CBG188" s="567"/>
      <c r="CBL188" s="535"/>
      <c r="CBM188" s="592"/>
      <c r="CBN188" s="567"/>
      <c r="CBS188" s="535"/>
      <c r="CBT188" s="592"/>
      <c r="CBU188" s="567"/>
      <c r="CBZ188" s="535"/>
      <c r="CCA188" s="592"/>
      <c r="CCB188" s="567"/>
      <c r="CCG188" s="535"/>
      <c r="CCH188" s="592"/>
      <c r="CCI188" s="567"/>
      <c r="CCN188" s="535"/>
      <c r="CCO188" s="592"/>
      <c r="CCP188" s="567"/>
      <c r="CCU188" s="535"/>
      <c r="CCV188" s="592"/>
      <c r="CCW188" s="567"/>
      <c r="CDB188" s="535"/>
      <c r="CDC188" s="592"/>
      <c r="CDD188" s="567"/>
      <c r="CDI188" s="535"/>
      <c r="CDJ188" s="592"/>
      <c r="CDK188" s="567"/>
      <c r="CDP188" s="535"/>
      <c r="CDQ188" s="592"/>
      <c r="CDR188" s="567"/>
      <c r="CDW188" s="535"/>
      <c r="CDX188" s="592"/>
      <c r="CDY188" s="567"/>
      <c r="CED188" s="535"/>
      <c r="CEE188" s="592"/>
      <c r="CEF188" s="567"/>
      <c r="CEK188" s="535"/>
      <c r="CEL188" s="592"/>
      <c r="CEM188" s="567"/>
      <c r="CER188" s="535"/>
      <c r="CES188" s="592"/>
      <c r="CET188" s="567"/>
      <c r="CEY188" s="535"/>
      <c r="CEZ188" s="592"/>
      <c r="CFA188" s="567"/>
      <c r="CFF188" s="535"/>
      <c r="CFG188" s="592"/>
      <c r="CFH188" s="567"/>
      <c r="CFM188" s="535"/>
      <c r="CFN188" s="592"/>
      <c r="CFO188" s="567"/>
      <c r="CFT188" s="535"/>
      <c r="CFU188" s="592"/>
      <c r="CFV188" s="567"/>
      <c r="CGA188" s="535"/>
      <c r="CGB188" s="592"/>
      <c r="CGC188" s="567"/>
      <c r="CGH188" s="535"/>
      <c r="CGI188" s="592"/>
      <c r="CGJ188" s="567"/>
      <c r="CGO188" s="535"/>
      <c r="CGP188" s="592"/>
      <c r="CGQ188" s="567"/>
      <c r="CGV188" s="535"/>
      <c r="CGW188" s="592"/>
      <c r="CGX188" s="567"/>
      <c r="CHC188" s="535"/>
      <c r="CHD188" s="592"/>
      <c r="CHE188" s="567"/>
      <c r="CHJ188" s="535"/>
      <c r="CHK188" s="592"/>
      <c r="CHL188" s="567"/>
      <c r="CHQ188" s="535"/>
      <c r="CHR188" s="592"/>
      <c r="CHS188" s="567"/>
      <c r="CHX188" s="535"/>
      <c r="CHY188" s="592"/>
      <c r="CHZ188" s="567"/>
      <c r="CIE188" s="535"/>
      <c r="CIF188" s="592"/>
      <c r="CIG188" s="567"/>
      <c r="CIL188" s="535"/>
      <c r="CIM188" s="592"/>
      <c r="CIN188" s="567"/>
      <c r="CIS188" s="535"/>
      <c r="CIT188" s="592"/>
      <c r="CIU188" s="567"/>
      <c r="CIZ188" s="535"/>
      <c r="CJA188" s="592"/>
      <c r="CJB188" s="567"/>
      <c r="CJG188" s="535"/>
      <c r="CJH188" s="592"/>
      <c r="CJI188" s="567"/>
      <c r="CJN188" s="535"/>
      <c r="CJO188" s="592"/>
      <c r="CJP188" s="567"/>
      <c r="CJU188" s="535"/>
      <c r="CJV188" s="592"/>
      <c r="CJW188" s="567"/>
      <c r="CKB188" s="535"/>
      <c r="CKC188" s="592"/>
      <c r="CKD188" s="567"/>
      <c r="CKI188" s="535"/>
      <c r="CKJ188" s="592"/>
      <c r="CKK188" s="567"/>
      <c r="CKP188" s="535"/>
      <c r="CKQ188" s="592"/>
      <c r="CKR188" s="567"/>
      <c r="CKW188" s="535"/>
      <c r="CKX188" s="592"/>
      <c r="CKY188" s="567"/>
      <c r="CLD188" s="535"/>
      <c r="CLE188" s="592"/>
      <c r="CLF188" s="567"/>
      <c r="CLK188" s="535"/>
      <c r="CLL188" s="592"/>
      <c r="CLM188" s="567"/>
      <c r="CLR188" s="535"/>
      <c r="CLS188" s="592"/>
      <c r="CLT188" s="567"/>
      <c r="CLY188" s="535"/>
      <c r="CLZ188" s="592"/>
      <c r="CMA188" s="567"/>
      <c r="CMF188" s="535"/>
      <c r="CMG188" s="592"/>
      <c r="CMH188" s="567"/>
      <c r="CMM188" s="535"/>
      <c r="CMN188" s="592"/>
      <c r="CMO188" s="567"/>
      <c r="CMT188" s="535"/>
      <c r="CMU188" s="592"/>
      <c r="CMV188" s="567"/>
      <c r="CNA188" s="535"/>
      <c r="CNB188" s="592"/>
      <c r="CNC188" s="567"/>
      <c r="CNH188" s="535"/>
      <c r="CNI188" s="592"/>
      <c r="CNJ188" s="567"/>
      <c r="CNO188" s="535"/>
      <c r="CNP188" s="592"/>
      <c r="CNQ188" s="567"/>
      <c r="CNV188" s="535"/>
      <c r="CNW188" s="592"/>
      <c r="CNX188" s="567"/>
      <c r="COC188" s="535"/>
      <c r="COD188" s="592"/>
      <c r="COE188" s="567"/>
      <c r="COJ188" s="535"/>
      <c r="COK188" s="592"/>
      <c r="COL188" s="567"/>
      <c r="COQ188" s="535"/>
      <c r="COR188" s="592"/>
      <c r="COS188" s="567"/>
      <c r="COX188" s="535"/>
      <c r="COY188" s="592"/>
      <c r="COZ188" s="567"/>
      <c r="CPE188" s="535"/>
      <c r="CPF188" s="592"/>
      <c r="CPG188" s="567"/>
      <c r="CPL188" s="535"/>
      <c r="CPM188" s="592"/>
      <c r="CPN188" s="567"/>
      <c r="CPS188" s="535"/>
      <c r="CPT188" s="592"/>
      <c r="CPU188" s="567"/>
      <c r="CPZ188" s="535"/>
      <c r="CQA188" s="592"/>
      <c r="CQB188" s="567"/>
      <c r="CQG188" s="535"/>
      <c r="CQH188" s="592"/>
      <c r="CQI188" s="567"/>
      <c r="CQN188" s="535"/>
      <c r="CQO188" s="592"/>
      <c r="CQP188" s="567"/>
      <c r="CQU188" s="535"/>
      <c r="CQV188" s="592"/>
      <c r="CQW188" s="567"/>
      <c r="CRB188" s="535"/>
      <c r="CRC188" s="592"/>
      <c r="CRD188" s="567"/>
      <c r="CRI188" s="535"/>
      <c r="CRJ188" s="592"/>
      <c r="CRK188" s="567"/>
      <c r="CRP188" s="535"/>
      <c r="CRQ188" s="592"/>
      <c r="CRR188" s="567"/>
      <c r="CRW188" s="535"/>
      <c r="CRX188" s="592"/>
      <c r="CRY188" s="567"/>
      <c r="CSD188" s="535"/>
      <c r="CSE188" s="592"/>
      <c r="CSF188" s="567"/>
      <c r="CSK188" s="535"/>
      <c r="CSL188" s="592"/>
      <c r="CSM188" s="567"/>
      <c r="CSR188" s="535"/>
      <c r="CSS188" s="592"/>
      <c r="CST188" s="567"/>
      <c r="CSY188" s="535"/>
      <c r="CSZ188" s="592"/>
      <c r="CTA188" s="567"/>
      <c r="CTF188" s="535"/>
      <c r="CTG188" s="592"/>
      <c r="CTH188" s="567"/>
      <c r="CTM188" s="535"/>
      <c r="CTN188" s="592"/>
      <c r="CTO188" s="567"/>
      <c r="CTT188" s="535"/>
      <c r="CTU188" s="592"/>
      <c r="CTV188" s="567"/>
      <c r="CUA188" s="535"/>
      <c r="CUB188" s="592"/>
      <c r="CUC188" s="567"/>
      <c r="CUH188" s="535"/>
      <c r="CUI188" s="592"/>
      <c r="CUJ188" s="567"/>
      <c r="CUO188" s="535"/>
      <c r="CUP188" s="592"/>
      <c r="CUQ188" s="567"/>
      <c r="CUV188" s="535"/>
      <c r="CUW188" s="592"/>
      <c r="CUX188" s="567"/>
      <c r="CVC188" s="535"/>
      <c r="CVD188" s="592"/>
      <c r="CVE188" s="567"/>
      <c r="CVJ188" s="535"/>
      <c r="CVK188" s="592"/>
      <c r="CVL188" s="567"/>
      <c r="CVQ188" s="535"/>
      <c r="CVR188" s="592"/>
      <c r="CVS188" s="567"/>
      <c r="CVX188" s="535"/>
      <c r="CVY188" s="592"/>
      <c r="CVZ188" s="567"/>
      <c r="CWE188" s="535"/>
      <c r="CWF188" s="592"/>
      <c r="CWG188" s="567"/>
      <c r="CWL188" s="535"/>
      <c r="CWM188" s="592"/>
      <c r="CWN188" s="567"/>
      <c r="CWS188" s="535"/>
      <c r="CWT188" s="592"/>
      <c r="CWU188" s="567"/>
      <c r="CWZ188" s="535"/>
      <c r="CXA188" s="592"/>
      <c r="CXB188" s="567"/>
      <c r="CXG188" s="535"/>
      <c r="CXH188" s="592"/>
      <c r="CXI188" s="567"/>
      <c r="CXN188" s="535"/>
      <c r="CXO188" s="592"/>
      <c r="CXP188" s="567"/>
      <c r="CXU188" s="535"/>
      <c r="CXV188" s="592"/>
      <c r="CXW188" s="567"/>
      <c r="CYB188" s="535"/>
      <c r="CYC188" s="592"/>
      <c r="CYD188" s="567"/>
      <c r="CYI188" s="535"/>
      <c r="CYJ188" s="592"/>
      <c r="CYK188" s="567"/>
      <c r="CYP188" s="535"/>
      <c r="CYQ188" s="592"/>
      <c r="CYR188" s="567"/>
      <c r="CYW188" s="535"/>
      <c r="CYX188" s="592"/>
      <c r="CYY188" s="567"/>
      <c r="CZD188" s="535"/>
      <c r="CZE188" s="592"/>
      <c r="CZF188" s="567"/>
      <c r="CZK188" s="535"/>
      <c r="CZL188" s="592"/>
      <c r="CZM188" s="567"/>
      <c r="CZR188" s="535"/>
      <c r="CZS188" s="592"/>
      <c r="CZT188" s="567"/>
      <c r="CZY188" s="535"/>
      <c r="CZZ188" s="592"/>
      <c r="DAA188" s="567"/>
      <c r="DAF188" s="535"/>
      <c r="DAG188" s="592"/>
      <c r="DAH188" s="567"/>
      <c r="DAM188" s="535"/>
      <c r="DAN188" s="592"/>
      <c r="DAO188" s="567"/>
      <c r="DAT188" s="535"/>
      <c r="DAU188" s="592"/>
      <c r="DAV188" s="567"/>
      <c r="DBA188" s="535"/>
      <c r="DBB188" s="592"/>
      <c r="DBC188" s="567"/>
      <c r="DBH188" s="535"/>
      <c r="DBI188" s="592"/>
      <c r="DBJ188" s="567"/>
      <c r="DBO188" s="535"/>
      <c r="DBP188" s="592"/>
      <c r="DBQ188" s="567"/>
      <c r="DBV188" s="535"/>
      <c r="DBW188" s="592"/>
      <c r="DBX188" s="567"/>
      <c r="DCC188" s="535"/>
      <c r="DCD188" s="592"/>
      <c r="DCE188" s="567"/>
      <c r="DCJ188" s="535"/>
      <c r="DCK188" s="592"/>
      <c r="DCL188" s="567"/>
      <c r="DCQ188" s="535"/>
      <c r="DCR188" s="592"/>
      <c r="DCS188" s="567"/>
      <c r="DCX188" s="535"/>
      <c r="DCY188" s="592"/>
      <c r="DCZ188" s="567"/>
      <c r="DDE188" s="535"/>
      <c r="DDF188" s="592"/>
      <c r="DDG188" s="567"/>
      <c r="DDL188" s="535"/>
      <c r="DDM188" s="592"/>
      <c r="DDN188" s="567"/>
      <c r="DDS188" s="535"/>
      <c r="DDT188" s="592"/>
      <c r="DDU188" s="567"/>
      <c r="DDZ188" s="535"/>
      <c r="DEA188" s="592"/>
      <c r="DEB188" s="567"/>
      <c r="DEG188" s="535"/>
      <c r="DEH188" s="592"/>
      <c r="DEI188" s="567"/>
      <c r="DEN188" s="535"/>
      <c r="DEO188" s="592"/>
      <c r="DEP188" s="567"/>
      <c r="DEU188" s="535"/>
      <c r="DEV188" s="592"/>
      <c r="DEW188" s="567"/>
      <c r="DFB188" s="535"/>
      <c r="DFC188" s="592"/>
      <c r="DFD188" s="567"/>
      <c r="DFI188" s="535"/>
      <c r="DFJ188" s="592"/>
      <c r="DFK188" s="567"/>
      <c r="DFP188" s="535"/>
      <c r="DFQ188" s="592"/>
      <c r="DFR188" s="567"/>
      <c r="DFW188" s="535"/>
      <c r="DFX188" s="592"/>
      <c r="DFY188" s="567"/>
      <c r="DGD188" s="535"/>
      <c r="DGE188" s="592"/>
      <c r="DGF188" s="567"/>
      <c r="DGK188" s="535"/>
      <c r="DGL188" s="592"/>
      <c r="DGM188" s="567"/>
      <c r="DGR188" s="535"/>
      <c r="DGS188" s="592"/>
      <c r="DGT188" s="567"/>
      <c r="DGY188" s="535"/>
      <c r="DGZ188" s="592"/>
      <c r="DHA188" s="567"/>
      <c r="DHF188" s="535"/>
      <c r="DHG188" s="592"/>
      <c r="DHH188" s="567"/>
      <c r="DHM188" s="535"/>
      <c r="DHN188" s="592"/>
      <c r="DHO188" s="567"/>
      <c r="DHT188" s="535"/>
      <c r="DHU188" s="592"/>
      <c r="DHV188" s="567"/>
      <c r="DIA188" s="535"/>
      <c r="DIB188" s="592"/>
      <c r="DIC188" s="567"/>
      <c r="DIH188" s="535"/>
      <c r="DII188" s="592"/>
      <c r="DIJ188" s="567"/>
      <c r="DIO188" s="535"/>
      <c r="DIP188" s="592"/>
      <c r="DIQ188" s="567"/>
      <c r="DIV188" s="535"/>
      <c r="DIW188" s="592"/>
      <c r="DIX188" s="567"/>
      <c r="DJC188" s="535"/>
      <c r="DJD188" s="592"/>
      <c r="DJE188" s="567"/>
      <c r="DJJ188" s="535"/>
      <c r="DJK188" s="592"/>
      <c r="DJL188" s="567"/>
      <c r="DJQ188" s="535"/>
      <c r="DJR188" s="592"/>
      <c r="DJS188" s="567"/>
      <c r="DJX188" s="535"/>
      <c r="DJY188" s="592"/>
      <c r="DJZ188" s="567"/>
      <c r="DKE188" s="535"/>
      <c r="DKF188" s="592"/>
      <c r="DKG188" s="567"/>
      <c r="DKL188" s="535"/>
      <c r="DKM188" s="592"/>
      <c r="DKN188" s="567"/>
      <c r="DKS188" s="535"/>
      <c r="DKT188" s="592"/>
      <c r="DKU188" s="567"/>
      <c r="DKZ188" s="535"/>
      <c r="DLA188" s="592"/>
      <c r="DLB188" s="567"/>
      <c r="DLG188" s="535"/>
      <c r="DLH188" s="592"/>
      <c r="DLI188" s="567"/>
      <c r="DLN188" s="535"/>
      <c r="DLO188" s="592"/>
      <c r="DLP188" s="567"/>
      <c r="DLU188" s="535"/>
      <c r="DLV188" s="592"/>
      <c r="DLW188" s="567"/>
      <c r="DMB188" s="535"/>
      <c r="DMC188" s="592"/>
      <c r="DMD188" s="567"/>
      <c r="DMI188" s="535"/>
      <c r="DMJ188" s="592"/>
      <c r="DMK188" s="567"/>
      <c r="DMP188" s="535"/>
      <c r="DMQ188" s="592"/>
      <c r="DMR188" s="567"/>
      <c r="DMW188" s="535"/>
      <c r="DMX188" s="592"/>
      <c r="DMY188" s="567"/>
      <c r="DND188" s="535"/>
      <c r="DNE188" s="592"/>
      <c r="DNF188" s="567"/>
      <c r="DNK188" s="535"/>
      <c r="DNL188" s="592"/>
      <c r="DNM188" s="567"/>
      <c r="DNR188" s="535"/>
      <c r="DNS188" s="592"/>
      <c r="DNT188" s="567"/>
      <c r="DNY188" s="535"/>
      <c r="DNZ188" s="592"/>
      <c r="DOA188" s="567"/>
      <c r="DOF188" s="535"/>
      <c r="DOG188" s="592"/>
      <c r="DOH188" s="567"/>
      <c r="DOM188" s="535"/>
      <c r="DON188" s="592"/>
      <c r="DOO188" s="567"/>
      <c r="DOT188" s="535"/>
      <c r="DOU188" s="592"/>
      <c r="DOV188" s="567"/>
      <c r="DPA188" s="535"/>
      <c r="DPB188" s="592"/>
      <c r="DPC188" s="567"/>
      <c r="DPH188" s="535"/>
      <c r="DPI188" s="592"/>
      <c r="DPJ188" s="567"/>
      <c r="DPO188" s="535"/>
      <c r="DPP188" s="592"/>
      <c r="DPQ188" s="567"/>
      <c r="DPV188" s="535"/>
      <c r="DPW188" s="592"/>
      <c r="DPX188" s="567"/>
      <c r="DQC188" s="535"/>
      <c r="DQD188" s="592"/>
      <c r="DQE188" s="567"/>
      <c r="DQJ188" s="535"/>
      <c r="DQK188" s="592"/>
      <c r="DQL188" s="567"/>
      <c r="DQQ188" s="535"/>
      <c r="DQR188" s="592"/>
      <c r="DQS188" s="567"/>
      <c r="DQX188" s="535"/>
      <c r="DQY188" s="592"/>
      <c r="DQZ188" s="567"/>
      <c r="DRE188" s="535"/>
      <c r="DRF188" s="592"/>
      <c r="DRG188" s="567"/>
      <c r="DRL188" s="535"/>
      <c r="DRM188" s="592"/>
      <c r="DRN188" s="567"/>
      <c r="DRS188" s="535"/>
      <c r="DRT188" s="592"/>
      <c r="DRU188" s="567"/>
      <c r="DRZ188" s="535"/>
      <c r="DSA188" s="592"/>
      <c r="DSB188" s="567"/>
      <c r="DSG188" s="535"/>
      <c r="DSH188" s="592"/>
      <c r="DSI188" s="567"/>
      <c r="DSN188" s="535"/>
      <c r="DSO188" s="592"/>
      <c r="DSP188" s="567"/>
      <c r="DSU188" s="535"/>
      <c r="DSV188" s="592"/>
      <c r="DSW188" s="567"/>
      <c r="DTB188" s="535"/>
      <c r="DTC188" s="592"/>
      <c r="DTD188" s="567"/>
      <c r="DTI188" s="535"/>
      <c r="DTJ188" s="592"/>
      <c r="DTK188" s="567"/>
      <c r="DTP188" s="535"/>
      <c r="DTQ188" s="592"/>
      <c r="DTR188" s="567"/>
      <c r="DTW188" s="535"/>
      <c r="DTX188" s="592"/>
      <c r="DTY188" s="567"/>
      <c r="DUD188" s="535"/>
      <c r="DUE188" s="592"/>
      <c r="DUF188" s="567"/>
      <c r="DUK188" s="535"/>
      <c r="DUL188" s="592"/>
      <c r="DUM188" s="567"/>
      <c r="DUR188" s="535"/>
      <c r="DUS188" s="592"/>
      <c r="DUT188" s="567"/>
      <c r="DUY188" s="535"/>
      <c r="DUZ188" s="592"/>
      <c r="DVA188" s="567"/>
      <c r="DVF188" s="535"/>
      <c r="DVG188" s="592"/>
      <c r="DVH188" s="567"/>
      <c r="DVM188" s="535"/>
      <c r="DVN188" s="592"/>
      <c r="DVO188" s="567"/>
      <c r="DVT188" s="535"/>
      <c r="DVU188" s="592"/>
      <c r="DVV188" s="567"/>
      <c r="DWA188" s="535"/>
      <c r="DWB188" s="592"/>
      <c r="DWC188" s="567"/>
      <c r="DWH188" s="535"/>
      <c r="DWI188" s="592"/>
      <c r="DWJ188" s="567"/>
      <c r="DWO188" s="535"/>
      <c r="DWP188" s="592"/>
      <c r="DWQ188" s="567"/>
      <c r="DWV188" s="535"/>
      <c r="DWW188" s="592"/>
      <c r="DWX188" s="567"/>
      <c r="DXC188" s="535"/>
      <c r="DXD188" s="592"/>
      <c r="DXE188" s="567"/>
      <c r="DXJ188" s="535"/>
      <c r="DXK188" s="592"/>
      <c r="DXL188" s="567"/>
      <c r="DXQ188" s="535"/>
      <c r="DXR188" s="592"/>
      <c r="DXS188" s="567"/>
      <c r="DXX188" s="535"/>
      <c r="DXY188" s="592"/>
      <c r="DXZ188" s="567"/>
      <c r="DYE188" s="535"/>
      <c r="DYF188" s="592"/>
      <c r="DYG188" s="567"/>
      <c r="DYL188" s="535"/>
      <c r="DYM188" s="592"/>
      <c r="DYN188" s="567"/>
      <c r="DYS188" s="535"/>
      <c r="DYT188" s="592"/>
      <c r="DYU188" s="567"/>
      <c r="DYZ188" s="535"/>
      <c r="DZA188" s="592"/>
      <c r="DZB188" s="567"/>
      <c r="DZG188" s="535"/>
      <c r="DZH188" s="592"/>
      <c r="DZI188" s="567"/>
      <c r="DZN188" s="535"/>
      <c r="DZO188" s="592"/>
      <c r="DZP188" s="567"/>
      <c r="DZU188" s="535"/>
      <c r="DZV188" s="592"/>
      <c r="DZW188" s="567"/>
      <c r="EAB188" s="535"/>
      <c r="EAC188" s="592"/>
      <c r="EAD188" s="567"/>
      <c r="EAI188" s="535"/>
      <c r="EAJ188" s="592"/>
      <c r="EAK188" s="567"/>
      <c r="EAP188" s="535"/>
      <c r="EAQ188" s="592"/>
      <c r="EAR188" s="567"/>
      <c r="EAW188" s="535"/>
      <c r="EAX188" s="592"/>
      <c r="EAY188" s="567"/>
      <c r="EBD188" s="535"/>
      <c r="EBE188" s="592"/>
      <c r="EBF188" s="567"/>
      <c r="EBK188" s="535"/>
      <c r="EBL188" s="592"/>
      <c r="EBM188" s="567"/>
      <c r="EBR188" s="535"/>
      <c r="EBS188" s="592"/>
      <c r="EBT188" s="567"/>
      <c r="EBY188" s="535"/>
      <c r="EBZ188" s="592"/>
      <c r="ECA188" s="567"/>
      <c r="ECF188" s="535"/>
      <c r="ECG188" s="592"/>
      <c r="ECH188" s="567"/>
      <c r="ECM188" s="535"/>
      <c r="ECN188" s="592"/>
      <c r="ECO188" s="567"/>
      <c r="ECT188" s="535"/>
      <c r="ECU188" s="592"/>
      <c r="ECV188" s="567"/>
      <c r="EDA188" s="535"/>
      <c r="EDB188" s="592"/>
      <c r="EDC188" s="567"/>
      <c r="EDH188" s="535"/>
      <c r="EDI188" s="592"/>
      <c r="EDJ188" s="567"/>
      <c r="EDO188" s="535"/>
      <c r="EDP188" s="592"/>
      <c r="EDQ188" s="567"/>
      <c r="EDV188" s="535"/>
      <c r="EDW188" s="592"/>
      <c r="EDX188" s="567"/>
      <c r="EEC188" s="535"/>
      <c r="EED188" s="592"/>
      <c r="EEE188" s="567"/>
      <c r="EEJ188" s="535"/>
      <c r="EEK188" s="592"/>
      <c r="EEL188" s="567"/>
      <c r="EEQ188" s="535"/>
      <c r="EER188" s="592"/>
      <c r="EES188" s="567"/>
      <c r="EEX188" s="535"/>
      <c r="EEY188" s="592"/>
      <c r="EEZ188" s="567"/>
      <c r="EFE188" s="535"/>
      <c r="EFF188" s="592"/>
      <c r="EFG188" s="567"/>
      <c r="EFL188" s="535"/>
      <c r="EFM188" s="592"/>
      <c r="EFN188" s="567"/>
      <c r="EFS188" s="535"/>
      <c r="EFT188" s="592"/>
      <c r="EFU188" s="567"/>
      <c r="EFZ188" s="535"/>
      <c r="EGA188" s="592"/>
      <c r="EGB188" s="567"/>
      <c r="EGG188" s="535"/>
      <c r="EGH188" s="592"/>
      <c r="EGI188" s="567"/>
      <c r="EGN188" s="535"/>
      <c r="EGO188" s="592"/>
      <c r="EGP188" s="567"/>
      <c r="EGU188" s="535"/>
      <c r="EGV188" s="592"/>
      <c r="EGW188" s="567"/>
      <c r="EHB188" s="535"/>
      <c r="EHC188" s="592"/>
      <c r="EHD188" s="567"/>
      <c r="EHI188" s="535"/>
      <c r="EHJ188" s="592"/>
      <c r="EHK188" s="567"/>
      <c r="EHP188" s="535"/>
      <c r="EHQ188" s="592"/>
      <c r="EHR188" s="567"/>
      <c r="EHW188" s="535"/>
      <c r="EHX188" s="592"/>
      <c r="EHY188" s="567"/>
      <c r="EID188" s="535"/>
      <c r="EIE188" s="592"/>
      <c r="EIF188" s="567"/>
      <c r="EIK188" s="535"/>
      <c r="EIL188" s="592"/>
      <c r="EIM188" s="567"/>
      <c r="EIR188" s="535"/>
      <c r="EIS188" s="592"/>
      <c r="EIT188" s="567"/>
      <c r="EIY188" s="535"/>
      <c r="EIZ188" s="592"/>
      <c r="EJA188" s="567"/>
      <c r="EJF188" s="535"/>
      <c r="EJG188" s="592"/>
      <c r="EJH188" s="567"/>
      <c r="EJM188" s="535"/>
      <c r="EJN188" s="592"/>
      <c r="EJO188" s="567"/>
      <c r="EJT188" s="535"/>
      <c r="EJU188" s="592"/>
      <c r="EJV188" s="567"/>
      <c r="EKA188" s="535"/>
      <c r="EKB188" s="592"/>
      <c r="EKC188" s="567"/>
      <c r="EKH188" s="535"/>
      <c r="EKI188" s="592"/>
      <c r="EKJ188" s="567"/>
      <c r="EKO188" s="535"/>
      <c r="EKP188" s="592"/>
      <c r="EKQ188" s="567"/>
      <c r="EKV188" s="535"/>
      <c r="EKW188" s="592"/>
      <c r="EKX188" s="567"/>
      <c r="ELC188" s="535"/>
      <c r="ELD188" s="592"/>
      <c r="ELE188" s="567"/>
      <c r="ELJ188" s="535"/>
      <c r="ELK188" s="592"/>
      <c r="ELL188" s="567"/>
      <c r="ELQ188" s="535"/>
      <c r="ELR188" s="592"/>
      <c r="ELS188" s="567"/>
      <c r="ELX188" s="535"/>
      <c r="ELY188" s="592"/>
      <c r="ELZ188" s="567"/>
      <c r="EME188" s="535"/>
      <c r="EMF188" s="592"/>
      <c r="EMG188" s="567"/>
      <c r="EML188" s="535"/>
      <c r="EMM188" s="592"/>
      <c r="EMN188" s="567"/>
      <c r="EMS188" s="535"/>
      <c r="EMT188" s="592"/>
      <c r="EMU188" s="567"/>
      <c r="EMZ188" s="535"/>
      <c r="ENA188" s="592"/>
      <c r="ENB188" s="567"/>
      <c r="ENG188" s="535"/>
      <c r="ENH188" s="592"/>
      <c r="ENI188" s="567"/>
      <c r="ENN188" s="535"/>
      <c r="ENO188" s="592"/>
      <c r="ENP188" s="567"/>
      <c r="ENU188" s="535"/>
      <c r="ENV188" s="592"/>
      <c r="ENW188" s="567"/>
      <c r="EOB188" s="535"/>
      <c r="EOC188" s="592"/>
      <c r="EOD188" s="567"/>
      <c r="EOI188" s="535"/>
      <c r="EOJ188" s="592"/>
      <c r="EOK188" s="567"/>
      <c r="EOP188" s="535"/>
      <c r="EOQ188" s="592"/>
      <c r="EOR188" s="567"/>
      <c r="EOW188" s="535"/>
      <c r="EOX188" s="592"/>
      <c r="EOY188" s="567"/>
      <c r="EPD188" s="535"/>
      <c r="EPE188" s="592"/>
      <c r="EPF188" s="567"/>
      <c r="EPK188" s="535"/>
      <c r="EPL188" s="592"/>
      <c r="EPM188" s="567"/>
      <c r="EPR188" s="535"/>
      <c r="EPS188" s="592"/>
      <c r="EPT188" s="567"/>
      <c r="EPY188" s="535"/>
      <c r="EPZ188" s="592"/>
      <c r="EQA188" s="567"/>
      <c r="EQF188" s="535"/>
      <c r="EQG188" s="592"/>
      <c r="EQH188" s="567"/>
      <c r="EQM188" s="535"/>
      <c r="EQN188" s="592"/>
      <c r="EQO188" s="567"/>
      <c r="EQT188" s="535"/>
      <c r="EQU188" s="592"/>
      <c r="EQV188" s="567"/>
      <c r="ERA188" s="535"/>
      <c r="ERB188" s="592"/>
      <c r="ERC188" s="567"/>
      <c r="ERH188" s="535"/>
      <c r="ERI188" s="592"/>
      <c r="ERJ188" s="567"/>
      <c r="ERO188" s="535"/>
      <c r="ERP188" s="592"/>
      <c r="ERQ188" s="567"/>
      <c r="ERV188" s="535"/>
      <c r="ERW188" s="592"/>
      <c r="ERX188" s="567"/>
      <c r="ESC188" s="535"/>
      <c r="ESD188" s="592"/>
      <c r="ESE188" s="567"/>
      <c r="ESJ188" s="535"/>
      <c r="ESK188" s="592"/>
      <c r="ESL188" s="567"/>
      <c r="ESQ188" s="535"/>
      <c r="ESR188" s="592"/>
      <c r="ESS188" s="567"/>
      <c r="ESX188" s="535"/>
      <c r="ESY188" s="592"/>
      <c r="ESZ188" s="567"/>
      <c r="ETE188" s="535"/>
      <c r="ETF188" s="592"/>
      <c r="ETG188" s="567"/>
      <c r="ETL188" s="535"/>
      <c r="ETM188" s="592"/>
      <c r="ETN188" s="567"/>
      <c r="ETS188" s="535"/>
      <c r="ETT188" s="592"/>
      <c r="ETU188" s="567"/>
      <c r="ETZ188" s="535"/>
      <c r="EUA188" s="592"/>
      <c r="EUB188" s="567"/>
      <c r="EUG188" s="535"/>
      <c r="EUH188" s="592"/>
      <c r="EUI188" s="567"/>
      <c r="EUN188" s="535"/>
      <c r="EUO188" s="592"/>
      <c r="EUP188" s="567"/>
      <c r="EUU188" s="535"/>
      <c r="EUV188" s="592"/>
      <c r="EUW188" s="567"/>
      <c r="EVB188" s="535"/>
      <c r="EVC188" s="592"/>
      <c r="EVD188" s="567"/>
      <c r="EVI188" s="535"/>
      <c r="EVJ188" s="592"/>
      <c r="EVK188" s="567"/>
      <c r="EVP188" s="535"/>
      <c r="EVQ188" s="592"/>
      <c r="EVR188" s="567"/>
      <c r="EVW188" s="535"/>
      <c r="EVX188" s="592"/>
      <c r="EVY188" s="567"/>
      <c r="EWD188" s="535"/>
      <c r="EWE188" s="592"/>
      <c r="EWF188" s="567"/>
      <c r="EWK188" s="535"/>
      <c r="EWL188" s="592"/>
      <c r="EWM188" s="567"/>
      <c r="EWR188" s="535"/>
      <c r="EWS188" s="592"/>
      <c r="EWT188" s="567"/>
      <c r="EWY188" s="535"/>
      <c r="EWZ188" s="592"/>
      <c r="EXA188" s="567"/>
      <c r="EXF188" s="535"/>
      <c r="EXG188" s="592"/>
      <c r="EXH188" s="567"/>
      <c r="EXM188" s="535"/>
      <c r="EXN188" s="592"/>
      <c r="EXO188" s="567"/>
      <c r="EXT188" s="535"/>
      <c r="EXU188" s="592"/>
      <c r="EXV188" s="567"/>
      <c r="EYA188" s="535"/>
      <c r="EYB188" s="592"/>
      <c r="EYC188" s="567"/>
      <c r="EYH188" s="535"/>
      <c r="EYI188" s="592"/>
      <c r="EYJ188" s="567"/>
      <c r="EYO188" s="535"/>
      <c r="EYP188" s="592"/>
      <c r="EYQ188" s="567"/>
      <c r="EYV188" s="535"/>
      <c r="EYW188" s="592"/>
      <c r="EYX188" s="567"/>
      <c r="EZC188" s="535"/>
      <c r="EZD188" s="592"/>
      <c r="EZE188" s="567"/>
      <c r="EZJ188" s="535"/>
      <c r="EZK188" s="592"/>
      <c r="EZL188" s="567"/>
      <c r="EZQ188" s="535"/>
      <c r="EZR188" s="592"/>
      <c r="EZS188" s="567"/>
      <c r="EZX188" s="535"/>
      <c r="EZY188" s="592"/>
      <c r="EZZ188" s="567"/>
      <c r="FAE188" s="535"/>
      <c r="FAF188" s="592"/>
      <c r="FAG188" s="567"/>
      <c r="FAL188" s="535"/>
      <c r="FAM188" s="592"/>
      <c r="FAN188" s="567"/>
      <c r="FAS188" s="535"/>
      <c r="FAT188" s="592"/>
      <c r="FAU188" s="567"/>
      <c r="FAZ188" s="535"/>
      <c r="FBA188" s="592"/>
      <c r="FBB188" s="567"/>
      <c r="FBG188" s="535"/>
      <c r="FBH188" s="592"/>
      <c r="FBI188" s="567"/>
      <c r="FBN188" s="535"/>
      <c r="FBO188" s="592"/>
      <c r="FBP188" s="567"/>
      <c r="FBU188" s="535"/>
      <c r="FBV188" s="592"/>
      <c r="FBW188" s="567"/>
      <c r="FCB188" s="535"/>
      <c r="FCC188" s="592"/>
      <c r="FCD188" s="567"/>
      <c r="FCI188" s="535"/>
      <c r="FCJ188" s="592"/>
      <c r="FCK188" s="567"/>
      <c r="FCP188" s="535"/>
      <c r="FCQ188" s="592"/>
      <c r="FCR188" s="567"/>
      <c r="FCW188" s="535"/>
      <c r="FCX188" s="592"/>
      <c r="FCY188" s="567"/>
      <c r="FDD188" s="535"/>
      <c r="FDE188" s="592"/>
      <c r="FDF188" s="567"/>
      <c r="FDK188" s="535"/>
      <c r="FDL188" s="592"/>
      <c r="FDM188" s="567"/>
      <c r="FDR188" s="535"/>
      <c r="FDS188" s="592"/>
      <c r="FDT188" s="567"/>
      <c r="FDY188" s="535"/>
      <c r="FDZ188" s="592"/>
      <c r="FEA188" s="567"/>
      <c r="FEF188" s="535"/>
      <c r="FEG188" s="592"/>
      <c r="FEH188" s="567"/>
      <c r="FEM188" s="535"/>
      <c r="FEN188" s="592"/>
      <c r="FEO188" s="567"/>
      <c r="FET188" s="535"/>
      <c r="FEU188" s="592"/>
      <c r="FEV188" s="567"/>
      <c r="FFA188" s="535"/>
      <c r="FFB188" s="592"/>
      <c r="FFC188" s="567"/>
      <c r="FFH188" s="535"/>
      <c r="FFI188" s="592"/>
      <c r="FFJ188" s="567"/>
      <c r="FFO188" s="535"/>
      <c r="FFP188" s="592"/>
      <c r="FFQ188" s="567"/>
      <c r="FFV188" s="535"/>
      <c r="FFW188" s="592"/>
      <c r="FFX188" s="567"/>
      <c r="FGC188" s="535"/>
      <c r="FGD188" s="592"/>
      <c r="FGE188" s="567"/>
      <c r="FGJ188" s="535"/>
      <c r="FGK188" s="592"/>
      <c r="FGL188" s="567"/>
      <c r="FGQ188" s="535"/>
      <c r="FGR188" s="592"/>
      <c r="FGS188" s="567"/>
      <c r="FGX188" s="535"/>
      <c r="FGY188" s="592"/>
      <c r="FGZ188" s="567"/>
      <c r="FHE188" s="535"/>
      <c r="FHF188" s="592"/>
      <c r="FHG188" s="567"/>
      <c r="FHL188" s="535"/>
      <c r="FHM188" s="592"/>
      <c r="FHN188" s="567"/>
      <c r="FHS188" s="535"/>
      <c r="FHT188" s="592"/>
      <c r="FHU188" s="567"/>
      <c r="FHZ188" s="535"/>
      <c r="FIA188" s="592"/>
      <c r="FIB188" s="567"/>
      <c r="FIG188" s="535"/>
      <c r="FIH188" s="592"/>
      <c r="FII188" s="567"/>
      <c r="FIN188" s="535"/>
      <c r="FIO188" s="592"/>
      <c r="FIP188" s="567"/>
      <c r="FIU188" s="535"/>
      <c r="FIV188" s="592"/>
      <c r="FIW188" s="567"/>
      <c r="FJB188" s="535"/>
      <c r="FJC188" s="592"/>
      <c r="FJD188" s="567"/>
      <c r="FJI188" s="535"/>
      <c r="FJJ188" s="592"/>
      <c r="FJK188" s="567"/>
      <c r="FJP188" s="535"/>
      <c r="FJQ188" s="592"/>
      <c r="FJR188" s="567"/>
      <c r="FJW188" s="535"/>
      <c r="FJX188" s="592"/>
      <c r="FJY188" s="567"/>
      <c r="FKD188" s="535"/>
      <c r="FKE188" s="592"/>
      <c r="FKF188" s="567"/>
      <c r="FKK188" s="535"/>
      <c r="FKL188" s="592"/>
      <c r="FKM188" s="567"/>
      <c r="FKR188" s="535"/>
      <c r="FKS188" s="592"/>
      <c r="FKT188" s="567"/>
      <c r="FKY188" s="535"/>
      <c r="FKZ188" s="592"/>
      <c r="FLA188" s="567"/>
      <c r="FLF188" s="535"/>
      <c r="FLG188" s="592"/>
      <c r="FLH188" s="567"/>
      <c r="FLM188" s="535"/>
      <c r="FLN188" s="592"/>
      <c r="FLO188" s="567"/>
      <c r="FLT188" s="535"/>
      <c r="FLU188" s="592"/>
      <c r="FLV188" s="567"/>
      <c r="FMA188" s="535"/>
      <c r="FMB188" s="592"/>
      <c r="FMC188" s="567"/>
      <c r="FMH188" s="535"/>
      <c r="FMI188" s="592"/>
      <c r="FMJ188" s="567"/>
      <c r="FMO188" s="535"/>
      <c r="FMP188" s="592"/>
      <c r="FMQ188" s="567"/>
      <c r="FMV188" s="535"/>
      <c r="FMW188" s="592"/>
      <c r="FMX188" s="567"/>
      <c r="FNC188" s="535"/>
      <c r="FND188" s="592"/>
      <c r="FNE188" s="567"/>
      <c r="FNJ188" s="535"/>
      <c r="FNK188" s="592"/>
      <c r="FNL188" s="567"/>
      <c r="FNQ188" s="535"/>
      <c r="FNR188" s="592"/>
      <c r="FNS188" s="567"/>
      <c r="FNX188" s="535"/>
      <c r="FNY188" s="592"/>
      <c r="FNZ188" s="567"/>
      <c r="FOE188" s="535"/>
      <c r="FOF188" s="592"/>
      <c r="FOG188" s="567"/>
      <c r="FOL188" s="535"/>
      <c r="FOM188" s="592"/>
      <c r="FON188" s="567"/>
      <c r="FOS188" s="535"/>
      <c r="FOT188" s="592"/>
      <c r="FOU188" s="567"/>
      <c r="FOZ188" s="535"/>
      <c r="FPA188" s="592"/>
      <c r="FPB188" s="567"/>
      <c r="FPG188" s="535"/>
      <c r="FPH188" s="592"/>
      <c r="FPI188" s="567"/>
      <c r="FPN188" s="535"/>
      <c r="FPO188" s="592"/>
      <c r="FPP188" s="567"/>
      <c r="FPU188" s="535"/>
      <c r="FPV188" s="592"/>
      <c r="FPW188" s="567"/>
      <c r="FQB188" s="535"/>
      <c r="FQC188" s="592"/>
      <c r="FQD188" s="567"/>
      <c r="FQI188" s="535"/>
      <c r="FQJ188" s="592"/>
      <c r="FQK188" s="567"/>
      <c r="FQP188" s="535"/>
      <c r="FQQ188" s="592"/>
      <c r="FQR188" s="567"/>
      <c r="FQW188" s="535"/>
      <c r="FQX188" s="592"/>
      <c r="FQY188" s="567"/>
      <c r="FRD188" s="535"/>
      <c r="FRE188" s="592"/>
      <c r="FRF188" s="567"/>
      <c r="FRK188" s="535"/>
      <c r="FRL188" s="592"/>
      <c r="FRM188" s="567"/>
      <c r="FRR188" s="535"/>
      <c r="FRS188" s="592"/>
      <c r="FRT188" s="567"/>
      <c r="FRY188" s="535"/>
      <c r="FRZ188" s="592"/>
      <c r="FSA188" s="567"/>
      <c r="FSF188" s="535"/>
      <c r="FSG188" s="592"/>
      <c r="FSH188" s="567"/>
      <c r="FSM188" s="535"/>
      <c r="FSN188" s="592"/>
      <c r="FSO188" s="567"/>
      <c r="FST188" s="535"/>
      <c r="FSU188" s="592"/>
      <c r="FSV188" s="567"/>
      <c r="FTA188" s="535"/>
      <c r="FTB188" s="592"/>
      <c r="FTC188" s="567"/>
      <c r="FTH188" s="535"/>
      <c r="FTI188" s="592"/>
      <c r="FTJ188" s="567"/>
      <c r="FTO188" s="535"/>
      <c r="FTP188" s="592"/>
      <c r="FTQ188" s="567"/>
      <c r="FTV188" s="535"/>
      <c r="FTW188" s="592"/>
      <c r="FTX188" s="567"/>
      <c r="FUC188" s="535"/>
      <c r="FUD188" s="592"/>
      <c r="FUE188" s="567"/>
      <c r="FUJ188" s="535"/>
      <c r="FUK188" s="592"/>
      <c r="FUL188" s="567"/>
      <c r="FUQ188" s="535"/>
      <c r="FUR188" s="592"/>
      <c r="FUS188" s="567"/>
      <c r="FUX188" s="535"/>
      <c r="FUY188" s="592"/>
      <c r="FUZ188" s="567"/>
      <c r="FVE188" s="535"/>
      <c r="FVF188" s="592"/>
      <c r="FVG188" s="567"/>
      <c r="FVL188" s="535"/>
      <c r="FVM188" s="592"/>
      <c r="FVN188" s="567"/>
      <c r="FVS188" s="535"/>
      <c r="FVT188" s="592"/>
      <c r="FVU188" s="567"/>
      <c r="FVZ188" s="535"/>
      <c r="FWA188" s="592"/>
      <c r="FWB188" s="567"/>
      <c r="FWG188" s="535"/>
      <c r="FWH188" s="592"/>
      <c r="FWI188" s="567"/>
      <c r="FWN188" s="535"/>
      <c r="FWO188" s="592"/>
      <c r="FWP188" s="567"/>
      <c r="FWU188" s="535"/>
      <c r="FWV188" s="592"/>
      <c r="FWW188" s="567"/>
      <c r="FXB188" s="535"/>
      <c r="FXC188" s="592"/>
      <c r="FXD188" s="567"/>
      <c r="FXI188" s="535"/>
      <c r="FXJ188" s="592"/>
      <c r="FXK188" s="567"/>
      <c r="FXP188" s="535"/>
      <c r="FXQ188" s="592"/>
      <c r="FXR188" s="567"/>
      <c r="FXW188" s="535"/>
      <c r="FXX188" s="592"/>
      <c r="FXY188" s="567"/>
      <c r="FYD188" s="535"/>
      <c r="FYE188" s="592"/>
      <c r="FYF188" s="567"/>
      <c r="FYK188" s="535"/>
      <c r="FYL188" s="592"/>
      <c r="FYM188" s="567"/>
      <c r="FYR188" s="535"/>
      <c r="FYS188" s="592"/>
      <c r="FYT188" s="567"/>
      <c r="FYY188" s="535"/>
      <c r="FYZ188" s="592"/>
      <c r="FZA188" s="567"/>
      <c r="FZF188" s="535"/>
      <c r="FZG188" s="592"/>
      <c r="FZH188" s="567"/>
      <c r="FZM188" s="535"/>
      <c r="FZN188" s="592"/>
      <c r="FZO188" s="567"/>
      <c r="FZT188" s="535"/>
      <c r="FZU188" s="592"/>
      <c r="FZV188" s="567"/>
      <c r="GAA188" s="535"/>
      <c r="GAB188" s="592"/>
      <c r="GAC188" s="567"/>
      <c r="GAH188" s="535"/>
      <c r="GAI188" s="592"/>
      <c r="GAJ188" s="567"/>
      <c r="GAO188" s="535"/>
      <c r="GAP188" s="592"/>
      <c r="GAQ188" s="567"/>
      <c r="GAV188" s="535"/>
      <c r="GAW188" s="592"/>
      <c r="GAX188" s="567"/>
      <c r="GBC188" s="535"/>
      <c r="GBD188" s="592"/>
      <c r="GBE188" s="567"/>
      <c r="GBJ188" s="535"/>
      <c r="GBK188" s="592"/>
      <c r="GBL188" s="567"/>
      <c r="GBQ188" s="535"/>
      <c r="GBR188" s="592"/>
      <c r="GBS188" s="567"/>
      <c r="GBX188" s="535"/>
      <c r="GBY188" s="592"/>
      <c r="GBZ188" s="567"/>
      <c r="GCE188" s="535"/>
      <c r="GCF188" s="592"/>
      <c r="GCG188" s="567"/>
      <c r="GCL188" s="535"/>
      <c r="GCM188" s="592"/>
      <c r="GCN188" s="567"/>
      <c r="GCS188" s="535"/>
      <c r="GCT188" s="592"/>
      <c r="GCU188" s="567"/>
      <c r="GCZ188" s="535"/>
      <c r="GDA188" s="592"/>
      <c r="GDB188" s="567"/>
      <c r="GDG188" s="535"/>
      <c r="GDH188" s="592"/>
      <c r="GDI188" s="567"/>
      <c r="GDN188" s="535"/>
      <c r="GDO188" s="592"/>
      <c r="GDP188" s="567"/>
      <c r="GDU188" s="535"/>
      <c r="GDV188" s="592"/>
      <c r="GDW188" s="567"/>
      <c r="GEB188" s="535"/>
      <c r="GEC188" s="592"/>
      <c r="GED188" s="567"/>
      <c r="GEI188" s="535"/>
      <c r="GEJ188" s="592"/>
      <c r="GEK188" s="567"/>
      <c r="GEP188" s="535"/>
      <c r="GEQ188" s="592"/>
      <c r="GER188" s="567"/>
      <c r="GEW188" s="535"/>
      <c r="GEX188" s="592"/>
      <c r="GEY188" s="567"/>
      <c r="GFD188" s="535"/>
      <c r="GFE188" s="592"/>
      <c r="GFF188" s="567"/>
      <c r="GFK188" s="535"/>
      <c r="GFL188" s="592"/>
      <c r="GFM188" s="567"/>
      <c r="GFR188" s="535"/>
      <c r="GFS188" s="592"/>
      <c r="GFT188" s="567"/>
      <c r="GFY188" s="535"/>
      <c r="GFZ188" s="592"/>
      <c r="GGA188" s="567"/>
      <c r="GGF188" s="535"/>
      <c r="GGG188" s="592"/>
      <c r="GGH188" s="567"/>
      <c r="GGM188" s="535"/>
      <c r="GGN188" s="592"/>
      <c r="GGO188" s="567"/>
      <c r="GGT188" s="535"/>
      <c r="GGU188" s="592"/>
      <c r="GGV188" s="567"/>
      <c r="GHA188" s="535"/>
      <c r="GHB188" s="592"/>
      <c r="GHC188" s="567"/>
      <c r="GHH188" s="535"/>
      <c r="GHI188" s="592"/>
      <c r="GHJ188" s="567"/>
      <c r="GHO188" s="535"/>
      <c r="GHP188" s="592"/>
      <c r="GHQ188" s="567"/>
      <c r="GHV188" s="535"/>
      <c r="GHW188" s="592"/>
      <c r="GHX188" s="567"/>
      <c r="GIC188" s="535"/>
      <c r="GID188" s="592"/>
      <c r="GIE188" s="567"/>
      <c r="GIJ188" s="535"/>
      <c r="GIK188" s="592"/>
      <c r="GIL188" s="567"/>
      <c r="GIQ188" s="535"/>
      <c r="GIR188" s="592"/>
      <c r="GIS188" s="567"/>
      <c r="GIX188" s="535"/>
      <c r="GIY188" s="592"/>
      <c r="GIZ188" s="567"/>
      <c r="GJE188" s="535"/>
      <c r="GJF188" s="592"/>
      <c r="GJG188" s="567"/>
      <c r="GJL188" s="535"/>
      <c r="GJM188" s="592"/>
      <c r="GJN188" s="567"/>
      <c r="GJS188" s="535"/>
      <c r="GJT188" s="592"/>
      <c r="GJU188" s="567"/>
      <c r="GJZ188" s="535"/>
      <c r="GKA188" s="592"/>
      <c r="GKB188" s="567"/>
      <c r="GKG188" s="535"/>
      <c r="GKH188" s="592"/>
      <c r="GKI188" s="567"/>
      <c r="GKN188" s="535"/>
      <c r="GKO188" s="592"/>
      <c r="GKP188" s="567"/>
      <c r="GKU188" s="535"/>
      <c r="GKV188" s="592"/>
      <c r="GKW188" s="567"/>
      <c r="GLB188" s="535"/>
      <c r="GLC188" s="592"/>
      <c r="GLD188" s="567"/>
      <c r="GLI188" s="535"/>
      <c r="GLJ188" s="592"/>
      <c r="GLK188" s="567"/>
      <c r="GLP188" s="535"/>
      <c r="GLQ188" s="592"/>
      <c r="GLR188" s="567"/>
      <c r="GLW188" s="535"/>
      <c r="GLX188" s="592"/>
      <c r="GLY188" s="567"/>
      <c r="GMD188" s="535"/>
      <c r="GME188" s="592"/>
      <c r="GMF188" s="567"/>
      <c r="GMK188" s="535"/>
      <c r="GML188" s="592"/>
      <c r="GMM188" s="567"/>
      <c r="GMR188" s="535"/>
      <c r="GMS188" s="592"/>
      <c r="GMT188" s="567"/>
      <c r="GMY188" s="535"/>
      <c r="GMZ188" s="592"/>
      <c r="GNA188" s="567"/>
      <c r="GNF188" s="535"/>
      <c r="GNG188" s="592"/>
      <c r="GNH188" s="567"/>
      <c r="GNM188" s="535"/>
      <c r="GNN188" s="592"/>
      <c r="GNO188" s="567"/>
      <c r="GNT188" s="535"/>
      <c r="GNU188" s="592"/>
      <c r="GNV188" s="567"/>
      <c r="GOA188" s="535"/>
      <c r="GOB188" s="592"/>
      <c r="GOC188" s="567"/>
      <c r="GOH188" s="535"/>
      <c r="GOI188" s="592"/>
      <c r="GOJ188" s="567"/>
      <c r="GOO188" s="535"/>
      <c r="GOP188" s="592"/>
      <c r="GOQ188" s="567"/>
      <c r="GOV188" s="535"/>
      <c r="GOW188" s="592"/>
      <c r="GOX188" s="567"/>
      <c r="GPC188" s="535"/>
      <c r="GPD188" s="592"/>
      <c r="GPE188" s="567"/>
      <c r="GPJ188" s="535"/>
      <c r="GPK188" s="592"/>
      <c r="GPL188" s="567"/>
      <c r="GPQ188" s="535"/>
      <c r="GPR188" s="592"/>
      <c r="GPS188" s="567"/>
      <c r="GPX188" s="535"/>
      <c r="GPY188" s="592"/>
      <c r="GPZ188" s="567"/>
      <c r="GQE188" s="535"/>
      <c r="GQF188" s="592"/>
      <c r="GQG188" s="567"/>
      <c r="GQL188" s="535"/>
      <c r="GQM188" s="592"/>
      <c r="GQN188" s="567"/>
      <c r="GQS188" s="535"/>
      <c r="GQT188" s="592"/>
      <c r="GQU188" s="567"/>
      <c r="GQZ188" s="535"/>
      <c r="GRA188" s="592"/>
      <c r="GRB188" s="567"/>
      <c r="GRG188" s="535"/>
      <c r="GRH188" s="592"/>
      <c r="GRI188" s="567"/>
      <c r="GRN188" s="535"/>
      <c r="GRO188" s="592"/>
      <c r="GRP188" s="567"/>
      <c r="GRU188" s="535"/>
      <c r="GRV188" s="592"/>
      <c r="GRW188" s="567"/>
      <c r="GSB188" s="535"/>
      <c r="GSC188" s="592"/>
      <c r="GSD188" s="567"/>
      <c r="GSI188" s="535"/>
      <c r="GSJ188" s="592"/>
      <c r="GSK188" s="567"/>
      <c r="GSP188" s="535"/>
      <c r="GSQ188" s="592"/>
      <c r="GSR188" s="567"/>
      <c r="GSW188" s="535"/>
      <c r="GSX188" s="592"/>
      <c r="GSY188" s="567"/>
      <c r="GTD188" s="535"/>
      <c r="GTE188" s="592"/>
      <c r="GTF188" s="567"/>
      <c r="GTK188" s="535"/>
      <c r="GTL188" s="592"/>
      <c r="GTM188" s="567"/>
      <c r="GTR188" s="535"/>
      <c r="GTS188" s="592"/>
      <c r="GTT188" s="567"/>
      <c r="GTY188" s="535"/>
      <c r="GTZ188" s="592"/>
      <c r="GUA188" s="567"/>
      <c r="GUF188" s="535"/>
      <c r="GUG188" s="592"/>
      <c r="GUH188" s="567"/>
      <c r="GUM188" s="535"/>
      <c r="GUN188" s="592"/>
      <c r="GUO188" s="567"/>
      <c r="GUT188" s="535"/>
      <c r="GUU188" s="592"/>
      <c r="GUV188" s="567"/>
      <c r="GVA188" s="535"/>
      <c r="GVB188" s="592"/>
      <c r="GVC188" s="567"/>
      <c r="GVH188" s="535"/>
      <c r="GVI188" s="592"/>
      <c r="GVJ188" s="567"/>
      <c r="GVO188" s="535"/>
      <c r="GVP188" s="592"/>
      <c r="GVQ188" s="567"/>
      <c r="GVV188" s="535"/>
      <c r="GVW188" s="592"/>
      <c r="GVX188" s="567"/>
      <c r="GWC188" s="535"/>
      <c r="GWD188" s="592"/>
      <c r="GWE188" s="567"/>
      <c r="GWJ188" s="535"/>
      <c r="GWK188" s="592"/>
      <c r="GWL188" s="567"/>
      <c r="GWQ188" s="535"/>
      <c r="GWR188" s="592"/>
      <c r="GWS188" s="567"/>
      <c r="GWX188" s="535"/>
      <c r="GWY188" s="592"/>
      <c r="GWZ188" s="567"/>
      <c r="GXE188" s="535"/>
      <c r="GXF188" s="592"/>
      <c r="GXG188" s="567"/>
      <c r="GXL188" s="535"/>
      <c r="GXM188" s="592"/>
      <c r="GXN188" s="567"/>
      <c r="GXS188" s="535"/>
      <c r="GXT188" s="592"/>
      <c r="GXU188" s="567"/>
      <c r="GXZ188" s="535"/>
      <c r="GYA188" s="592"/>
      <c r="GYB188" s="567"/>
      <c r="GYG188" s="535"/>
      <c r="GYH188" s="592"/>
      <c r="GYI188" s="567"/>
      <c r="GYN188" s="535"/>
      <c r="GYO188" s="592"/>
      <c r="GYP188" s="567"/>
      <c r="GYU188" s="535"/>
      <c r="GYV188" s="592"/>
      <c r="GYW188" s="567"/>
      <c r="GZB188" s="535"/>
      <c r="GZC188" s="592"/>
      <c r="GZD188" s="567"/>
      <c r="GZI188" s="535"/>
      <c r="GZJ188" s="592"/>
      <c r="GZK188" s="567"/>
      <c r="GZP188" s="535"/>
      <c r="GZQ188" s="592"/>
      <c r="GZR188" s="567"/>
      <c r="GZW188" s="535"/>
      <c r="GZX188" s="592"/>
      <c r="GZY188" s="567"/>
      <c r="HAD188" s="535"/>
      <c r="HAE188" s="592"/>
      <c r="HAF188" s="567"/>
      <c r="HAK188" s="535"/>
      <c r="HAL188" s="592"/>
      <c r="HAM188" s="567"/>
      <c r="HAR188" s="535"/>
      <c r="HAS188" s="592"/>
      <c r="HAT188" s="567"/>
      <c r="HAY188" s="535"/>
      <c r="HAZ188" s="592"/>
      <c r="HBA188" s="567"/>
      <c r="HBF188" s="535"/>
      <c r="HBG188" s="592"/>
      <c r="HBH188" s="567"/>
      <c r="HBM188" s="535"/>
      <c r="HBN188" s="592"/>
      <c r="HBO188" s="567"/>
      <c r="HBT188" s="535"/>
      <c r="HBU188" s="592"/>
      <c r="HBV188" s="567"/>
      <c r="HCA188" s="535"/>
      <c r="HCB188" s="592"/>
      <c r="HCC188" s="567"/>
      <c r="HCH188" s="535"/>
      <c r="HCI188" s="592"/>
      <c r="HCJ188" s="567"/>
      <c r="HCO188" s="535"/>
      <c r="HCP188" s="592"/>
      <c r="HCQ188" s="567"/>
      <c r="HCV188" s="535"/>
      <c r="HCW188" s="592"/>
      <c r="HCX188" s="567"/>
      <c r="HDC188" s="535"/>
      <c r="HDD188" s="592"/>
      <c r="HDE188" s="567"/>
      <c r="HDJ188" s="535"/>
      <c r="HDK188" s="592"/>
      <c r="HDL188" s="567"/>
      <c r="HDQ188" s="535"/>
      <c r="HDR188" s="592"/>
      <c r="HDS188" s="567"/>
      <c r="HDX188" s="535"/>
      <c r="HDY188" s="592"/>
      <c r="HDZ188" s="567"/>
      <c r="HEE188" s="535"/>
      <c r="HEF188" s="592"/>
      <c r="HEG188" s="567"/>
      <c r="HEL188" s="535"/>
      <c r="HEM188" s="592"/>
      <c r="HEN188" s="567"/>
      <c r="HES188" s="535"/>
      <c r="HET188" s="592"/>
      <c r="HEU188" s="567"/>
      <c r="HEZ188" s="535"/>
      <c r="HFA188" s="592"/>
      <c r="HFB188" s="567"/>
      <c r="HFG188" s="535"/>
      <c r="HFH188" s="592"/>
      <c r="HFI188" s="567"/>
      <c r="HFN188" s="535"/>
      <c r="HFO188" s="592"/>
      <c r="HFP188" s="567"/>
      <c r="HFU188" s="535"/>
      <c r="HFV188" s="592"/>
      <c r="HFW188" s="567"/>
      <c r="HGB188" s="535"/>
      <c r="HGC188" s="592"/>
      <c r="HGD188" s="567"/>
      <c r="HGI188" s="535"/>
      <c r="HGJ188" s="592"/>
      <c r="HGK188" s="567"/>
      <c r="HGP188" s="535"/>
      <c r="HGQ188" s="592"/>
      <c r="HGR188" s="567"/>
      <c r="HGW188" s="535"/>
      <c r="HGX188" s="592"/>
      <c r="HGY188" s="567"/>
      <c r="HHD188" s="535"/>
      <c r="HHE188" s="592"/>
      <c r="HHF188" s="567"/>
      <c r="HHK188" s="535"/>
      <c r="HHL188" s="592"/>
      <c r="HHM188" s="567"/>
      <c r="HHR188" s="535"/>
      <c r="HHS188" s="592"/>
      <c r="HHT188" s="567"/>
      <c r="HHY188" s="535"/>
      <c r="HHZ188" s="592"/>
      <c r="HIA188" s="567"/>
      <c r="HIF188" s="535"/>
      <c r="HIG188" s="592"/>
      <c r="HIH188" s="567"/>
      <c r="HIM188" s="535"/>
      <c r="HIN188" s="592"/>
      <c r="HIO188" s="567"/>
      <c r="HIT188" s="535"/>
      <c r="HIU188" s="592"/>
      <c r="HIV188" s="567"/>
      <c r="HJA188" s="535"/>
      <c r="HJB188" s="592"/>
      <c r="HJC188" s="567"/>
      <c r="HJH188" s="535"/>
      <c r="HJI188" s="592"/>
      <c r="HJJ188" s="567"/>
      <c r="HJO188" s="535"/>
      <c r="HJP188" s="592"/>
      <c r="HJQ188" s="567"/>
      <c r="HJV188" s="535"/>
      <c r="HJW188" s="592"/>
      <c r="HJX188" s="567"/>
      <c r="HKC188" s="535"/>
      <c r="HKD188" s="592"/>
      <c r="HKE188" s="567"/>
      <c r="HKJ188" s="535"/>
      <c r="HKK188" s="592"/>
      <c r="HKL188" s="567"/>
      <c r="HKQ188" s="535"/>
      <c r="HKR188" s="592"/>
      <c r="HKS188" s="567"/>
      <c r="HKX188" s="535"/>
      <c r="HKY188" s="592"/>
      <c r="HKZ188" s="567"/>
      <c r="HLE188" s="535"/>
      <c r="HLF188" s="592"/>
      <c r="HLG188" s="567"/>
      <c r="HLL188" s="535"/>
      <c r="HLM188" s="592"/>
      <c r="HLN188" s="567"/>
      <c r="HLS188" s="535"/>
      <c r="HLT188" s="592"/>
      <c r="HLU188" s="567"/>
      <c r="HLZ188" s="535"/>
      <c r="HMA188" s="592"/>
      <c r="HMB188" s="567"/>
      <c r="HMG188" s="535"/>
      <c r="HMH188" s="592"/>
      <c r="HMI188" s="567"/>
      <c r="HMN188" s="535"/>
      <c r="HMO188" s="592"/>
      <c r="HMP188" s="567"/>
      <c r="HMU188" s="535"/>
      <c r="HMV188" s="592"/>
      <c r="HMW188" s="567"/>
      <c r="HNB188" s="535"/>
      <c r="HNC188" s="592"/>
      <c r="HND188" s="567"/>
      <c r="HNI188" s="535"/>
      <c r="HNJ188" s="592"/>
      <c r="HNK188" s="567"/>
      <c r="HNP188" s="535"/>
      <c r="HNQ188" s="592"/>
      <c r="HNR188" s="567"/>
      <c r="HNW188" s="535"/>
      <c r="HNX188" s="592"/>
      <c r="HNY188" s="567"/>
      <c r="HOD188" s="535"/>
      <c r="HOE188" s="592"/>
      <c r="HOF188" s="567"/>
      <c r="HOK188" s="535"/>
      <c r="HOL188" s="592"/>
      <c r="HOM188" s="567"/>
      <c r="HOR188" s="535"/>
      <c r="HOS188" s="592"/>
      <c r="HOT188" s="567"/>
      <c r="HOY188" s="535"/>
      <c r="HOZ188" s="592"/>
      <c r="HPA188" s="567"/>
      <c r="HPF188" s="535"/>
      <c r="HPG188" s="592"/>
      <c r="HPH188" s="567"/>
      <c r="HPM188" s="535"/>
      <c r="HPN188" s="592"/>
      <c r="HPO188" s="567"/>
      <c r="HPT188" s="535"/>
      <c r="HPU188" s="592"/>
      <c r="HPV188" s="567"/>
      <c r="HQA188" s="535"/>
      <c r="HQB188" s="592"/>
      <c r="HQC188" s="567"/>
      <c r="HQH188" s="535"/>
      <c r="HQI188" s="592"/>
      <c r="HQJ188" s="567"/>
      <c r="HQO188" s="535"/>
      <c r="HQP188" s="592"/>
      <c r="HQQ188" s="567"/>
      <c r="HQV188" s="535"/>
      <c r="HQW188" s="592"/>
      <c r="HQX188" s="567"/>
      <c r="HRC188" s="535"/>
      <c r="HRD188" s="592"/>
      <c r="HRE188" s="567"/>
      <c r="HRJ188" s="535"/>
      <c r="HRK188" s="592"/>
      <c r="HRL188" s="567"/>
      <c r="HRQ188" s="535"/>
      <c r="HRR188" s="592"/>
      <c r="HRS188" s="567"/>
      <c r="HRX188" s="535"/>
      <c r="HRY188" s="592"/>
      <c r="HRZ188" s="567"/>
      <c r="HSE188" s="535"/>
      <c r="HSF188" s="592"/>
      <c r="HSG188" s="567"/>
      <c r="HSL188" s="535"/>
      <c r="HSM188" s="592"/>
      <c r="HSN188" s="567"/>
      <c r="HSS188" s="535"/>
      <c r="HST188" s="592"/>
      <c r="HSU188" s="567"/>
      <c r="HSZ188" s="535"/>
      <c r="HTA188" s="592"/>
      <c r="HTB188" s="567"/>
      <c r="HTG188" s="535"/>
      <c r="HTH188" s="592"/>
      <c r="HTI188" s="567"/>
      <c r="HTN188" s="535"/>
      <c r="HTO188" s="592"/>
      <c r="HTP188" s="567"/>
      <c r="HTU188" s="535"/>
      <c r="HTV188" s="592"/>
      <c r="HTW188" s="567"/>
      <c r="HUB188" s="535"/>
      <c r="HUC188" s="592"/>
      <c r="HUD188" s="567"/>
      <c r="HUI188" s="535"/>
      <c r="HUJ188" s="592"/>
      <c r="HUK188" s="567"/>
      <c r="HUP188" s="535"/>
      <c r="HUQ188" s="592"/>
      <c r="HUR188" s="567"/>
      <c r="HUW188" s="535"/>
      <c r="HUX188" s="592"/>
      <c r="HUY188" s="567"/>
      <c r="HVD188" s="535"/>
      <c r="HVE188" s="592"/>
      <c r="HVF188" s="567"/>
      <c r="HVK188" s="535"/>
      <c r="HVL188" s="592"/>
      <c r="HVM188" s="567"/>
      <c r="HVR188" s="535"/>
      <c r="HVS188" s="592"/>
      <c r="HVT188" s="567"/>
      <c r="HVY188" s="535"/>
      <c r="HVZ188" s="592"/>
      <c r="HWA188" s="567"/>
      <c r="HWF188" s="535"/>
      <c r="HWG188" s="592"/>
      <c r="HWH188" s="567"/>
      <c r="HWM188" s="535"/>
      <c r="HWN188" s="592"/>
      <c r="HWO188" s="567"/>
      <c r="HWT188" s="535"/>
      <c r="HWU188" s="592"/>
      <c r="HWV188" s="567"/>
      <c r="HXA188" s="535"/>
      <c r="HXB188" s="592"/>
      <c r="HXC188" s="567"/>
      <c r="HXH188" s="535"/>
      <c r="HXI188" s="592"/>
      <c r="HXJ188" s="567"/>
      <c r="HXO188" s="535"/>
      <c r="HXP188" s="592"/>
      <c r="HXQ188" s="567"/>
      <c r="HXV188" s="535"/>
      <c r="HXW188" s="592"/>
      <c r="HXX188" s="567"/>
      <c r="HYC188" s="535"/>
      <c r="HYD188" s="592"/>
      <c r="HYE188" s="567"/>
      <c r="HYJ188" s="535"/>
      <c r="HYK188" s="592"/>
      <c r="HYL188" s="567"/>
      <c r="HYQ188" s="535"/>
      <c r="HYR188" s="592"/>
      <c r="HYS188" s="567"/>
      <c r="HYX188" s="535"/>
      <c r="HYY188" s="592"/>
      <c r="HYZ188" s="567"/>
      <c r="HZE188" s="535"/>
      <c r="HZF188" s="592"/>
      <c r="HZG188" s="567"/>
      <c r="HZL188" s="535"/>
      <c r="HZM188" s="592"/>
      <c r="HZN188" s="567"/>
      <c r="HZS188" s="535"/>
      <c r="HZT188" s="592"/>
      <c r="HZU188" s="567"/>
      <c r="HZZ188" s="535"/>
      <c r="IAA188" s="592"/>
      <c r="IAB188" s="567"/>
      <c r="IAG188" s="535"/>
      <c r="IAH188" s="592"/>
      <c r="IAI188" s="567"/>
      <c r="IAN188" s="535"/>
      <c r="IAO188" s="592"/>
      <c r="IAP188" s="567"/>
      <c r="IAU188" s="535"/>
      <c r="IAV188" s="592"/>
      <c r="IAW188" s="567"/>
      <c r="IBB188" s="535"/>
      <c r="IBC188" s="592"/>
      <c r="IBD188" s="567"/>
      <c r="IBI188" s="535"/>
      <c r="IBJ188" s="592"/>
      <c r="IBK188" s="567"/>
      <c r="IBP188" s="535"/>
      <c r="IBQ188" s="592"/>
      <c r="IBR188" s="567"/>
      <c r="IBW188" s="535"/>
      <c r="IBX188" s="592"/>
      <c r="IBY188" s="567"/>
      <c r="ICD188" s="535"/>
      <c r="ICE188" s="592"/>
      <c r="ICF188" s="567"/>
      <c r="ICK188" s="535"/>
      <c r="ICL188" s="592"/>
      <c r="ICM188" s="567"/>
      <c r="ICR188" s="535"/>
      <c r="ICS188" s="592"/>
      <c r="ICT188" s="567"/>
      <c r="ICY188" s="535"/>
      <c r="ICZ188" s="592"/>
      <c r="IDA188" s="567"/>
      <c r="IDF188" s="535"/>
      <c r="IDG188" s="592"/>
      <c r="IDH188" s="567"/>
      <c r="IDM188" s="535"/>
      <c r="IDN188" s="592"/>
      <c r="IDO188" s="567"/>
      <c r="IDT188" s="535"/>
      <c r="IDU188" s="592"/>
      <c r="IDV188" s="567"/>
      <c r="IEA188" s="535"/>
      <c r="IEB188" s="592"/>
      <c r="IEC188" s="567"/>
      <c r="IEH188" s="535"/>
      <c r="IEI188" s="592"/>
      <c r="IEJ188" s="567"/>
      <c r="IEO188" s="535"/>
      <c r="IEP188" s="592"/>
      <c r="IEQ188" s="567"/>
      <c r="IEV188" s="535"/>
      <c r="IEW188" s="592"/>
      <c r="IEX188" s="567"/>
      <c r="IFC188" s="535"/>
      <c r="IFD188" s="592"/>
      <c r="IFE188" s="567"/>
      <c r="IFJ188" s="535"/>
      <c r="IFK188" s="592"/>
      <c r="IFL188" s="567"/>
      <c r="IFQ188" s="535"/>
      <c r="IFR188" s="592"/>
      <c r="IFS188" s="567"/>
      <c r="IFX188" s="535"/>
      <c r="IFY188" s="592"/>
      <c r="IFZ188" s="567"/>
      <c r="IGE188" s="535"/>
      <c r="IGF188" s="592"/>
      <c r="IGG188" s="567"/>
      <c r="IGL188" s="535"/>
      <c r="IGM188" s="592"/>
      <c r="IGN188" s="567"/>
      <c r="IGS188" s="535"/>
      <c r="IGT188" s="592"/>
      <c r="IGU188" s="567"/>
      <c r="IGZ188" s="535"/>
      <c r="IHA188" s="592"/>
      <c r="IHB188" s="567"/>
      <c r="IHG188" s="535"/>
      <c r="IHH188" s="592"/>
      <c r="IHI188" s="567"/>
      <c r="IHN188" s="535"/>
      <c r="IHO188" s="592"/>
      <c r="IHP188" s="567"/>
      <c r="IHU188" s="535"/>
      <c r="IHV188" s="592"/>
      <c r="IHW188" s="567"/>
      <c r="IIB188" s="535"/>
      <c r="IIC188" s="592"/>
      <c r="IID188" s="567"/>
      <c r="III188" s="535"/>
      <c r="IIJ188" s="592"/>
      <c r="IIK188" s="567"/>
      <c r="IIP188" s="535"/>
      <c r="IIQ188" s="592"/>
      <c r="IIR188" s="567"/>
      <c r="IIW188" s="535"/>
      <c r="IIX188" s="592"/>
      <c r="IIY188" s="567"/>
      <c r="IJD188" s="535"/>
      <c r="IJE188" s="592"/>
      <c r="IJF188" s="567"/>
      <c r="IJK188" s="535"/>
      <c r="IJL188" s="592"/>
      <c r="IJM188" s="567"/>
      <c r="IJR188" s="535"/>
      <c r="IJS188" s="592"/>
      <c r="IJT188" s="567"/>
      <c r="IJY188" s="535"/>
      <c r="IJZ188" s="592"/>
      <c r="IKA188" s="567"/>
      <c r="IKF188" s="535"/>
      <c r="IKG188" s="592"/>
      <c r="IKH188" s="567"/>
      <c r="IKM188" s="535"/>
      <c r="IKN188" s="592"/>
      <c r="IKO188" s="567"/>
      <c r="IKT188" s="535"/>
      <c r="IKU188" s="592"/>
      <c r="IKV188" s="567"/>
      <c r="ILA188" s="535"/>
      <c r="ILB188" s="592"/>
      <c r="ILC188" s="567"/>
      <c r="ILH188" s="535"/>
      <c r="ILI188" s="592"/>
      <c r="ILJ188" s="567"/>
      <c r="ILO188" s="535"/>
      <c r="ILP188" s="592"/>
      <c r="ILQ188" s="567"/>
      <c r="ILV188" s="535"/>
      <c r="ILW188" s="592"/>
      <c r="ILX188" s="567"/>
      <c r="IMC188" s="535"/>
      <c r="IMD188" s="592"/>
      <c r="IME188" s="567"/>
      <c r="IMJ188" s="535"/>
      <c r="IMK188" s="592"/>
      <c r="IML188" s="567"/>
      <c r="IMQ188" s="535"/>
      <c r="IMR188" s="592"/>
      <c r="IMS188" s="567"/>
      <c r="IMX188" s="535"/>
      <c r="IMY188" s="592"/>
      <c r="IMZ188" s="567"/>
      <c r="INE188" s="535"/>
      <c r="INF188" s="592"/>
      <c r="ING188" s="567"/>
      <c r="INL188" s="535"/>
      <c r="INM188" s="592"/>
      <c r="INN188" s="567"/>
      <c r="INS188" s="535"/>
      <c r="INT188" s="592"/>
      <c r="INU188" s="567"/>
      <c r="INZ188" s="535"/>
      <c r="IOA188" s="592"/>
      <c r="IOB188" s="567"/>
      <c r="IOG188" s="535"/>
      <c r="IOH188" s="592"/>
      <c r="IOI188" s="567"/>
      <c r="ION188" s="535"/>
      <c r="IOO188" s="592"/>
      <c r="IOP188" s="567"/>
      <c r="IOU188" s="535"/>
      <c r="IOV188" s="592"/>
      <c r="IOW188" s="567"/>
      <c r="IPB188" s="535"/>
      <c r="IPC188" s="592"/>
      <c r="IPD188" s="567"/>
      <c r="IPI188" s="535"/>
      <c r="IPJ188" s="592"/>
      <c r="IPK188" s="567"/>
      <c r="IPP188" s="535"/>
      <c r="IPQ188" s="592"/>
      <c r="IPR188" s="567"/>
      <c r="IPW188" s="535"/>
      <c r="IPX188" s="592"/>
      <c r="IPY188" s="567"/>
      <c r="IQD188" s="535"/>
      <c r="IQE188" s="592"/>
      <c r="IQF188" s="567"/>
      <c r="IQK188" s="535"/>
      <c r="IQL188" s="592"/>
      <c r="IQM188" s="567"/>
      <c r="IQR188" s="535"/>
      <c r="IQS188" s="592"/>
      <c r="IQT188" s="567"/>
      <c r="IQY188" s="535"/>
      <c r="IQZ188" s="592"/>
      <c r="IRA188" s="567"/>
      <c r="IRF188" s="535"/>
      <c r="IRG188" s="592"/>
      <c r="IRH188" s="567"/>
      <c r="IRM188" s="535"/>
      <c r="IRN188" s="592"/>
      <c r="IRO188" s="567"/>
      <c r="IRT188" s="535"/>
      <c r="IRU188" s="592"/>
      <c r="IRV188" s="567"/>
      <c r="ISA188" s="535"/>
      <c r="ISB188" s="592"/>
      <c r="ISC188" s="567"/>
      <c r="ISH188" s="535"/>
      <c r="ISI188" s="592"/>
      <c r="ISJ188" s="567"/>
      <c r="ISO188" s="535"/>
      <c r="ISP188" s="592"/>
      <c r="ISQ188" s="567"/>
      <c r="ISV188" s="535"/>
      <c r="ISW188" s="592"/>
      <c r="ISX188" s="567"/>
      <c r="ITC188" s="535"/>
      <c r="ITD188" s="592"/>
      <c r="ITE188" s="567"/>
      <c r="ITJ188" s="535"/>
      <c r="ITK188" s="592"/>
      <c r="ITL188" s="567"/>
      <c r="ITQ188" s="535"/>
      <c r="ITR188" s="592"/>
      <c r="ITS188" s="567"/>
      <c r="ITX188" s="535"/>
      <c r="ITY188" s="592"/>
      <c r="ITZ188" s="567"/>
      <c r="IUE188" s="535"/>
      <c r="IUF188" s="592"/>
      <c r="IUG188" s="567"/>
      <c r="IUL188" s="535"/>
      <c r="IUM188" s="592"/>
      <c r="IUN188" s="567"/>
      <c r="IUS188" s="535"/>
      <c r="IUT188" s="592"/>
      <c r="IUU188" s="567"/>
      <c r="IUZ188" s="535"/>
      <c r="IVA188" s="592"/>
      <c r="IVB188" s="567"/>
      <c r="IVG188" s="535"/>
      <c r="IVH188" s="592"/>
      <c r="IVI188" s="567"/>
      <c r="IVN188" s="535"/>
      <c r="IVO188" s="592"/>
      <c r="IVP188" s="567"/>
      <c r="IVU188" s="535"/>
      <c r="IVV188" s="592"/>
      <c r="IVW188" s="567"/>
      <c r="IWB188" s="535"/>
      <c r="IWC188" s="592"/>
      <c r="IWD188" s="567"/>
      <c r="IWI188" s="535"/>
      <c r="IWJ188" s="592"/>
      <c r="IWK188" s="567"/>
      <c r="IWP188" s="535"/>
      <c r="IWQ188" s="592"/>
      <c r="IWR188" s="567"/>
      <c r="IWW188" s="535"/>
      <c r="IWX188" s="592"/>
      <c r="IWY188" s="567"/>
      <c r="IXD188" s="535"/>
      <c r="IXE188" s="592"/>
      <c r="IXF188" s="567"/>
      <c r="IXK188" s="535"/>
      <c r="IXL188" s="592"/>
      <c r="IXM188" s="567"/>
      <c r="IXR188" s="535"/>
      <c r="IXS188" s="592"/>
      <c r="IXT188" s="567"/>
      <c r="IXY188" s="535"/>
      <c r="IXZ188" s="592"/>
      <c r="IYA188" s="567"/>
      <c r="IYF188" s="535"/>
      <c r="IYG188" s="592"/>
      <c r="IYH188" s="567"/>
      <c r="IYM188" s="535"/>
      <c r="IYN188" s="592"/>
      <c r="IYO188" s="567"/>
      <c r="IYT188" s="535"/>
      <c r="IYU188" s="592"/>
      <c r="IYV188" s="567"/>
      <c r="IZA188" s="535"/>
      <c r="IZB188" s="592"/>
      <c r="IZC188" s="567"/>
      <c r="IZH188" s="535"/>
      <c r="IZI188" s="592"/>
      <c r="IZJ188" s="567"/>
      <c r="IZO188" s="535"/>
      <c r="IZP188" s="592"/>
      <c r="IZQ188" s="567"/>
      <c r="IZV188" s="535"/>
      <c r="IZW188" s="592"/>
      <c r="IZX188" s="567"/>
      <c r="JAC188" s="535"/>
      <c r="JAD188" s="592"/>
      <c r="JAE188" s="567"/>
      <c r="JAJ188" s="535"/>
      <c r="JAK188" s="592"/>
      <c r="JAL188" s="567"/>
      <c r="JAQ188" s="535"/>
      <c r="JAR188" s="592"/>
      <c r="JAS188" s="567"/>
      <c r="JAX188" s="535"/>
      <c r="JAY188" s="592"/>
      <c r="JAZ188" s="567"/>
      <c r="JBE188" s="535"/>
      <c r="JBF188" s="592"/>
      <c r="JBG188" s="567"/>
      <c r="JBL188" s="535"/>
      <c r="JBM188" s="592"/>
      <c r="JBN188" s="567"/>
      <c r="JBS188" s="535"/>
      <c r="JBT188" s="592"/>
      <c r="JBU188" s="567"/>
      <c r="JBZ188" s="535"/>
      <c r="JCA188" s="592"/>
      <c r="JCB188" s="567"/>
      <c r="JCG188" s="535"/>
      <c r="JCH188" s="592"/>
      <c r="JCI188" s="567"/>
      <c r="JCN188" s="535"/>
      <c r="JCO188" s="592"/>
      <c r="JCP188" s="567"/>
      <c r="JCU188" s="535"/>
      <c r="JCV188" s="592"/>
      <c r="JCW188" s="567"/>
      <c r="JDB188" s="535"/>
      <c r="JDC188" s="592"/>
      <c r="JDD188" s="567"/>
      <c r="JDI188" s="535"/>
      <c r="JDJ188" s="592"/>
      <c r="JDK188" s="567"/>
      <c r="JDP188" s="535"/>
      <c r="JDQ188" s="592"/>
      <c r="JDR188" s="567"/>
      <c r="JDW188" s="535"/>
      <c r="JDX188" s="592"/>
      <c r="JDY188" s="567"/>
      <c r="JED188" s="535"/>
      <c r="JEE188" s="592"/>
      <c r="JEF188" s="567"/>
      <c r="JEK188" s="535"/>
      <c r="JEL188" s="592"/>
      <c r="JEM188" s="567"/>
      <c r="JER188" s="535"/>
      <c r="JES188" s="592"/>
      <c r="JET188" s="567"/>
      <c r="JEY188" s="535"/>
      <c r="JEZ188" s="592"/>
      <c r="JFA188" s="567"/>
      <c r="JFF188" s="535"/>
      <c r="JFG188" s="592"/>
      <c r="JFH188" s="567"/>
      <c r="JFM188" s="535"/>
      <c r="JFN188" s="592"/>
      <c r="JFO188" s="567"/>
      <c r="JFT188" s="535"/>
      <c r="JFU188" s="592"/>
      <c r="JFV188" s="567"/>
      <c r="JGA188" s="535"/>
      <c r="JGB188" s="592"/>
      <c r="JGC188" s="567"/>
      <c r="JGH188" s="535"/>
      <c r="JGI188" s="592"/>
      <c r="JGJ188" s="567"/>
      <c r="JGO188" s="535"/>
      <c r="JGP188" s="592"/>
      <c r="JGQ188" s="567"/>
      <c r="JGV188" s="535"/>
      <c r="JGW188" s="592"/>
      <c r="JGX188" s="567"/>
      <c r="JHC188" s="535"/>
      <c r="JHD188" s="592"/>
      <c r="JHE188" s="567"/>
      <c r="JHJ188" s="535"/>
      <c r="JHK188" s="592"/>
      <c r="JHL188" s="567"/>
      <c r="JHQ188" s="535"/>
      <c r="JHR188" s="592"/>
      <c r="JHS188" s="567"/>
      <c r="JHX188" s="535"/>
      <c r="JHY188" s="592"/>
      <c r="JHZ188" s="567"/>
      <c r="JIE188" s="535"/>
      <c r="JIF188" s="592"/>
      <c r="JIG188" s="567"/>
      <c r="JIL188" s="535"/>
      <c r="JIM188" s="592"/>
      <c r="JIN188" s="567"/>
      <c r="JIS188" s="535"/>
      <c r="JIT188" s="592"/>
      <c r="JIU188" s="567"/>
      <c r="JIZ188" s="535"/>
      <c r="JJA188" s="592"/>
      <c r="JJB188" s="567"/>
      <c r="JJG188" s="535"/>
      <c r="JJH188" s="592"/>
      <c r="JJI188" s="567"/>
      <c r="JJN188" s="535"/>
      <c r="JJO188" s="592"/>
      <c r="JJP188" s="567"/>
      <c r="JJU188" s="535"/>
      <c r="JJV188" s="592"/>
      <c r="JJW188" s="567"/>
      <c r="JKB188" s="535"/>
      <c r="JKC188" s="592"/>
      <c r="JKD188" s="567"/>
      <c r="JKI188" s="535"/>
      <c r="JKJ188" s="592"/>
      <c r="JKK188" s="567"/>
      <c r="JKP188" s="535"/>
      <c r="JKQ188" s="592"/>
      <c r="JKR188" s="567"/>
      <c r="JKW188" s="535"/>
      <c r="JKX188" s="592"/>
      <c r="JKY188" s="567"/>
      <c r="JLD188" s="535"/>
      <c r="JLE188" s="592"/>
      <c r="JLF188" s="567"/>
      <c r="JLK188" s="535"/>
      <c r="JLL188" s="592"/>
      <c r="JLM188" s="567"/>
      <c r="JLR188" s="535"/>
      <c r="JLS188" s="592"/>
      <c r="JLT188" s="567"/>
      <c r="JLY188" s="535"/>
      <c r="JLZ188" s="592"/>
      <c r="JMA188" s="567"/>
      <c r="JMF188" s="535"/>
      <c r="JMG188" s="592"/>
      <c r="JMH188" s="567"/>
      <c r="JMM188" s="535"/>
      <c r="JMN188" s="592"/>
      <c r="JMO188" s="567"/>
      <c r="JMT188" s="535"/>
      <c r="JMU188" s="592"/>
      <c r="JMV188" s="567"/>
      <c r="JNA188" s="535"/>
      <c r="JNB188" s="592"/>
      <c r="JNC188" s="567"/>
      <c r="JNH188" s="535"/>
      <c r="JNI188" s="592"/>
      <c r="JNJ188" s="567"/>
      <c r="JNO188" s="535"/>
      <c r="JNP188" s="592"/>
      <c r="JNQ188" s="567"/>
      <c r="JNV188" s="535"/>
      <c r="JNW188" s="592"/>
      <c r="JNX188" s="567"/>
      <c r="JOC188" s="535"/>
      <c r="JOD188" s="592"/>
      <c r="JOE188" s="567"/>
      <c r="JOJ188" s="535"/>
      <c r="JOK188" s="592"/>
      <c r="JOL188" s="567"/>
      <c r="JOQ188" s="535"/>
      <c r="JOR188" s="592"/>
      <c r="JOS188" s="567"/>
      <c r="JOX188" s="535"/>
      <c r="JOY188" s="592"/>
      <c r="JOZ188" s="567"/>
      <c r="JPE188" s="535"/>
      <c r="JPF188" s="592"/>
      <c r="JPG188" s="567"/>
      <c r="JPL188" s="535"/>
      <c r="JPM188" s="592"/>
      <c r="JPN188" s="567"/>
      <c r="JPS188" s="535"/>
      <c r="JPT188" s="592"/>
      <c r="JPU188" s="567"/>
      <c r="JPZ188" s="535"/>
      <c r="JQA188" s="592"/>
      <c r="JQB188" s="567"/>
      <c r="JQG188" s="535"/>
      <c r="JQH188" s="592"/>
      <c r="JQI188" s="567"/>
      <c r="JQN188" s="535"/>
      <c r="JQO188" s="592"/>
      <c r="JQP188" s="567"/>
      <c r="JQU188" s="535"/>
      <c r="JQV188" s="592"/>
      <c r="JQW188" s="567"/>
      <c r="JRB188" s="535"/>
      <c r="JRC188" s="592"/>
      <c r="JRD188" s="567"/>
      <c r="JRI188" s="535"/>
      <c r="JRJ188" s="592"/>
      <c r="JRK188" s="567"/>
      <c r="JRP188" s="535"/>
      <c r="JRQ188" s="592"/>
      <c r="JRR188" s="567"/>
      <c r="JRW188" s="535"/>
      <c r="JRX188" s="592"/>
      <c r="JRY188" s="567"/>
      <c r="JSD188" s="535"/>
      <c r="JSE188" s="592"/>
      <c r="JSF188" s="567"/>
      <c r="JSK188" s="535"/>
      <c r="JSL188" s="592"/>
      <c r="JSM188" s="567"/>
      <c r="JSR188" s="535"/>
      <c r="JSS188" s="592"/>
      <c r="JST188" s="567"/>
      <c r="JSY188" s="535"/>
      <c r="JSZ188" s="592"/>
      <c r="JTA188" s="567"/>
      <c r="JTF188" s="535"/>
      <c r="JTG188" s="592"/>
      <c r="JTH188" s="567"/>
      <c r="JTM188" s="535"/>
      <c r="JTN188" s="592"/>
      <c r="JTO188" s="567"/>
      <c r="JTT188" s="535"/>
      <c r="JTU188" s="592"/>
      <c r="JTV188" s="567"/>
      <c r="JUA188" s="535"/>
      <c r="JUB188" s="592"/>
      <c r="JUC188" s="567"/>
      <c r="JUH188" s="535"/>
      <c r="JUI188" s="592"/>
      <c r="JUJ188" s="567"/>
      <c r="JUO188" s="535"/>
      <c r="JUP188" s="592"/>
      <c r="JUQ188" s="567"/>
      <c r="JUV188" s="535"/>
      <c r="JUW188" s="592"/>
      <c r="JUX188" s="567"/>
      <c r="JVC188" s="535"/>
      <c r="JVD188" s="592"/>
      <c r="JVE188" s="567"/>
      <c r="JVJ188" s="535"/>
      <c r="JVK188" s="592"/>
      <c r="JVL188" s="567"/>
      <c r="JVQ188" s="535"/>
      <c r="JVR188" s="592"/>
      <c r="JVS188" s="567"/>
      <c r="JVX188" s="535"/>
      <c r="JVY188" s="592"/>
      <c r="JVZ188" s="567"/>
      <c r="JWE188" s="535"/>
      <c r="JWF188" s="592"/>
      <c r="JWG188" s="567"/>
      <c r="JWL188" s="535"/>
      <c r="JWM188" s="592"/>
      <c r="JWN188" s="567"/>
      <c r="JWS188" s="535"/>
      <c r="JWT188" s="592"/>
      <c r="JWU188" s="567"/>
      <c r="JWZ188" s="535"/>
      <c r="JXA188" s="592"/>
      <c r="JXB188" s="567"/>
      <c r="JXG188" s="535"/>
      <c r="JXH188" s="592"/>
      <c r="JXI188" s="567"/>
      <c r="JXN188" s="535"/>
      <c r="JXO188" s="592"/>
      <c r="JXP188" s="567"/>
      <c r="JXU188" s="535"/>
      <c r="JXV188" s="592"/>
      <c r="JXW188" s="567"/>
      <c r="JYB188" s="535"/>
      <c r="JYC188" s="592"/>
      <c r="JYD188" s="567"/>
      <c r="JYI188" s="535"/>
      <c r="JYJ188" s="592"/>
      <c r="JYK188" s="567"/>
      <c r="JYP188" s="535"/>
      <c r="JYQ188" s="592"/>
      <c r="JYR188" s="567"/>
      <c r="JYW188" s="535"/>
      <c r="JYX188" s="592"/>
      <c r="JYY188" s="567"/>
      <c r="JZD188" s="535"/>
      <c r="JZE188" s="592"/>
      <c r="JZF188" s="567"/>
      <c r="JZK188" s="535"/>
      <c r="JZL188" s="592"/>
      <c r="JZM188" s="567"/>
      <c r="JZR188" s="535"/>
      <c r="JZS188" s="592"/>
      <c r="JZT188" s="567"/>
      <c r="JZY188" s="535"/>
      <c r="JZZ188" s="592"/>
      <c r="KAA188" s="567"/>
      <c r="KAF188" s="535"/>
      <c r="KAG188" s="592"/>
      <c r="KAH188" s="567"/>
      <c r="KAM188" s="535"/>
      <c r="KAN188" s="592"/>
      <c r="KAO188" s="567"/>
      <c r="KAT188" s="535"/>
      <c r="KAU188" s="592"/>
      <c r="KAV188" s="567"/>
      <c r="KBA188" s="535"/>
      <c r="KBB188" s="592"/>
      <c r="KBC188" s="567"/>
      <c r="KBH188" s="535"/>
      <c r="KBI188" s="592"/>
      <c r="KBJ188" s="567"/>
      <c r="KBO188" s="535"/>
      <c r="KBP188" s="592"/>
      <c r="KBQ188" s="567"/>
      <c r="KBV188" s="535"/>
      <c r="KBW188" s="592"/>
      <c r="KBX188" s="567"/>
      <c r="KCC188" s="535"/>
      <c r="KCD188" s="592"/>
      <c r="KCE188" s="567"/>
      <c r="KCJ188" s="535"/>
      <c r="KCK188" s="592"/>
      <c r="KCL188" s="567"/>
      <c r="KCQ188" s="535"/>
      <c r="KCR188" s="592"/>
      <c r="KCS188" s="567"/>
      <c r="KCX188" s="535"/>
      <c r="KCY188" s="592"/>
      <c r="KCZ188" s="567"/>
      <c r="KDE188" s="535"/>
      <c r="KDF188" s="592"/>
      <c r="KDG188" s="567"/>
      <c r="KDL188" s="535"/>
      <c r="KDM188" s="592"/>
      <c r="KDN188" s="567"/>
      <c r="KDS188" s="535"/>
      <c r="KDT188" s="592"/>
      <c r="KDU188" s="567"/>
      <c r="KDZ188" s="535"/>
      <c r="KEA188" s="592"/>
      <c r="KEB188" s="567"/>
      <c r="KEG188" s="535"/>
      <c r="KEH188" s="592"/>
      <c r="KEI188" s="567"/>
      <c r="KEN188" s="535"/>
      <c r="KEO188" s="592"/>
      <c r="KEP188" s="567"/>
      <c r="KEU188" s="535"/>
      <c r="KEV188" s="592"/>
      <c r="KEW188" s="567"/>
      <c r="KFB188" s="535"/>
      <c r="KFC188" s="592"/>
      <c r="KFD188" s="567"/>
      <c r="KFI188" s="535"/>
      <c r="KFJ188" s="592"/>
      <c r="KFK188" s="567"/>
      <c r="KFP188" s="535"/>
      <c r="KFQ188" s="592"/>
      <c r="KFR188" s="567"/>
      <c r="KFW188" s="535"/>
      <c r="KFX188" s="592"/>
      <c r="KFY188" s="567"/>
      <c r="KGD188" s="535"/>
      <c r="KGE188" s="592"/>
      <c r="KGF188" s="567"/>
      <c r="KGK188" s="535"/>
      <c r="KGL188" s="592"/>
      <c r="KGM188" s="567"/>
      <c r="KGR188" s="535"/>
      <c r="KGS188" s="592"/>
      <c r="KGT188" s="567"/>
      <c r="KGY188" s="535"/>
      <c r="KGZ188" s="592"/>
      <c r="KHA188" s="567"/>
      <c r="KHF188" s="535"/>
      <c r="KHG188" s="592"/>
      <c r="KHH188" s="567"/>
      <c r="KHM188" s="535"/>
      <c r="KHN188" s="592"/>
      <c r="KHO188" s="567"/>
      <c r="KHT188" s="535"/>
      <c r="KHU188" s="592"/>
      <c r="KHV188" s="567"/>
      <c r="KIA188" s="535"/>
      <c r="KIB188" s="592"/>
      <c r="KIC188" s="567"/>
      <c r="KIH188" s="535"/>
      <c r="KII188" s="592"/>
      <c r="KIJ188" s="567"/>
      <c r="KIO188" s="535"/>
      <c r="KIP188" s="592"/>
      <c r="KIQ188" s="567"/>
      <c r="KIV188" s="535"/>
      <c r="KIW188" s="592"/>
      <c r="KIX188" s="567"/>
      <c r="KJC188" s="535"/>
      <c r="KJD188" s="592"/>
      <c r="KJE188" s="567"/>
      <c r="KJJ188" s="535"/>
      <c r="KJK188" s="592"/>
      <c r="KJL188" s="567"/>
      <c r="KJQ188" s="535"/>
      <c r="KJR188" s="592"/>
      <c r="KJS188" s="567"/>
      <c r="KJX188" s="535"/>
      <c r="KJY188" s="592"/>
      <c r="KJZ188" s="567"/>
      <c r="KKE188" s="535"/>
      <c r="KKF188" s="592"/>
      <c r="KKG188" s="567"/>
      <c r="KKL188" s="535"/>
      <c r="KKM188" s="592"/>
      <c r="KKN188" s="567"/>
      <c r="KKS188" s="535"/>
      <c r="KKT188" s="592"/>
      <c r="KKU188" s="567"/>
      <c r="KKZ188" s="535"/>
      <c r="KLA188" s="592"/>
      <c r="KLB188" s="567"/>
      <c r="KLG188" s="535"/>
      <c r="KLH188" s="592"/>
      <c r="KLI188" s="567"/>
      <c r="KLN188" s="535"/>
      <c r="KLO188" s="592"/>
      <c r="KLP188" s="567"/>
      <c r="KLU188" s="535"/>
      <c r="KLV188" s="592"/>
      <c r="KLW188" s="567"/>
      <c r="KMB188" s="535"/>
      <c r="KMC188" s="592"/>
      <c r="KMD188" s="567"/>
      <c r="KMI188" s="535"/>
      <c r="KMJ188" s="592"/>
      <c r="KMK188" s="567"/>
      <c r="KMP188" s="535"/>
      <c r="KMQ188" s="592"/>
      <c r="KMR188" s="567"/>
      <c r="KMW188" s="535"/>
      <c r="KMX188" s="592"/>
      <c r="KMY188" s="567"/>
      <c r="KND188" s="535"/>
      <c r="KNE188" s="592"/>
      <c r="KNF188" s="567"/>
      <c r="KNK188" s="535"/>
      <c r="KNL188" s="592"/>
      <c r="KNM188" s="567"/>
      <c r="KNR188" s="535"/>
      <c r="KNS188" s="592"/>
      <c r="KNT188" s="567"/>
      <c r="KNY188" s="535"/>
      <c r="KNZ188" s="592"/>
      <c r="KOA188" s="567"/>
      <c r="KOF188" s="535"/>
      <c r="KOG188" s="592"/>
      <c r="KOH188" s="567"/>
      <c r="KOM188" s="535"/>
      <c r="KON188" s="592"/>
      <c r="KOO188" s="567"/>
      <c r="KOT188" s="535"/>
      <c r="KOU188" s="592"/>
      <c r="KOV188" s="567"/>
      <c r="KPA188" s="535"/>
      <c r="KPB188" s="592"/>
      <c r="KPC188" s="567"/>
      <c r="KPH188" s="535"/>
      <c r="KPI188" s="592"/>
      <c r="KPJ188" s="567"/>
      <c r="KPO188" s="535"/>
      <c r="KPP188" s="592"/>
      <c r="KPQ188" s="567"/>
      <c r="KPV188" s="535"/>
      <c r="KPW188" s="592"/>
      <c r="KPX188" s="567"/>
      <c r="KQC188" s="535"/>
      <c r="KQD188" s="592"/>
      <c r="KQE188" s="567"/>
      <c r="KQJ188" s="535"/>
      <c r="KQK188" s="592"/>
      <c r="KQL188" s="567"/>
      <c r="KQQ188" s="535"/>
      <c r="KQR188" s="592"/>
      <c r="KQS188" s="567"/>
      <c r="KQX188" s="535"/>
      <c r="KQY188" s="592"/>
      <c r="KQZ188" s="567"/>
      <c r="KRE188" s="535"/>
      <c r="KRF188" s="592"/>
      <c r="KRG188" s="567"/>
      <c r="KRL188" s="535"/>
      <c r="KRM188" s="592"/>
      <c r="KRN188" s="567"/>
      <c r="KRS188" s="535"/>
      <c r="KRT188" s="592"/>
      <c r="KRU188" s="567"/>
      <c r="KRZ188" s="535"/>
      <c r="KSA188" s="592"/>
      <c r="KSB188" s="567"/>
      <c r="KSG188" s="535"/>
      <c r="KSH188" s="592"/>
      <c r="KSI188" s="567"/>
      <c r="KSN188" s="535"/>
      <c r="KSO188" s="592"/>
      <c r="KSP188" s="567"/>
      <c r="KSU188" s="535"/>
      <c r="KSV188" s="592"/>
      <c r="KSW188" s="567"/>
      <c r="KTB188" s="535"/>
      <c r="KTC188" s="592"/>
      <c r="KTD188" s="567"/>
      <c r="KTI188" s="535"/>
      <c r="KTJ188" s="592"/>
      <c r="KTK188" s="567"/>
      <c r="KTP188" s="535"/>
      <c r="KTQ188" s="592"/>
      <c r="KTR188" s="567"/>
      <c r="KTW188" s="535"/>
      <c r="KTX188" s="592"/>
      <c r="KTY188" s="567"/>
      <c r="KUD188" s="535"/>
      <c r="KUE188" s="592"/>
      <c r="KUF188" s="567"/>
      <c r="KUK188" s="535"/>
      <c r="KUL188" s="592"/>
      <c r="KUM188" s="567"/>
      <c r="KUR188" s="535"/>
      <c r="KUS188" s="592"/>
      <c r="KUT188" s="567"/>
      <c r="KUY188" s="535"/>
      <c r="KUZ188" s="592"/>
      <c r="KVA188" s="567"/>
      <c r="KVF188" s="535"/>
      <c r="KVG188" s="592"/>
      <c r="KVH188" s="567"/>
      <c r="KVM188" s="535"/>
      <c r="KVN188" s="592"/>
      <c r="KVO188" s="567"/>
      <c r="KVT188" s="535"/>
      <c r="KVU188" s="592"/>
      <c r="KVV188" s="567"/>
      <c r="KWA188" s="535"/>
      <c r="KWB188" s="592"/>
      <c r="KWC188" s="567"/>
      <c r="KWH188" s="535"/>
      <c r="KWI188" s="592"/>
      <c r="KWJ188" s="567"/>
      <c r="KWO188" s="535"/>
      <c r="KWP188" s="592"/>
      <c r="KWQ188" s="567"/>
      <c r="KWV188" s="535"/>
      <c r="KWW188" s="592"/>
      <c r="KWX188" s="567"/>
      <c r="KXC188" s="535"/>
      <c r="KXD188" s="592"/>
      <c r="KXE188" s="567"/>
      <c r="KXJ188" s="535"/>
      <c r="KXK188" s="592"/>
      <c r="KXL188" s="567"/>
      <c r="KXQ188" s="535"/>
      <c r="KXR188" s="592"/>
      <c r="KXS188" s="567"/>
      <c r="KXX188" s="535"/>
      <c r="KXY188" s="592"/>
      <c r="KXZ188" s="567"/>
      <c r="KYE188" s="535"/>
      <c r="KYF188" s="592"/>
      <c r="KYG188" s="567"/>
      <c r="KYL188" s="535"/>
      <c r="KYM188" s="592"/>
      <c r="KYN188" s="567"/>
      <c r="KYS188" s="535"/>
      <c r="KYT188" s="592"/>
      <c r="KYU188" s="567"/>
      <c r="KYZ188" s="535"/>
      <c r="KZA188" s="592"/>
      <c r="KZB188" s="567"/>
      <c r="KZG188" s="535"/>
      <c r="KZH188" s="592"/>
      <c r="KZI188" s="567"/>
      <c r="KZN188" s="535"/>
      <c r="KZO188" s="592"/>
      <c r="KZP188" s="567"/>
      <c r="KZU188" s="535"/>
      <c r="KZV188" s="592"/>
      <c r="KZW188" s="567"/>
      <c r="LAB188" s="535"/>
      <c r="LAC188" s="592"/>
      <c r="LAD188" s="567"/>
      <c r="LAI188" s="535"/>
      <c r="LAJ188" s="592"/>
      <c r="LAK188" s="567"/>
      <c r="LAP188" s="535"/>
      <c r="LAQ188" s="592"/>
      <c r="LAR188" s="567"/>
      <c r="LAW188" s="535"/>
      <c r="LAX188" s="592"/>
      <c r="LAY188" s="567"/>
      <c r="LBD188" s="535"/>
      <c r="LBE188" s="592"/>
      <c r="LBF188" s="567"/>
      <c r="LBK188" s="535"/>
      <c r="LBL188" s="592"/>
      <c r="LBM188" s="567"/>
      <c r="LBR188" s="535"/>
      <c r="LBS188" s="592"/>
      <c r="LBT188" s="567"/>
      <c r="LBY188" s="535"/>
      <c r="LBZ188" s="592"/>
      <c r="LCA188" s="567"/>
      <c r="LCF188" s="535"/>
      <c r="LCG188" s="592"/>
      <c r="LCH188" s="567"/>
      <c r="LCM188" s="535"/>
      <c r="LCN188" s="592"/>
      <c r="LCO188" s="567"/>
      <c r="LCT188" s="535"/>
      <c r="LCU188" s="592"/>
      <c r="LCV188" s="567"/>
      <c r="LDA188" s="535"/>
      <c r="LDB188" s="592"/>
      <c r="LDC188" s="567"/>
      <c r="LDH188" s="535"/>
      <c r="LDI188" s="592"/>
      <c r="LDJ188" s="567"/>
      <c r="LDO188" s="535"/>
      <c r="LDP188" s="592"/>
      <c r="LDQ188" s="567"/>
      <c r="LDV188" s="535"/>
      <c r="LDW188" s="592"/>
      <c r="LDX188" s="567"/>
      <c r="LEC188" s="535"/>
      <c r="LED188" s="592"/>
      <c r="LEE188" s="567"/>
      <c r="LEJ188" s="535"/>
      <c r="LEK188" s="592"/>
      <c r="LEL188" s="567"/>
      <c r="LEQ188" s="535"/>
      <c r="LER188" s="592"/>
      <c r="LES188" s="567"/>
      <c r="LEX188" s="535"/>
      <c r="LEY188" s="592"/>
      <c r="LEZ188" s="567"/>
      <c r="LFE188" s="535"/>
      <c r="LFF188" s="592"/>
      <c r="LFG188" s="567"/>
      <c r="LFL188" s="535"/>
      <c r="LFM188" s="592"/>
      <c r="LFN188" s="567"/>
      <c r="LFS188" s="535"/>
      <c r="LFT188" s="592"/>
      <c r="LFU188" s="567"/>
      <c r="LFZ188" s="535"/>
      <c r="LGA188" s="592"/>
      <c r="LGB188" s="567"/>
      <c r="LGG188" s="535"/>
      <c r="LGH188" s="592"/>
      <c r="LGI188" s="567"/>
      <c r="LGN188" s="535"/>
      <c r="LGO188" s="592"/>
      <c r="LGP188" s="567"/>
      <c r="LGU188" s="535"/>
      <c r="LGV188" s="592"/>
      <c r="LGW188" s="567"/>
      <c r="LHB188" s="535"/>
      <c r="LHC188" s="592"/>
      <c r="LHD188" s="567"/>
      <c r="LHI188" s="535"/>
      <c r="LHJ188" s="592"/>
      <c r="LHK188" s="567"/>
      <c r="LHP188" s="535"/>
      <c r="LHQ188" s="592"/>
      <c r="LHR188" s="567"/>
      <c r="LHW188" s="535"/>
      <c r="LHX188" s="592"/>
      <c r="LHY188" s="567"/>
      <c r="LID188" s="535"/>
      <c r="LIE188" s="592"/>
      <c r="LIF188" s="567"/>
      <c r="LIK188" s="535"/>
      <c r="LIL188" s="592"/>
      <c r="LIM188" s="567"/>
      <c r="LIR188" s="535"/>
      <c r="LIS188" s="592"/>
      <c r="LIT188" s="567"/>
      <c r="LIY188" s="535"/>
      <c r="LIZ188" s="592"/>
      <c r="LJA188" s="567"/>
      <c r="LJF188" s="535"/>
      <c r="LJG188" s="592"/>
      <c r="LJH188" s="567"/>
      <c r="LJM188" s="535"/>
      <c r="LJN188" s="592"/>
      <c r="LJO188" s="567"/>
      <c r="LJT188" s="535"/>
      <c r="LJU188" s="592"/>
      <c r="LJV188" s="567"/>
      <c r="LKA188" s="535"/>
      <c r="LKB188" s="592"/>
      <c r="LKC188" s="567"/>
      <c r="LKH188" s="535"/>
      <c r="LKI188" s="592"/>
      <c r="LKJ188" s="567"/>
      <c r="LKO188" s="535"/>
      <c r="LKP188" s="592"/>
      <c r="LKQ188" s="567"/>
      <c r="LKV188" s="535"/>
      <c r="LKW188" s="592"/>
      <c r="LKX188" s="567"/>
      <c r="LLC188" s="535"/>
      <c r="LLD188" s="592"/>
      <c r="LLE188" s="567"/>
      <c r="LLJ188" s="535"/>
      <c r="LLK188" s="592"/>
      <c r="LLL188" s="567"/>
      <c r="LLQ188" s="535"/>
      <c r="LLR188" s="592"/>
      <c r="LLS188" s="567"/>
      <c r="LLX188" s="535"/>
      <c r="LLY188" s="592"/>
      <c r="LLZ188" s="567"/>
      <c r="LME188" s="535"/>
      <c r="LMF188" s="592"/>
      <c r="LMG188" s="567"/>
      <c r="LML188" s="535"/>
      <c r="LMM188" s="592"/>
      <c r="LMN188" s="567"/>
      <c r="LMS188" s="535"/>
      <c r="LMT188" s="592"/>
      <c r="LMU188" s="567"/>
      <c r="LMZ188" s="535"/>
      <c r="LNA188" s="592"/>
      <c r="LNB188" s="567"/>
      <c r="LNG188" s="535"/>
      <c r="LNH188" s="592"/>
      <c r="LNI188" s="567"/>
      <c r="LNN188" s="535"/>
      <c r="LNO188" s="592"/>
      <c r="LNP188" s="567"/>
      <c r="LNU188" s="535"/>
      <c r="LNV188" s="592"/>
      <c r="LNW188" s="567"/>
      <c r="LOB188" s="535"/>
      <c r="LOC188" s="592"/>
      <c r="LOD188" s="567"/>
      <c r="LOI188" s="535"/>
      <c r="LOJ188" s="592"/>
      <c r="LOK188" s="567"/>
      <c r="LOP188" s="535"/>
      <c r="LOQ188" s="592"/>
      <c r="LOR188" s="567"/>
      <c r="LOW188" s="535"/>
      <c r="LOX188" s="592"/>
      <c r="LOY188" s="567"/>
      <c r="LPD188" s="535"/>
      <c r="LPE188" s="592"/>
      <c r="LPF188" s="567"/>
      <c r="LPK188" s="535"/>
      <c r="LPL188" s="592"/>
      <c r="LPM188" s="567"/>
      <c r="LPR188" s="535"/>
      <c r="LPS188" s="592"/>
      <c r="LPT188" s="567"/>
      <c r="LPY188" s="535"/>
      <c r="LPZ188" s="592"/>
      <c r="LQA188" s="567"/>
      <c r="LQF188" s="535"/>
      <c r="LQG188" s="592"/>
      <c r="LQH188" s="567"/>
      <c r="LQM188" s="535"/>
      <c r="LQN188" s="592"/>
      <c r="LQO188" s="567"/>
      <c r="LQT188" s="535"/>
      <c r="LQU188" s="592"/>
      <c r="LQV188" s="567"/>
      <c r="LRA188" s="535"/>
      <c r="LRB188" s="592"/>
      <c r="LRC188" s="567"/>
      <c r="LRH188" s="535"/>
      <c r="LRI188" s="592"/>
      <c r="LRJ188" s="567"/>
      <c r="LRO188" s="535"/>
      <c r="LRP188" s="592"/>
      <c r="LRQ188" s="567"/>
      <c r="LRV188" s="535"/>
      <c r="LRW188" s="592"/>
      <c r="LRX188" s="567"/>
      <c r="LSC188" s="535"/>
      <c r="LSD188" s="592"/>
      <c r="LSE188" s="567"/>
      <c r="LSJ188" s="535"/>
      <c r="LSK188" s="592"/>
      <c r="LSL188" s="567"/>
      <c r="LSQ188" s="535"/>
      <c r="LSR188" s="592"/>
      <c r="LSS188" s="567"/>
      <c r="LSX188" s="535"/>
      <c r="LSY188" s="592"/>
      <c r="LSZ188" s="567"/>
      <c r="LTE188" s="535"/>
      <c r="LTF188" s="592"/>
      <c r="LTG188" s="567"/>
      <c r="LTL188" s="535"/>
      <c r="LTM188" s="592"/>
      <c r="LTN188" s="567"/>
      <c r="LTS188" s="535"/>
      <c r="LTT188" s="592"/>
      <c r="LTU188" s="567"/>
      <c r="LTZ188" s="535"/>
      <c r="LUA188" s="592"/>
      <c r="LUB188" s="567"/>
      <c r="LUG188" s="535"/>
      <c r="LUH188" s="592"/>
      <c r="LUI188" s="567"/>
      <c r="LUN188" s="535"/>
      <c r="LUO188" s="592"/>
      <c r="LUP188" s="567"/>
      <c r="LUU188" s="535"/>
      <c r="LUV188" s="592"/>
      <c r="LUW188" s="567"/>
      <c r="LVB188" s="535"/>
      <c r="LVC188" s="592"/>
      <c r="LVD188" s="567"/>
      <c r="LVI188" s="535"/>
      <c r="LVJ188" s="592"/>
      <c r="LVK188" s="567"/>
      <c r="LVP188" s="535"/>
      <c r="LVQ188" s="592"/>
      <c r="LVR188" s="567"/>
      <c r="LVW188" s="535"/>
      <c r="LVX188" s="592"/>
      <c r="LVY188" s="567"/>
      <c r="LWD188" s="535"/>
      <c r="LWE188" s="592"/>
      <c r="LWF188" s="567"/>
      <c r="LWK188" s="535"/>
      <c r="LWL188" s="592"/>
      <c r="LWM188" s="567"/>
      <c r="LWR188" s="535"/>
      <c r="LWS188" s="592"/>
      <c r="LWT188" s="567"/>
      <c r="LWY188" s="535"/>
      <c r="LWZ188" s="592"/>
      <c r="LXA188" s="567"/>
      <c r="LXF188" s="535"/>
      <c r="LXG188" s="592"/>
      <c r="LXH188" s="567"/>
      <c r="LXM188" s="535"/>
      <c r="LXN188" s="592"/>
      <c r="LXO188" s="567"/>
      <c r="LXT188" s="535"/>
      <c r="LXU188" s="592"/>
      <c r="LXV188" s="567"/>
      <c r="LYA188" s="535"/>
      <c r="LYB188" s="592"/>
      <c r="LYC188" s="567"/>
      <c r="LYH188" s="535"/>
      <c r="LYI188" s="592"/>
      <c r="LYJ188" s="567"/>
      <c r="LYO188" s="535"/>
      <c r="LYP188" s="592"/>
      <c r="LYQ188" s="567"/>
      <c r="LYV188" s="535"/>
      <c r="LYW188" s="592"/>
      <c r="LYX188" s="567"/>
      <c r="LZC188" s="535"/>
      <c r="LZD188" s="592"/>
      <c r="LZE188" s="567"/>
      <c r="LZJ188" s="535"/>
      <c r="LZK188" s="592"/>
      <c r="LZL188" s="567"/>
      <c r="LZQ188" s="535"/>
      <c r="LZR188" s="592"/>
      <c r="LZS188" s="567"/>
      <c r="LZX188" s="535"/>
      <c r="LZY188" s="592"/>
      <c r="LZZ188" s="567"/>
      <c r="MAE188" s="535"/>
      <c r="MAF188" s="592"/>
      <c r="MAG188" s="567"/>
      <c r="MAL188" s="535"/>
      <c r="MAM188" s="592"/>
      <c r="MAN188" s="567"/>
      <c r="MAS188" s="535"/>
      <c r="MAT188" s="592"/>
      <c r="MAU188" s="567"/>
      <c r="MAZ188" s="535"/>
      <c r="MBA188" s="592"/>
      <c r="MBB188" s="567"/>
      <c r="MBG188" s="535"/>
      <c r="MBH188" s="592"/>
      <c r="MBI188" s="567"/>
      <c r="MBN188" s="535"/>
      <c r="MBO188" s="592"/>
      <c r="MBP188" s="567"/>
      <c r="MBU188" s="535"/>
      <c r="MBV188" s="592"/>
      <c r="MBW188" s="567"/>
      <c r="MCB188" s="535"/>
      <c r="MCC188" s="592"/>
      <c r="MCD188" s="567"/>
      <c r="MCI188" s="535"/>
      <c r="MCJ188" s="592"/>
      <c r="MCK188" s="567"/>
      <c r="MCP188" s="535"/>
      <c r="MCQ188" s="592"/>
      <c r="MCR188" s="567"/>
      <c r="MCW188" s="535"/>
      <c r="MCX188" s="592"/>
      <c r="MCY188" s="567"/>
      <c r="MDD188" s="535"/>
      <c r="MDE188" s="592"/>
      <c r="MDF188" s="567"/>
      <c r="MDK188" s="535"/>
      <c r="MDL188" s="592"/>
      <c r="MDM188" s="567"/>
      <c r="MDR188" s="535"/>
      <c r="MDS188" s="592"/>
      <c r="MDT188" s="567"/>
      <c r="MDY188" s="535"/>
      <c r="MDZ188" s="592"/>
      <c r="MEA188" s="567"/>
      <c r="MEF188" s="535"/>
      <c r="MEG188" s="592"/>
      <c r="MEH188" s="567"/>
      <c r="MEM188" s="535"/>
      <c r="MEN188" s="592"/>
      <c r="MEO188" s="567"/>
      <c r="MET188" s="535"/>
      <c r="MEU188" s="592"/>
      <c r="MEV188" s="567"/>
      <c r="MFA188" s="535"/>
      <c r="MFB188" s="592"/>
      <c r="MFC188" s="567"/>
      <c r="MFH188" s="535"/>
      <c r="MFI188" s="592"/>
      <c r="MFJ188" s="567"/>
      <c r="MFO188" s="535"/>
      <c r="MFP188" s="592"/>
      <c r="MFQ188" s="567"/>
      <c r="MFV188" s="535"/>
      <c r="MFW188" s="592"/>
      <c r="MFX188" s="567"/>
      <c r="MGC188" s="535"/>
      <c r="MGD188" s="592"/>
      <c r="MGE188" s="567"/>
      <c r="MGJ188" s="535"/>
      <c r="MGK188" s="592"/>
      <c r="MGL188" s="567"/>
      <c r="MGQ188" s="535"/>
      <c r="MGR188" s="592"/>
      <c r="MGS188" s="567"/>
      <c r="MGX188" s="535"/>
      <c r="MGY188" s="592"/>
      <c r="MGZ188" s="567"/>
      <c r="MHE188" s="535"/>
      <c r="MHF188" s="592"/>
      <c r="MHG188" s="567"/>
      <c r="MHL188" s="535"/>
      <c r="MHM188" s="592"/>
      <c r="MHN188" s="567"/>
      <c r="MHS188" s="535"/>
      <c r="MHT188" s="592"/>
      <c r="MHU188" s="567"/>
      <c r="MHZ188" s="535"/>
      <c r="MIA188" s="592"/>
      <c r="MIB188" s="567"/>
      <c r="MIG188" s="535"/>
      <c r="MIH188" s="592"/>
      <c r="MII188" s="567"/>
      <c r="MIN188" s="535"/>
      <c r="MIO188" s="592"/>
      <c r="MIP188" s="567"/>
      <c r="MIU188" s="535"/>
      <c r="MIV188" s="592"/>
      <c r="MIW188" s="567"/>
      <c r="MJB188" s="535"/>
      <c r="MJC188" s="592"/>
      <c r="MJD188" s="567"/>
      <c r="MJI188" s="535"/>
      <c r="MJJ188" s="592"/>
      <c r="MJK188" s="567"/>
      <c r="MJP188" s="535"/>
      <c r="MJQ188" s="592"/>
      <c r="MJR188" s="567"/>
      <c r="MJW188" s="535"/>
      <c r="MJX188" s="592"/>
      <c r="MJY188" s="567"/>
      <c r="MKD188" s="535"/>
      <c r="MKE188" s="592"/>
      <c r="MKF188" s="567"/>
      <c r="MKK188" s="535"/>
      <c r="MKL188" s="592"/>
      <c r="MKM188" s="567"/>
      <c r="MKR188" s="535"/>
      <c r="MKS188" s="592"/>
      <c r="MKT188" s="567"/>
      <c r="MKY188" s="535"/>
      <c r="MKZ188" s="592"/>
      <c r="MLA188" s="567"/>
      <c r="MLF188" s="535"/>
      <c r="MLG188" s="592"/>
      <c r="MLH188" s="567"/>
      <c r="MLM188" s="535"/>
      <c r="MLN188" s="592"/>
      <c r="MLO188" s="567"/>
      <c r="MLT188" s="535"/>
      <c r="MLU188" s="592"/>
      <c r="MLV188" s="567"/>
      <c r="MMA188" s="535"/>
      <c r="MMB188" s="592"/>
      <c r="MMC188" s="567"/>
      <c r="MMH188" s="535"/>
      <c r="MMI188" s="592"/>
      <c r="MMJ188" s="567"/>
      <c r="MMO188" s="535"/>
      <c r="MMP188" s="592"/>
      <c r="MMQ188" s="567"/>
      <c r="MMV188" s="535"/>
      <c r="MMW188" s="592"/>
      <c r="MMX188" s="567"/>
      <c r="MNC188" s="535"/>
      <c r="MND188" s="592"/>
      <c r="MNE188" s="567"/>
      <c r="MNJ188" s="535"/>
      <c r="MNK188" s="592"/>
      <c r="MNL188" s="567"/>
      <c r="MNQ188" s="535"/>
      <c r="MNR188" s="592"/>
      <c r="MNS188" s="567"/>
      <c r="MNX188" s="535"/>
      <c r="MNY188" s="592"/>
      <c r="MNZ188" s="567"/>
      <c r="MOE188" s="535"/>
      <c r="MOF188" s="592"/>
      <c r="MOG188" s="567"/>
      <c r="MOL188" s="535"/>
      <c r="MOM188" s="592"/>
      <c r="MON188" s="567"/>
      <c r="MOS188" s="535"/>
      <c r="MOT188" s="592"/>
      <c r="MOU188" s="567"/>
      <c r="MOZ188" s="535"/>
      <c r="MPA188" s="592"/>
      <c r="MPB188" s="567"/>
      <c r="MPG188" s="535"/>
      <c r="MPH188" s="592"/>
      <c r="MPI188" s="567"/>
      <c r="MPN188" s="535"/>
      <c r="MPO188" s="592"/>
      <c r="MPP188" s="567"/>
      <c r="MPU188" s="535"/>
      <c r="MPV188" s="592"/>
      <c r="MPW188" s="567"/>
      <c r="MQB188" s="535"/>
      <c r="MQC188" s="592"/>
      <c r="MQD188" s="567"/>
      <c r="MQI188" s="535"/>
      <c r="MQJ188" s="592"/>
      <c r="MQK188" s="567"/>
      <c r="MQP188" s="535"/>
      <c r="MQQ188" s="592"/>
      <c r="MQR188" s="567"/>
      <c r="MQW188" s="535"/>
      <c r="MQX188" s="592"/>
      <c r="MQY188" s="567"/>
      <c r="MRD188" s="535"/>
      <c r="MRE188" s="592"/>
      <c r="MRF188" s="567"/>
      <c r="MRK188" s="535"/>
      <c r="MRL188" s="592"/>
      <c r="MRM188" s="567"/>
      <c r="MRR188" s="535"/>
      <c r="MRS188" s="592"/>
      <c r="MRT188" s="567"/>
      <c r="MRY188" s="535"/>
      <c r="MRZ188" s="592"/>
      <c r="MSA188" s="567"/>
      <c r="MSF188" s="535"/>
      <c r="MSG188" s="592"/>
      <c r="MSH188" s="567"/>
      <c r="MSM188" s="535"/>
      <c r="MSN188" s="592"/>
      <c r="MSO188" s="567"/>
      <c r="MST188" s="535"/>
      <c r="MSU188" s="592"/>
      <c r="MSV188" s="567"/>
      <c r="MTA188" s="535"/>
      <c r="MTB188" s="592"/>
      <c r="MTC188" s="567"/>
      <c r="MTH188" s="535"/>
      <c r="MTI188" s="592"/>
      <c r="MTJ188" s="567"/>
      <c r="MTO188" s="535"/>
      <c r="MTP188" s="592"/>
      <c r="MTQ188" s="567"/>
      <c r="MTV188" s="535"/>
      <c r="MTW188" s="592"/>
      <c r="MTX188" s="567"/>
      <c r="MUC188" s="535"/>
      <c r="MUD188" s="592"/>
      <c r="MUE188" s="567"/>
      <c r="MUJ188" s="535"/>
      <c r="MUK188" s="592"/>
      <c r="MUL188" s="567"/>
      <c r="MUQ188" s="535"/>
      <c r="MUR188" s="592"/>
      <c r="MUS188" s="567"/>
      <c r="MUX188" s="535"/>
      <c r="MUY188" s="592"/>
      <c r="MUZ188" s="567"/>
      <c r="MVE188" s="535"/>
      <c r="MVF188" s="592"/>
      <c r="MVG188" s="567"/>
      <c r="MVL188" s="535"/>
      <c r="MVM188" s="592"/>
      <c r="MVN188" s="567"/>
      <c r="MVS188" s="535"/>
      <c r="MVT188" s="592"/>
      <c r="MVU188" s="567"/>
      <c r="MVZ188" s="535"/>
      <c r="MWA188" s="592"/>
      <c r="MWB188" s="567"/>
      <c r="MWG188" s="535"/>
      <c r="MWH188" s="592"/>
      <c r="MWI188" s="567"/>
      <c r="MWN188" s="535"/>
      <c r="MWO188" s="592"/>
      <c r="MWP188" s="567"/>
      <c r="MWU188" s="535"/>
      <c r="MWV188" s="592"/>
      <c r="MWW188" s="567"/>
      <c r="MXB188" s="535"/>
      <c r="MXC188" s="592"/>
      <c r="MXD188" s="567"/>
      <c r="MXI188" s="535"/>
      <c r="MXJ188" s="592"/>
      <c r="MXK188" s="567"/>
      <c r="MXP188" s="535"/>
      <c r="MXQ188" s="592"/>
      <c r="MXR188" s="567"/>
      <c r="MXW188" s="535"/>
      <c r="MXX188" s="592"/>
      <c r="MXY188" s="567"/>
      <c r="MYD188" s="535"/>
      <c r="MYE188" s="592"/>
      <c r="MYF188" s="567"/>
      <c r="MYK188" s="535"/>
      <c r="MYL188" s="592"/>
      <c r="MYM188" s="567"/>
      <c r="MYR188" s="535"/>
      <c r="MYS188" s="592"/>
      <c r="MYT188" s="567"/>
      <c r="MYY188" s="535"/>
      <c r="MYZ188" s="592"/>
      <c r="MZA188" s="567"/>
      <c r="MZF188" s="535"/>
      <c r="MZG188" s="592"/>
      <c r="MZH188" s="567"/>
      <c r="MZM188" s="535"/>
      <c r="MZN188" s="592"/>
      <c r="MZO188" s="567"/>
      <c r="MZT188" s="535"/>
      <c r="MZU188" s="592"/>
      <c r="MZV188" s="567"/>
      <c r="NAA188" s="535"/>
      <c r="NAB188" s="592"/>
      <c r="NAC188" s="567"/>
      <c r="NAH188" s="535"/>
      <c r="NAI188" s="592"/>
      <c r="NAJ188" s="567"/>
      <c r="NAO188" s="535"/>
      <c r="NAP188" s="592"/>
      <c r="NAQ188" s="567"/>
      <c r="NAV188" s="535"/>
      <c r="NAW188" s="592"/>
      <c r="NAX188" s="567"/>
      <c r="NBC188" s="535"/>
      <c r="NBD188" s="592"/>
      <c r="NBE188" s="567"/>
      <c r="NBJ188" s="535"/>
      <c r="NBK188" s="592"/>
      <c r="NBL188" s="567"/>
      <c r="NBQ188" s="535"/>
      <c r="NBR188" s="592"/>
      <c r="NBS188" s="567"/>
      <c r="NBX188" s="535"/>
      <c r="NBY188" s="592"/>
      <c r="NBZ188" s="567"/>
      <c r="NCE188" s="535"/>
      <c r="NCF188" s="592"/>
      <c r="NCG188" s="567"/>
      <c r="NCL188" s="535"/>
      <c r="NCM188" s="592"/>
      <c r="NCN188" s="567"/>
      <c r="NCS188" s="535"/>
      <c r="NCT188" s="592"/>
      <c r="NCU188" s="567"/>
      <c r="NCZ188" s="535"/>
      <c r="NDA188" s="592"/>
      <c r="NDB188" s="567"/>
      <c r="NDG188" s="535"/>
      <c r="NDH188" s="592"/>
      <c r="NDI188" s="567"/>
      <c r="NDN188" s="535"/>
      <c r="NDO188" s="592"/>
      <c r="NDP188" s="567"/>
      <c r="NDU188" s="535"/>
      <c r="NDV188" s="592"/>
      <c r="NDW188" s="567"/>
      <c r="NEB188" s="535"/>
      <c r="NEC188" s="592"/>
      <c r="NED188" s="567"/>
      <c r="NEI188" s="535"/>
      <c r="NEJ188" s="592"/>
      <c r="NEK188" s="567"/>
      <c r="NEP188" s="535"/>
      <c r="NEQ188" s="592"/>
      <c r="NER188" s="567"/>
      <c r="NEW188" s="535"/>
      <c r="NEX188" s="592"/>
      <c r="NEY188" s="567"/>
      <c r="NFD188" s="535"/>
      <c r="NFE188" s="592"/>
      <c r="NFF188" s="567"/>
      <c r="NFK188" s="535"/>
      <c r="NFL188" s="592"/>
      <c r="NFM188" s="567"/>
      <c r="NFR188" s="535"/>
      <c r="NFS188" s="592"/>
      <c r="NFT188" s="567"/>
      <c r="NFY188" s="535"/>
      <c r="NFZ188" s="592"/>
      <c r="NGA188" s="567"/>
      <c r="NGF188" s="535"/>
      <c r="NGG188" s="592"/>
      <c r="NGH188" s="567"/>
      <c r="NGM188" s="535"/>
      <c r="NGN188" s="592"/>
      <c r="NGO188" s="567"/>
      <c r="NGT188" s="535"/>
      <c r="NGU188" s="592"/>
      <c r="NGV188" s="567"/>
      <c r="NHA188" s="535"/>
      <c r="NHB188" s="592"/>
      <c r="NHC188" s="567"/>
      <c r="NHH188" s="535"/>
      <c r="NHI188" s="592"/>
      <c r="NHJ188" s="567"/>
      <c r="NHO188" s="535"/>
      <c r="NHP188" s="592"/>
      <c r="NHQ188" s="567"/>
      <c r="NHV188" s="535"/>
      <c r="NHW188" s="592"/>
      <c r="NHX188" s="567"/>
      <c r="NIC188" s="535"/>
      <c r="NID188" s="592"/>
      <c r="NIE188" s="567"/>
      <c r="NIJ188" s="535"/>
      <c r="NIK188" s="592"/>
      <c r="NIL188" s="567"/>
      <c r="NIQ188" s="535"/>
      <c r="NIR188" s="592"/>
      <c r="NIS188" s="567"/>
      <c r="NIX188" s="535"/>
      <c r="NIY188" s="592"/>
      <c r="NIZ188" s="567"/>
      <c r="NJE188" s="535"/>
      <c r="NJF188" s="592"/>
      <c r="NJG188" s="567"/>
      <c r="NJL188" s="535"/>
      <c r="NJM188" s="592"/>
      <c r="NJN188" s="567"/>
      <c r="NJS188" s="535"/>
      <c r="NJT188" s="592"/>
      <c r="NJU188" s="567"/>
      <c r="NJZ188" s="535"/>
      <c r="NKA188" s="592"/>
      <c r="NKB188" s="567"/>
      <c r="NKG188" s="535"/>
      <c r="NKH188" s="592"/>
      <c r="NKI188" s="567"/>
      <c r="NKN188" s="535"/>
      <c r="NKO188" s="592"/>
      <c r="NKP188" s="567"/>
      <c r="NKU188" s="535"/>
      <c r="NKV188" s="592"/>
      <c r="NKW188" s="567"/>
      <c r="NLB188" s="535"/>
      <c r="NLC188" s="592"/>
      <c r="NLD188" s="567"/>
      <c r="NLI188" s="535"/>
      <c r="NLJ188" s="592"/>
      <c r="NLK188" s="567"/>
      <c r="NLP188" s="535"/>
      <c r="NLQ188" s="592"/>
      <c r="NLR188" s="567"/>
      <c r="NLW188" s="535"/>
      <c r="NLX188" s="592"/>
      <c r="NLY188" s="567"/>
      <c r="NMD188" s="535"/>
      <c r="NME188" s="592"/>
      <c r="NMF188" s="567"/>
      <c r="NMK188" s="535"/>
      <c r="NML188" s="592"/>
      <c r="NMM188" s="567"/>
      <c r="NMR188" s="535"/>
      <c r="NMS188" s="592"/>
      <c r="NMT188" s="567"/>
      <c r="NMY188" s="535"/>
      <c r="NMZ188" s="592"/>
      <c r="NNA188" s="567"/>
      <c r="NNF188" s="535"/>
      <c r="NNG188" s="592"/>
      <c r="NNH188" s="567"/>
      <c r="NNM188" s="535"/>
      <c r="NNN188" s="592"/>
      <c r="NNO188" s="567"/>
      <c r="NNT188" s="535"/>
      <c r="NNU188" s="592"/>
      <c r="NNV188" s="567"/>
      <c r="NOA188" s="535"/>
      <c r="NOB188" s="592"/>
      <c r="NOC188" s="567"/>
      <c r="NOH188" s="535"/>
      <c r="NOI188" s="592"/>
      <c r="NOJ188" s="567"/>
      <c r="NOO188" s="535"/>
      <c r="NOP188" s="592"/>
      <c r="NOQ188" s="567"/>
      <c r="NOV188" s="535"/>
      <c r="NOW188" s="592"/>
      <c r="NOX188" s="567"/>
      <c r="NPC188" s="535"/>
      <c r="NPD188" s="592"/>
      <c r="NPE188" s="567"/>
      <c r="NPJ188" s="535"/>
      <c r="NPK188" s="592"/>
      <c r="NPL188" s="567"/>
      <c r="NPQ188" s="535"/>
      <c r="NPR188" s="592"/>
      <c r="NPS188" s="567"/>
      <c r="NPX188" s="535"/>
      <c r="NPY188" s="592"/>
      <c r="NPZ188" s="567"/>
      <c r="NQE188" s="535"/>
      <c r="NQF188" s="592"/>
      <c r="NQG188" s="567"/>
      <c r="NQL188" s="535"/>
      <c r="NQM188" s="592"/>
      <c r="NQN188" s="567"/>
      <c r="NQS188" s="535"/>
      <c r="NQT188" s="592"/>
      <c r="NQU188" s="567"/>
      <c r="NQZ188" s="535"/>
      <c r="NRA188" s="592"/>
      <c r="NRB188" s="567"/>
      <c r="NRG188" s="535"/>
      <c r="NRH188" s="592"/>
      <c r="NRI188" s="567"/>
      <c r="NRN188" s="535"/>
      <c r="NRO188" s="592"/>
      <c r="NRP188" s="567"/>
      <c r="NRU188" s="535"/>
      <c r="NRV188" s="592"/>
      <c r="NRW188" s="567"/>
      <c r="NSB188" s="535"/>
      <c r="NSC188" s="592"/>
      <c r="NSD188" s="567"/>
      <c r="NSI188" s="535"/>
      <c r="NSJ188" s="592"/>
      <c r="NSK188" s="567"/>
      <c r="NSP188" s="535"/>
      <c r="NSQ188" s="592"/>
      <c r="NSR188" s="567"/>
      <c r="NSW188" s="535"/>
      <c r="NSX188" s="592"/>
      <c r="NSY188" s="567"/>
      <c r="NTD188" s="535"/>
      <c r="NTE188" s="592"/>
      <c r="NTF188" s="567"/>
      <c r="NTK188" s="535"/>
      <c r="NTL188" s="592"/>
      <c r="NTM188" s="567"/>
      <c r="NTR188" s="535"/>
      <c r="NTS188" s="592"/>
      <c r="NTT188" s="567"/>
      <c r="NTY188" s="535"/>
      <c r="NTZ188" s="592"/>
      <c r="NUA188" s="567"/>
      <c r="NUF188" s="535"/>
      <c r="NUG188" s="592"/>
      <c r="NUH188" s="567"/>
      <c r="NUM188" s="535"/>
      <c r="NUN188" s="592"/>
      <c r="NUO188" s="567"/>
      <c r="NUT188" s="535"/>
      <c r="NUU188" s="592"/>
      <c r="NUV188" s="567"/>
      <c r="NVA188" s="535"/>
      <c r="NVB188" s="592"/>
      <c r="NVC188" s="567"/>
      <c r="NVH188" s="535"/>
      <c r="NVI188" s="592"/>
      <c r="NVJ188" s="567"/>
      <c r="NVO188" s="535"/>
      <c r="NVP188" s="592"/>
      <c r="NVQ188" s="567"/>
      <c r="NVV188" s="535"/>
      <c r="NVW188" s="592"/>
      <c r="NVX188" s="567"/>
      <c r="NWC188" s="535"/>
      <c r="NWD188" s="592"/>
      <c r="NWE188" s="567"/>
      <c r="NWJ188" s="535"/>
      <c r="NWK188" s="592"/>
      <c r="NWL188" s="567"/>
      <c r="NWQ188" s="535"/>
      <c r="NWR188" s="592"/>
      <c r="NWS188" s="567"/>
      <c r="NWX188" s="535"/>
      <c r="NWY188" s="592"/>
      <c r="NWZ188" s="567"/>
      <c r="NXE188" s="535"/>
      <c r="NXF188" s="592"/>
      <c r="NXG188" s="567"/>
      <c r="NXL188" s="535"/>
      <c r="NXM188" s="592"/>
      <c r="NXN188" s="567"/>
      <c r="NXS188" s="535"/>
      <c r="NXT188" s="592"/>
      <c r="NXU188" s="567"/>
      <c r="NXZ188" s="535"/>
      <c r="NYA188" s="592"/>
      <c r="NYB188" s="567"/>
      <c r="NYG188" s="535"/>
      <c r="NYH188" s="592"/>
      <c r="NYI188" s="567"/>
      <c r="NYN188" s="535"/>
      <c r="NYO188" s="592"/>
      <c r="NYP188" s="567"/>
      <c r="NYU188" s="535"/>
      <c r="NYV188" s="592"/>
      <c r="NYW188" s="567"/>
      <c r="NZB188" s="535"/>
      <c r="NZC188" s="592"/>
      <c r="NZD188" s="567"/>
      <c r="NZI188" s="535"/>
      <c r="NZJ188" s="592"/>
      <c r="NZK188" s="567"/>
      <c r="NZP188" s="535"/>
      <c r="NZQ188" s="592"/>
      <c r="NZR188" s="567"/>
      <c r="NZW188" s="535"/>
      <c r="NZX188" s="592"/>
      <c r="NZY188" s="567"/>
      <c r="OAD188" s="535"/>
      <c r="OAE188" s="592"/>
      <c r="OAF188" s="567"/>
      <c r="OAK188" s="535"/>
      <c r="OAL188" s="592"/>
      <c r="OAM188" s="567"/>
      <c r="OAR188" s="535"/>
      <c r="OAS188" s="592"/>
      <c r="OAT188" s="567"/>
      <c r="OAY188" s="535"/>
      <c r="OAZ188" s="592"/>
      <c r="OBA188" s="567"/>
      <c r="OBF188" s="535"/>
      <c r="OBG188" s="592"/>
      <c r="OBH188" s="567"/>
      <c r="OBM188" s="535"/>
      <c r="OBN188" s="592"/>
      <c r="OBO188" s="567"/>
      <c r="OBT188" s="535"/>
      <c r="OBU188" s="592"/>
      <c r="OBV188" s="567"/>
      <c r="OCA188" s="535"/>
      <c r="OCB188" s="592"/>
      <c r="OCC188" s="567"/>
      <c r="OCH188" s="535"/>
      <c r="OCI188" s="592"/>
      <c r="OCJ188" s="567"/>
      <c r="OCO188" s="535"/>
      <c r="OCP188" s="592"/>
      <c r="OCQ188" s="567"/>
      <c r="OCV188" s="535"/>
      <c r="OCW188" s="592"/>
      <c r="OCX188" s="567"/>
      <c r="ODC188" s="535"/>
      <c r="ODD188" s="592"/>
      <c r="ODE188" s="567"/>
      <c r="ODJ188" s="535"/>
      <c r="ODK188" s="592"/>
      <c r="ODL188" s="567"/>
      <c r="ODQ188" s="535"/>
      <c r="ODR188" s="592"/>
      <c r="ODS188" s="567"/>
      <c r="ODX188" s="535"/>
      <c r="ODY188" s="592"/>
      <c r="ODZ188" s="567"/>
      <c r="OEE188" s="535"/>
      <c r="OEF188" s="592"/>
      <c r="OEG188" s="567"/>
      <c r="OEL188" s="535"/>
      <c r="OEM188" s="592"/>
      <c r="OEN188" s="567"/>
      <c r="OES188" s="535"/>
      <c r="OET188" s="592"/>
      <c r="OEU188" s="567"/>
      <c r="OEZ188" s="535"/>
      <c r="OFA188" s="592"/>
      <c r="OFB188" s="567"/>
      <c r="OFG188" s="535"/>
      <c r="OFH188" s="592"/>
      <c r="OFI188" s="567"/>
      <c r="OFN188" s="535"/>
      <c r="OFO188" s="592"/>
      <c r="OFP188" s="567"/>
      <c r="OFU188" s="535"/>
      <c r="OFV188" s="592"/>
      <c r="OFW188" s="567"/>
      <c r="OGB188" s="535"/>
      <c r="OGC188" s="592"/>
      <c r="OGD188" s="567"/>
      <c r="OGI188" s="535"/>
      <c r="OGJ188" s="592"/>
      <c r="OGK188" s="567"/>
      <c r="OGP188" s="535"/>
      <c r="OGQ188" s="592"/>
      <c r="OGR188" s="567"/>
      <c r="OGW188" s="535"/>
      <c r="OGX188" s="592"/>
      <c r="OGY188" s="567"/>
      <c r="OHD188" s="535"/>
      <c r="OHE188" s="592"/>
      <c r="OHF188" s="567"/>
      <c r="OHK188" s="535"/>
      <c r="OHL188" s="592"/>
      <c r="OHM188" s="567"/>
      <c r="OHR188" s="535"/>
      <c r="OHS188" s="592"/>
      <c r="OHT188" s="567"/>
      <c r="OHY188" s="535"/>
      <c r="OHZ188" s="592"/>
      <c r="OIA188" s="567"/>
      <c r="OIF188" s="535"/>
      <c r="OIG188" s="592"/>
      <c r="OIH188" s="567"/>
      <c r="OIM188" s="535"/>
      <c r="OIN188" s="592"/>
      <c r="OIO188" s="567"/>
      <c r="OIT188" s="535"/>
      <c r="OIU188" s="592"/>
      <c r="OIV188" s="567"/>
      <c r="OJA188" s="535"/>
      <c r="OJB188" s="592"/>
      <c r="OJC188" s="567"/>
      <c r="OJH188" s="535"/>
      <c r="OJI188" s="592"/>
      <c r="OJJ188" s="567"/>
      <c r="OJO188" s="535"/>
      <c r="OJP188" s="592"/>
      <c r="OJQ188" s="567"/>
      <c r="OJV188" s="535"/>
      <c r="OJW188" s="592"/>
      <c r="OJX188" s="567"/>
      <c r="OKC188" s="535"/>
      <c r="OKD188" s="592"/>
      <c r="OKE188" s="567"/>
      <c r="OKJ188" s="535"/>
      <c r="OKK188" s="592"/>
      <c r="OKL188" s="567"/>
      <c r="OKQ188" s="535"/>
      <c r="OKR188" s="592"/>
      <c r="OKS188" s="567"/>
      <c r="OKX188" s="535"/>
      <c r="OKY188" s="592"/>
      <c r="OKZ188" s="567"/>
      <c r="OLE188" s="535"/>
      <c r="OLF188" s="592"/>
      <c r="OLG188" s="567"/>
      <c r="OLL188" s="535"/>
      <c r="OLM188" s="592"/>
      <c r="OLN188" s="567"/>
      <c r="OLS188" s="535"/>
      <c r="OLT188" s="592"/>
      <c r="OLU188" s="567"/>
      <c r="OLZ188" s="535"/>
      <c r="OMA188" s="592"/>
      <c r="OMB188" s="567"/>
      <c r="OMG188" s="535"/>
      <c r="OMH188" s="592"/>
      <c r="OMI188" s="567"/>
      <c r="OMN188" s="535"/>
      <c r="OMO188" s="592"/>
      <c r="OMP188" s="567"/>
      <c r="OMU188" s="535"/>
      <c r="OMV188" s="592"/>
      <c r="OMW188" s="567"/>
      <c r="ONB188" s="535"/>
      <c r="ONC188" s="592"/>
      <c r="OND188" s="567"/>
      <c r="ONI188" s="535"/>
      <c r="ONJ188" s="592"/>
      <c r="ONK188" s="567"/>
      <c r="ONP188" s="535"/>
      <c r="ONQ188" s="592"/>
      <c r="ONR188" s="567"/>
      <c r="ONW188" s="535"/>
      <c r="ONX188" s="592"/>
      <c r="ONY188" s="567"/>
      <c r="OOD188" s="535"/>
      <c r="OOE188" s="592"/>
      <c r="OOF188" s="567"/>
      <c r="OOK188" s="535"/>
      <c r="OOL188" s="592"/>
      <c r="OOM188" s="567"/>
      <c r="OOR188" s="535"/>
      <c r="OOS188" s="592"/>
      <c r="OOT188" s="567"/>
      <c r="OOY188" s="535"/>
      <c r="OOZ188" s="592"/>
      <c r="OPA188" s="567"/>
      <c r="OPF188" s="535"/>
      <c r="OPG188" s="592"/>
      <c r="OPH188" s="567"/>
      <c r="OPM188" s="535"/>
      <c r="OPN188" s="592"/>
      <c r="OPO188" s="567"/>
      <c r="OPT188" s="535"/>
      <c r="OPU188" s="592"/>
      <c r="OPV188" s="567"/>
      <c r="OQA188" s="535"/>
      <c r="OQB188" s="592"/>
      <c r="OQC188" s="567"/>
      <c r="OQH188" s="535"/>
      <c r="OQI188" s="592"/>
      <c r="OQJ188" s="567"/>
      <c r="OQO188" s="535"/>
      <c r="OQP188" s="592"/>
      <c r="OQQ188" s="567"/>
      <c r="OQV188" s="535"/>
      <c r="OQW188" s="592"/>
      <c r="OQX188" s="567"/>
      <c r="ORC188" s="535"/>
      <c r="ORD188" s="592"/>
      <c r="ORE188" s="567"/>
      <c r="ORJ188" s="535"/>
      <c r="ORK188" s="592"/>
      <c r="ORL188" s="567"/>
      <c r="ORQ188" s="535"/>
      <c r="ORR188" s="592"/>
      <c r="ORS188" s="567"/>
      <c r="ORX188" s="535"/>
      <c r="ORY188" s="592"/>
      <c r="ORZ188" s="567"/>
      <c r="OSE188" s="535"/>
      <c r="OSF188" s="592"/>
      <c r="OSG188" s="567"/>
      <c r="OSL188" s="535"/>
      <c r="OSM188" s="592"/>
      <c r="OSN188" s="567"/>
      <c r="OSS188" s="535"/>
      <c r="OST188" s="592"/>
      <c r="OSU188" s="567"/>
      <c r="OSZ188" s="535"/>
      <c r="OTA188" s="592"/>
      <c r="OTB188" s="567"/>
      <c r="OTG188" s="535"/>
      <c r="OTH188" s="592"/>
      <c r="OTI188" s="567"/>
      <c r="OTN188" s="535"/>
      <c r="OTO188" s="592"/>
      <c r="OTP188" s="567"/>
      <c r="OTU188" s="535"/>
      <c r="OTV188" s="592"/>
      <c r="OTW188" s="567"/>
      <c r="OUB188" s="535"/>
      <c r="OUC188" s="592"/>
      <c r="OUD188" s="567"/>
      <c r="OUI188" s="535"/>
      <c r="OUJ188" s="592"/>
      <c r="OUK188" s="567"/>
      <c r="OUP188" s="535"/>
      <c r="OUQ188" s="592"/>
      <c r="OUR188" s="567"/>
      <c r="OUW188" s="535"/>
      <c r="OUX188" s="592"/>
      <c r="OUY188" s="567"/>
      <c r="OVD188" s="535"/>
      <c r="OVE188" s="592"/>
      <c r="OVF188" s="567"/>
      <c r="OVK188" s="535"/>
      <c r="OVL188" s="592"/>
      <c r="OVM188" s="567"/>
      <c r="OVR188" s="535"/>
      <c r="OVS188" s="592"/>
      <c r="OVT188" s="567"/>
      <c r="OVY188" s="535"/>
      <c r="OVZ188" s="592"/>
      <c r="OWA188" s="567"/>
      <c r="OWF188" s="535"/>
      <c r="OWG188" s="592"/>
      <c r="OWH188" s="567"/>
      <c r="OWM188" s="535"/>
      <c r="OWN188" s="592"/>
      <c r="OWO188" s="567"/>
      <c r="OWT188" s="535"/>
      <c r="OWU188" s="592"/>
      <c r="OWV188" s="567"/>
      <c r="OXA188" s="535"/>
      <c r="OXB188" s="592"/>
      <c r="OXC188" s="567"/>
      <c r="OXH188" s="535"/>
      <c r="OXI188" s="592"/>
      <c r="OXJ188" s="567"/>
      <c r="OXO188" s="535"/>
      <c r="OXP188" s="592"/>
      <c r="OXQ188" s="567"/>
      <c r="OXV188" s="535"/>
      <c r="OXW188" s="592"/>
      <c r="OXX188" s="567"/>
      <c r="OYC188" s="535"/>
      <c r="OYD188" s="592"/>
      <c r="OYE188" s="567"/>
      <c r="OYJ188" s="535"/>
      <c r="OYK188" s="592"/>
      <c r="OYL188" s="567"/>
      <c r="OYQ188" s="535"/>
      <c r="OYR188" s="592"/>
      <c r="OYS188" s="567"/>
      <c r="OYX188" s="535"/>
      <c r="OYY188" s="592"/>
      <c r="OYZ188" s="567"/>
      <c r="OZE188" s="535"/>
      <c r="OZF188" s="592"/>
      <c r="OZG188" s="567"/>
      <c r="OZL188" s="535"/>
      <c r="OZM188" s="592"/>
      <c r="OZN188" s="567"/>
      <c r="OZS188" s="535"/>
      <c r="OZT188" s="592"/>
      <c r="OZU188" s="567"/>
      <c r="OZZ188" s="535"/>
      <c r="PAA188" s="592"/>
      <c r="PAB188" s="567"/>
      <c r="PAG188" s="535"/>
      <c r="PAH188" s="592"/>
      <c r="PAI188" s="567"/>
      <c r="PAN188" s="535"/>
      <c r="PAO188" s="592"/>
      <c r="PAP188" s="567"/>
      <c r="PAU188" s="535"/>
      <c r="PAV188" s="592"/>
      <c r="PAW188" s="567"/>
      <c r="PBB188" s="535"/>
      <c r="PBC188" s="592"/>
      <c r="PBD188" s="567"/>
      <c r="PBI188" s="535"/>
      <c r="PBJ188" s="592"/>
      <c r="PBK188" s="567"/>
      <c r="PBP188" s="535"/>
      <c r="PBQ188" s="592"/>
      <c r="PBR188" s="567"/>
      <c r="PBW188" s="535"/>
      <c r="PBX188" s="592"/>
      <c r="PBY188" s="567"/>
      <c r="PCD188" s="535"/>
      <c r="PCE188" s="592"/>
      <c r="PCF188" s="567"/>
      <c r="PCK188" s="535"/>
      <c r="PCL188" s="592"/>
      <c r="PCM188" s="567"/>
      <c r="PCR188" s="535"/>
      <c r="PCS188" s="592"/>
      <c r="PCT188" s="567"/>
      <c r="PCY188" s="535"/>
      <c r="PCZ188" s="592"/>
      <c r="PDA188" s="567"/>
      <c r="PDF188" s="535"/>
      <c r="PDG188" s="592"/>
      <c r="PDH188" s="567"/>
      <c r="PDM188" s="535"/>
      <c r="PDN188" s="592"/>
      <c r="PDO188" s="567"/>
      <c r="PDT188" s="535"/>
      <c r="PDU188" s="592"/>
      <c r="PDV188" s="567"/>
      <c r="PEA188" s="535"/>
      <c r="PEB188" s="592"/>
      <c r="PEC188" s="567"/>
      <c r="PEH188" s="535"/>
      <c r="PEI188" s="592"/>
      <c r="PEJ188" s="567"/>
      <c r="PEO188" s="535"/>
      <c r="PEP188" s="592"/>
      <c r="PEQ188" s="567"/>
      <c r="PEV188" s="535"/>
      <c r="PEW188" s="592"/>
      <c r="PEX188" s="567"/>
      <c r="PFC188" s="535"/>
      <c r="PFD188" s="592"/>
      <c r="PFE188" s="567"/>
      <c r="PFJ188" s="535"/>
      <c r="PFK188" s="592"/>
      <c r="PFL188" s="567"/>
      <c r="PFQ188" s="535"/>
      <c r="PFR188" s="592"/>
      <c r="PFS188" s="567"/>
      <c r="PFX188" s="535"/>
      <c r="PFY188" s="592"/>
      <c r="PFZ188" s="567"/>
      <c r="PGE188" s="535"/>
      <c r="PGF188" s="592"/>
      <c r="PGG188" s="567"/>
      <c r="PGL188" s="535"/>
      <c r="PGM188" s="592"/>
      <c r="PGN188" s="567"/>
      <c r="PGS188" s="535"/>
      <c r="PGT188" s="592"/>
      <c r="PGU188" s="567"/>
      <c r="PGZ188" s="535"/>
      <c r="PHA188" s="592"/>
      <c r="PHB188" s="567"/>
      <c r="PHG188" s="535"/>
      <c r="PHH188" s="592"/>
      <c r="PHI188" s="567"/>
      <c r="PHN188" s="535"/>
      <c r="PHO188" s="592"/>
      <c r="PHP188" s="567"/>
      <c r="PHU188" s="535"/>
      <c r="PHV188" s="592"/>
      <c r="PHW188" s="567"/>
      <c r="PIB188" s="535"/>
      <c r="PIC188" s="592"/>
      <c r="PID188" s="567"/>
      <c r="PII188" s="535"/>
      <c r="PIJ188" s="592"/>
      <c r="PIK188" s="567"/>
      <c r="PIP188" s="535"/>
      <c r="PIQ188" s="592"/>
      <c r="PIR188" s="567"/>
      <c r="PIW188" s="535"/>
      <c r="PIX188" s="592"/>
      <c r="PIY188" s="567"/>
      <c r="PJD188" s="535"/>
      <c r="PJE188" s="592"/>
      <c r="PJF188" s="567"/>
      <c r="PJK188" s="535"/>
      <c r="PJL188" s="592"/>
      <c r="PJM188" s="567"/>
      <c r="PJR188" s="535"/>
      <c r="PJS188" s="592"/>
      <c r="PJT188" s="567"/>
      <c r="PJY188" s="535"/>
      <c r="PJZ188" s="592"/>
      <c r="PKA188" s="567"/>
      <c r="PKF188" s="535"/>
      <c r="PKG188" s="592"/>
      <c r="PKH188" s="567"/>
      <c r="PKM188" s="535"/>
      <c r="PKN188" s="592"/>
      <c r="PKO188" s="567"/>
      <c r="PKT188" s="535"/>
      <c r="PKU188" s="592"/>
      <c r="PKV188" s="567"/>
      <c r="PLA188" s="535"/>
      <c r="PLB188" s="592"/>
      <c r="PLC188" s="567"/>
      <c r="PLH188" s="535"/>
      <c r="PLI188" s="592"/>
      <c r="PLJ188" s="567"/>
      <c r="PLO188" s="535"/>
      <c r="PLP188" s="592"/>
      <c r="PLQ188" s="567"/>
      <c r="PLV188" s="535"/>
      <c r="PLW188" s="592"/>
      <c r="PLX188" s="567"/>
      <c r="PMC188" s="535"/>
      <c r="PMD188" s="592"/>
      <c r="PME188" s="567"/>
      <c r="PMJ188" s="535"/>
      <c r="PMK188" s="592"/>
      <c r="PML188" s="567"/>
      <c r="PMQ188" s="535"/>
      <c r="PMR188" s="592"/>
      <c r="PMS188" s="567"/>
      <c r="PMX188" s="535"/>
      <c r="PMY188" s="592"/>
      <c r="PMZ188" s="567"/>
      <c r="PNE188" s="535"/>
      <c r="PNF188" s="592"/>
      <c r="PNG188" s="567"/>
      <c r="PNL188" s="535"/>
      <c r="PNM188" s="592"/>
      <c r="PNN188" s="567"/>
      <c r="PNS188" s="535"/>
      <c r="PNT188" s="592"/>
      <c r="PNU188" s="567"/>
      <c r="PNZ188" s="535"/>
      <c r="POA188" s="592"/>
      <c r="POB188" s="567"/>
      <c r="POG188" s="535"/>
      <c r="POH188" s="592"/>
      <c r="POI188" s="567"/>
      <c r="PON188" s="535"/>
      <c r="POO188" s="592"/>
      <c r="POP188" s="567"/>
      <c r="POU188" s="535"/>
      <c r="POV188" s="592"/>
      <c r="POW188" s="567"/>
      <c r="PPB188" s="535"/>
      <c r="PPC188" s="592"/>
      <c r="PPD188" s="567"/>
      <c r="PPI188" s="535"/>
      <c r="PPJ188" s="592"/>
      <c r="PPK188" s="567"/>
      <c r="PPP188" s="535"/>
      <c r="PPQ188" s="592"/>
      <c r="PPR188" s="567"/>
      <c r="PPW188" s="535"/>
      <c r="PPX188" s="592"/>
      <c r="PPY188" s="567"/>
      <c r="PQD188" s="535"/>
      <c r="PQE188" s="592"/>
      <c r="PQF188" s="567"/>
      <c r="PQK188" s="535"/>
      <c r="PQL188" s="592"/>
      <c r="PQM188" s="567"/>
      <c r="PQR188" s="535"/>
      <c r="PQS188" s="592"/>
      <c r="PQT188" s="567"/>
      <c r="PQY188" s="535"/>
      <c r="PQZ188" s="592"/>
      <c r="PRA188" s="567"/>
      <c r="PRF188" s="535"/>
      <c r="PRG188" s="592"/>
      <c r="PRH188" s="567"/>
      <c r="PRM188" s="535"/>
      <c r="PRN188" s="592"/>
      <c r="PRO188" s="567"/>
      <c r="PRT188" s="535"/>
      <c r="PRU188" s="592"/>
      <c r="PRV188" s="567"/>
      <c r="PSA188" s="535"/>
      <c r="PSB188" s="592"/>
      <c r="PSC188" s="567"/>
      <c r="PSH188" s="535"/>
      <c r="PSI188" s="592"/>
      <c r="PSJ188" s="567"/>
      <c r="PSO188" s="535"/>
      <c r="PSP188" s="592"/>
      <c r="PSQ188" s="567"/>
      <c r="PSV188" s="535"/>
      <c r="PSW188" s="592"/>
      <c r="PSX188" s="567"/>
      <c r="PTC188" s="535"/>
      <c r="PTD188" s="592"/>
      <c r="PTE188" s="567"/>
      <c r="PTJ188" s="535"/>
      <c r="PTK188" s="592"/>
      <c r="PTL188" s="567"/>
      <c r="PTQ188" s="535"/>
      <c r="PTR188" s="592"/>
      <c r="PTS188" s="567"/>
      <c r="PTX188" s="535"/>
      <c r="PTY188" s="592"/>
      <c r="PTZ188" s="567"/>
      <c r="PUE188" s="535"/>
      <c r="PUF188" s="592"/>
      <c r="PUG188" s="567"/>
      <c r="PUL188" s="535"/>
      <c r="PUM188" s="592"/>
      <c r="PUN188" s="567"/>
      <c r="PUS188" s="535"/>
      <c r="PUT188" s="592"/>
      <c r="PUU188" s="567"/>
      <c r="PUZ188" s="535"/>
      <c r="PVA188" s="592"/>
      <c r="PVB188" s="567"/>
      <c r="PVG188" s="535"/>
      <c r="PVH188" s="592"/>
      <c r="PVI188" s="567"/>
      <c r="PVN188" s="535"/>
      <c r="PVO188" s="592"/>
      <c r="PVP188" s="567"/>
      <c r="PVU188" s="535"/>
      <c r="PVV188" s="592"/>
      <c r="PVW188" s="567"/>
      <c r="PWB188" s="535"/>
      <c r="PWC188" s="592"/>
      <c r="PWD188" s="567"/>
      <c r="PWI188" s="535"/>
      <c r="PWJ188" s="592"/>
      <c r="PWK188" s="567"/>
      <c r="PWP188" s="535"/>
      <c r="PWQ188" s="592"/>
      <c r="PWR188" s="567"/>
      <c r="PWW188" s="535"/>
      <c r="PWX188" s="592"/>
      <c r="PWY188" s="567"/>
      <c r="PXD188" s="535"/>
      <c r="PXE188" s="592"/>
      <c r="PXF188" s="567"/>
      <c r="PXK188" s="535"/>
      <c r="PXL188" s="592"/>
      <c r="PXM188" s="567"/>
      <c r="PXR188" s="535"/>
      <c r="PXS188" s="592"/>
      <c r="PXT188" s="567"/>
      <c r="PXY188" s="535"/>
      <c r="PXZ188" s="592"/>
      <c r="PYA188" s="567"/>
      <c r="PYF188" s="535"/>
      <c r="PYG188" s="592"/>
      <c r="PYH188" s="567"/>
      <c r="PYM188" s="535"/>
      <c r="PYN188" s="592"/>
      <c r="PYO188" s="567"/>
      <c r="PYT188" s="535"/>
      <c r="PYU188" s="592"/>
      <c r="PYV188" s="567"/>
      <c r="PZA188" s="535"/>
      <c r="PZB188" s="592"/>
      <c r="PZC188" s="567"/>
      <c r="PZH188" s="535"/>
      <c r="PZI188" s="592"/>
      <c r="PZJ188" s="567"/>
      <c r="PZO188" s="535"/>
      <c r="PZP188" s="592"/>
      <c r="PZQ188" s="567"/>
      <c r="PZV188" s="535"/>
      <c r="PZW188" s="592"/>
      <c r="PZX188" s="567"/>
      <c r="QAC188" s="535"/>
      <c r="QAD188" s="592"/>
      <c r="QAE188" s="567"/>
      <c r="QAJ188" s="535"/>
      <c r="QAK188" s="592"/>
      <c r="QAL188" s="567"/>
      <c r="QAQ188" s="535"/>
      <c r="QAR188" s="592"/>
      <c r="QAS188" s="567"/>
      <c r="QAX188" s="535"/>
      <c r="QAY188" s="592"/>
      <c r="QAZ188" s="567"/>
      <c r="QBE188" s="535"/>
      <c r="QBF188" s="592"/>
      <c r="QBG188" s="567"/>
      <c r="QBL188" s="535"/>
      <c r="QBM188" s="592"/>
      <c r="QBN188" s="567"/>
      <c r="QBS188" s="535"/>
      <c r="QBT188" s="592"/>
      <c r="QBU188" s="567"/>
      <c r="QBZ188" s="535"/>
      <c r="QCA188" s="592"/>
      <c r="QCB188" s="567"/>
      <c r="QCG188" s="535"/>
      <c r="QCH188" s="592"/>
      <c r="QCI188" s="567"/>
      <c r="QCN188" s="535"/>
      <c r="QCO188" s="592"/>
      <c r="QCP188" s="567"/>
      <c r="QCU188" s="535"/>
      <c r="QCV188" s="592"/>
      <c r="QCW188" s="567"/>
      <c r="QDB188" s="535"/>
      <c r="QDC188" s="592"/>
      <c r="QDD188" s="567"/>
      <c r="QDI188" s="535"/>
      <c r="QDJ188" s="592"/>
      <c r="QDK188" s="567"/>
      <c r="QDP188" s="535"/>
      <c r="QDQ188" s="592"/>
      <c r="QDR188" s="567"/>
      <c r="QDW188" s="535"/>
      <c r="QDX188" s="592"/>
      <c r="QDY188" s="567"/>
      <c r="QED188" s="535"/>
      <c r="QEE188" s="592"/>
      <c r="QEF188" s="567"/>
      <c r="QEK188" s="535"/>
      <c r="QEL188" s="592"/>
      <c r="QEM188" s="567"/>
      <c r="QER188" s="535"/>
      <c r="QES188" s="592"/>
      <c r="QET188" s="567"/>
      <c r="QEY188" s="535"/>
      <c r="QEZ188" s="592"/>
      <c r="QFA188" s="567"/>
      <c r="QFF188" s="535"/>
      <c r="QFG188" s="592"/>
      <c r="QFH188" s="567"/>
      <c r="QFM188" s="535"/>
      <c r="QFN188" s="592"/>
      <c r="QFO188" s="567"/>
      <c r="QFT188" s="535"/>
      <c r="QFU188" s="592"/>
      <c r="QFV188" s="567"/>
      <c r="QGA188" s="535"/>
      <c r="QGB188" s="592"/>
      <c r="QGC188" s="567"/>
      <c r="QGH188" s="535"/>
      <c r="QGI188" s="592"/>
      <c r="QGJ188" s="567"/>
      <c r="QGO188" s="535"/>
      <c r="QGP188" s="592"/>
      <c r="QGQ188" s="567"/>
      <c r="QGV188" s="535"/>
      <c r="QGW188" s="592"/>
      <c r="QGX188" s="567"/>
      <c r="QHC188" s="535"/>
      <c r="QHD188" s="592"/>
      <c r="QHE188" s="567"/>
      <c r="QHJ188" s="535"/>
      <c r="QHK188" s="592"/>
      <c r="QHL188" s="567"/>
      <c r="QHQ188" s="535"/>
      <c r="QHR188" s="592"/>
      <c r="QHS188" s="567"/>
      <c r="QHX188" s="535"/>
      <c r="QHY188" s="592"/>
      <c r="QHZ188" s="567"/>
      <c r="QIE188" s="535"/>
      <c r="QIF188" s="592"/>
      <c r="QIG188" s="567"/>
      <c r="QIL188" s="535"/>
      <c r="QIM188" s="592"/>
      <c r="QIN188" s="567"/>
      <c r="QIS188" s="535"/>
      <c r="QIT188" s="592"/>
      <c r="QIU188" s="567"/>
      <c r="QIZ188" s="535"/>
      <c r="QJA188" s="592"/>
      <c r="QJB188" s="567"/>
      <c r="QJG188" s="535"/>
      <c r="QJH188" s="592"/>
      <c r="QJI188" s="567"/>
      <c r="QJN188" s="535"/>
      <c r="QJO188" s="592"/>
      <c r="QJP188" s="567"/>
      <c r="QJU188" s="535"/>
      <c r="QJV188" s="592"/>
      <c r="QJW188" s="567"/>
      <c r="QKB188" s="535"/>
      <c r="QKC188" s="592"/>
      <c r="QKD188" s="567"/>
      <c r="QKI188" s="535"/>
      <c r="QKJ188" s="592"/>
      <c r="QKK188" s="567"/>
      <c r="QKP188" s="535"/>
      <c r="QKQ188" s="592"/>
      <c r="QKR188" s="567"/>
      <c r="QKW188" s="535"/>
      <c r="QKX188" s="592"/>
      <c r="QKY188" s="567"/>
      <c r="QLD188" s="535"/>
      <c r="QLE188" s="592"/>
      <c r="QLF188" s="567"/>
      <c r="QLK188" s="535"/>
      <c r="QLL188" s="592"/>
      <c r="QLM188" s="567"/>
      <c r="QLR188" s="535"/>
      <c r="QLS188" s="592"/>
      <c r="QLT188" s="567"/>
      <c r="QLY188" s="535"/>
      <c r="QLZ188" s="592"/>
      <c r="QMA188" s="567"/>
      <c r="QMF188" s="535"/>
      <c r="QMG188" s="592"/>
      <c r="QMH188" s="567"/>
      <c r="QMM188" s="535"/>
      <c r="QMN188" s="592"/>
      <c r="QMO188" s="567"/>
      <c r="QMT188" s="535"/>
      <c r="QMU188" s="592"/>
      <c r="QMV188" s="567"/>
      <c r="QNA188" s="535"/>
      <c r="QNB188" s="592"/>
      <c r="QNC188" s="567"/>
      <c r="QNH188" s="535"/>
      <c r="QNI188" s="592"/>
      <c r="QNJ188" s="567"/>
      <c r="QNO188" s="535"/>
      <c r="QNP188" s="592"/>
      <c r="QNQ188" s="567"/>
      <c r="QNV188" s="535"/>
      <c r="QNW188" s="592"/>
      <c r="QNX188" s="567"/>
      <c r="QOC188" s="535"/>
      <c r="QOD188" s="592"/>
      <c r="QOE188" s="567"/>
      <c r="QOJ188" s="535"/>
      <c r="QOK188" s="592"/>
      <c r="QOL188" s="567"/>
      <c r="QOQ188" s="535"/>
      <c r="QOR188" s="592"/>
      <c r="QOS188" s="567"/>
      <c r="QOX188" s="535"/>
      <c r="QOY188" s="592"/>
      <c r="QOZ188" s="567"/>
      <c r="QPE188" s="535"/>
      <c r="QPF188" s="592"/>
      <c r="QPG188" s="567"/>
      <c r="QPL188" s="535"/>
      <c r="QPM188" s="592"/>
      <c r="QPN188" s="567"/>
      <c r="QPS188" s="535"/>
      <c r="QPT188" s="592"/>
      <c r="QPU188" s="567"/>
      <c r="QPZ188" s="535"/>
      <c r="QQA188" s="592"/>
      <c r="QQB188" s="567"/>
      <c r="QQG188" s="535"/>
      <c r="QQH188" s="592"/>
      <c r="QQI188" s="567"/>
      <c r="QQN188" s="535"/>
      <c r="QQO188" s="592"/>
      <c r="QQP188" s="567"/>
      <c r="QQU188" s="535"/>
      <c r="QQV188" s="592"/>
      <c r="QQW188" s="567"/>
      <c r="QRB188" s="535"/>
      <c r="QRC188" s="592"/>
      <c r="QRD188" s="567"/>
      <c r="QRI188" s="535"/>
      <c r="QRJ188" s="592"/>
      <c r="QRK188" s="567"/>
      <c r="QRP188" s="535"/>
      <c r="QRQ188" s="592"/>
      <c r="QRR188" s="567"/>
      <c r="QRW188" s="535"/>
      <c r="QRX188" s="592"/>
      <c r="QRY188" s="567"/>
      <c r="QSD188" s="535"/>
      <c r="QSE188" s="592"/>
      <c r="QSF188" s="567"/>
      <c r="QSK188" s="535"/>
      <c r="QSL188" s="592"/>
      <c r="QSM188" s="567"/>
      <c r="QSR188" s="535"/>
      <c r="QSS188" s="592"/>
      <c r="QST188" s="567"/>
      <c r="QSY188" s="535"/>
      <c r="QSZ188" s="592"/>
      <c r="QTA188" s="567"/>
      <c r="QTF188" s="535"/>
      <c r="QTG188" s="592"/>
      <c r="QTH188" s="567"/>
      <c r="QTM188" s="535"/>
      <c r="QTN188" s="592"/>
      <c r="QTO188" s="567"/>
      <c r="QTT188" s="535"/>
      <c r="QTU188" s="592"/>
      <c r="QTV188" s="567"/>
      <c r="QUA188" s="535"/>
      <c r="QUB188" s="592"/>
      <c r="QUC188" s="567"/>
      <c r="QUH188" s="535"/>
      <c r="QUI188" s="592"/>
      <c r="QUJ188" s="567"/>
      <c r="QUO188" s="535"/>
      <c r="QUP188" s="592"/>
      <c r="QUQ188" s="567"/>
      <c r="QUV188" s="535"/>
      <c r="QUW188" s="592"/>
      <c r="QUX188" s="567"/>
      <c r="QVC188" s="535"/>
      <c r="QVD188" s="592"/>
      <c r="QVE188" s="567"/>
      <c r="QVJ188" s="535"/>
      <c r="QVK188" s="592"/>
      <c r="QVL188" s="567"/>
      <c r="QVQ188" s="535"/>
      <c r="QVR188" s="592"/>
      <c r="QVS188" s="567"/>
      <c r="QVX188" s="535"/>
      <c r="QVY188" s="592"/>
      <c r="QVZ188" s="567"/>
      <c r="QWE188" s="535"/>
      <c r="QWF188" s="592"/>
      <c r="QWG188" s="567"/>
      <c r="QWL188" s="535"/>
      <c r="QWM188" s="592"/>
      <c r="QWN188" s="567"/>
      <c r="QWS188" s="535"/>
      <c r="QWT188" s="592"/>
      <c r="QWU188" s="567"/>
      <c r="QWZ188" s="535"/>
      <c r="QXA188" s="592"/>
      <c r="QXB188" s="567"/>
      <c r="QXG188" s="535"/>
      <c r="QXH188" s="592"/>
      <c r="QXI188" s="567"/>
      <c r="QXN188" s="535"/>
      <c r="QXO188" s="592"/>
      <c r="QXP188" s="567"/>
      <c r="QXU188" s="535"/>
      <c r="QXV188" s="592"/>
      <c r="QXW188" s="567"/>
      <c r="QYB188" s="535"/>
      <c r="QYC188" s="592"/>
      <c r="QYD188" s="567"/>
      <c r="QYI188" s="535"/>
      <c r="QYJ188" s="592"/>
      <c r="QYK188" s="567"/>
      <c r="QYP188" s="535"/>
      <c r="QYQ188" s="592"/>
      <c r="QYR188" s="567"/>
      <c r="QYW188" s="535"/>
      <c r="QYX188" s="592"/>
      <c r="QYY188" s="567"/>
      <c r="QZD188" s="535"/>
      <c r="QZE188" s="592"/>
      <c r="QZF188" s="567"/>
      <c r="QZK188" s="535"/>
      <c r="QZL188" s="592"/>
      <c r="QZM188" s="567"/>
      <c r="QZR188" s="535"/>
      <c r="QZS188" s="592"/>
      <c r="QZT188" s="567"/>
      <c r="QZY188" s="535"/>
      <c r="QZZ188" s="592"/>
      <c r="RAA188" s="567"/>
      <c r="RAF188" s="535"/>
      <c r="RAG188" s="592"/>
      <c r="RAH188" s="567"/>
      <c r="RAM188" s="535"/>
      <c r="RAN188" s="592"/>
      <c r="RAO188" s="567"/>
      <c r="RAT188" s="535"/>
      <c r="RAU188" s="592"/>
      <c r="RAV188" s="567"/>
      <c r="RBA188" s="535"/>
      <c r="RBB188" s="592"/>
      <c r="RBC188" s="567"/>
      <c r="RBH188" s="535"/>
      <c r="RBI188" s="592"/>
      <c r="RBJ188" s="567"/>
      <c r="RBO188" s="535"/>
      <c r="RBP188" s="592"/>
      <c r="RBQ188" s="567"/>
      <c r="RBV188" s="535"/>
      <c r="RBW188" s="592"/>
      <c r="RBX188" s="567"/>
      <c r="RCC188" s="535"/>
      <c r="RCD188" s="592"/>
      <c r="RCE188" s="567"/>
      <c r="RCJ188" s="535"/>
      <c r="RCK188" s="592"/>
      <c r="RCL188" s="567"/>
      <c r="RCQ188" s="535"/>
      <c r="RCR188" s="592"/>
      <c r="RCS188" s="567"/>
      <c r="RCX188" s="535"/>
      <c r="RCY188" s="592"/>
      <c r="RCZ188" s="567"/>
      <c r="RDE188" s="535"/>
      <c r="RDF188" s="592"/>
      <c r="RDG188" s="567"/>
      <c r="RDL188" s="535"/>
      <c r="RDM188" s="592"/>
      <c r="RDN188" s="567"/>
      <c r="RDS188" s="535"/>
      <c r="RDT188" s="592"/>
      <c r="RDU188" s="567"/>
      <c r="RDZ188" s="535"/>
      <c r="REA188" s="592"/>
      <c r="REB188" s="567"/>
      <c r="REG188" s="535"/>
      <c r="REH188" s="592"/>
      <c r="REI188" s="567"/>
      <c r="REN188" s="535"/>
      <c r="REO188" s="592"/>
      <c r="REP188" s="567"/>
      <c r="REU188" s="535"/>
      <c r="REV188" s="592"/>
      <c r="REW188" s="567"/>
      <c r="RFB188" s="535"/>
      <c r="RFC188" s="592"/>
      <c r="RFD188" s="567"/>
      <c r="RFI188" s="535"/>
      <c r="RFJ188" s="592"/>
      <c r="RFK188" s="567"/>
      <c r="RFP188" s="535"/>
      <c r="RFQ188" s="592"/>
      <c r="RFR188" s="567"/>
      <c r="RFW188" s="535"/>
      <c r="RFX188" s="592"/>
      <c r="RFY188" s="567"/>
      <c r="RGD188" s="535"/>
      <c r="RGE188" s="592"/>
      <c r="RGF188" s="567"/>
      <c r="RGK188" s="535"/>
      <c r="RGL188" s="592"/>
      <c r="RGM188" s="567"/>
      <c r="RGR188" s="535"/>
      <c r="RGS188" s="592"/>
      <c r="RGT188" s="567"/>
      <c r="RGY188" s="535"/>
      <c r="RGZ188" s="592"/>
      <c r="RHA188" s="567"/>
      <c r="RHF188" s="535"/>
      <c r="RHG188" s="592"/>
      <c r="RHH188" s="567"/>
      <c r="RHM188" s="535"/>
      <c r="RHN188" s="592"/>
      <c r="RHO188" s="567"/>
      <c r="RHT188" s="535"/>
      <c r="RHU188" s="592"/>
      <c r="RHV188" s="567"/>
      <c r="RIA188" s="535"/>
      <c r="RIB188" s="592"/>
      <c r="RIC188" s="567"/>
      <c r="RIH188" s="535"/>
      <c r="RII188" s="592"/>
      <c r="RIJ188" s="567"/>
      <c r="RIO188" s="535"/>
      <c r="RIP188" s="592"/>
      <c r="RIQ188" s="567"/>
      <c r="RIV188" s="535"/>
      <c r="RIW188" s="592"/>
      <c r="RIX188" s="567"/>
      <c r="RJC188" s="535"/>
      <c r="RJD188" s="592"/>
      <c r="RJE188" s="567"/>
      <c r="RJJ188" s="535"/>
      <c r="RJK188" s="592"/>
      <c r="RJL188" s="567"/>
      <c r="RJQ188" s="535"/>
      <c r="RJR188" s="592"/>
      <c r="RJS188" s="567"/>
      <c r="RJX188" s="535"/>
      <c r="RJY188" s="592"/>
      <c r="RJZ188" s="567"/>
      <c r="RKE188" s="535"/>
      <c r="RKF188" s="592"/>
      <c r="RKG188" s="567"/>
      <c r="RKL188" s="535"/>
      <c r="RKM188" s="592"/>
      <c r="RKN188" s="567"/>
      <c r="RKS188" s="535"/>
      <c r="RKT188" s="592"/>
      <c r="RKU188" s="567"/>
      <c r="RKZ188" s="535"/>
      <c r="RLA188" s="592"/>
      <c r="RLB188" s="567"/>
      <c r="RLG188" s="535"/>
      <c r="RLH188" s="592"/>
      <c r="RLI188" s="567"/>
      <c r="RLN188" s="535"/>
      <c r="RLO188" s="592"/>
      <c r="RLP188" s="567"/>
      <c r="RLU188" s="535"/>
      <c r="RLV188" s="592"/>
      <c r="RLW188" s="567"/>
      <c r="RMB188" s="535"/>
      <c r="RMC188" s="592"/>
      <c r="RMD188" s="567"/>
      <c r="RMI188" s="535"/>
      <c r="RMJ188" s="592"/>
      <c r="RMK188" s="567"/>
      <c r="RMP188" s="535"/>
      <c r="RMQ188" s="592"/>
      <c r="RMR188" s="567"/>
      <c r="RMW188" s="535"/>
      <c r="RMX188" s="592"/>
      <c r="RMY188" s="567"/>
      <c r="RND188" s="535"/>
      <c r="RNE188" s="592"/>
      <c r="RNF188" s="567"/>
      <c r="RNK188" s="535"/>
      <c r="RNL188" s="592"/>
      <c r="RNM188" s="567"/>
      <c r="RNR188" s="535"/>
      <c r="RNS188" s="592"/>
      <c r="RNT188" s="567"/>
      <c r="RNY188" s="535"/>
      <c r="RNZ188" s="592"/>
      <c r="ROA188" s="567"/>
      <c r="ROF188" s="535"/>
      <c r="ROG188" s="592"/>
      <c r="ROH188" s="567"/>
      <c r="ROM188" s="535"/>
      <c r="RON188" s="592"/>
      <c r="ROO188" s="567"/>
      <c r="ROT188" s="535"/>
      <c r="ROU188" s="592"/>
      <c r="ROV188" s="567"/>
      <c r="RPA188" s="535"/>
      <c r="RPB188" s="592"/>
      <c r="RPC188" s="567"/>
      <c r="RPH188" s="535"/>
      <c r="RPI188" s="592"/>
      <c r="RPJ188" s="567"/>
      <c r="RPO188" s="535"/>
      <c r="RPP188" s="592"/>
      <c r="RPQ188" s="567"/>
      <c r="RPV188" s="535"/>
      <c r="RPW188" s="592"/>
      <c r="RPX188" s="567"/>
      <c r="RQC188" s="535"/>
      <c r="RQD188" s="592"/>
      <c r="RQE188" s="567"/>
      <c r="RQJ188" s="535"/>
      <c r="RQK188" s="592"/>
      <c r="RQL188" s="567"/>
      <c r="RQQ188" s="535"/>
      <c r="RQR188" s="592"/>
      <c r="RQS188" s="567"/>
      <c r="RQX188" s="535"/>
      <c r="RQY188" s="592"/>
      <c r="RQZ188" s="567"/>
      <c r="RRE188" s="535"/>
      <c r="RRF188" s="592"/>
      <c r="RRG188" s="567"/>
      <c r="RRL188" s="535"/>
      <c r="RRM188" s="592"/>
      <c r="RRN188" s="567"/>
      <c r="RRS188" s="535"/>
      <c r="RRT188" s="592"/>
      <c r="RRU188" s="567"/>
      <c r="RRZ188" s="535"/>
      <c r="RSA188" s="592"/>
      <c r="RSB188" s="567"/>
      <c r="RSG188" s="535"/>
      <c r="RSH188" s="592"/>
      <c r="RSI188" s="567"/>
      <c r="RSN188" s="535"/>
      <c r="RSO188" s="592"/>
      <c r="RSP188" s="567"/>
      <c r="RSU188" s="535"/>
      <c r="RSV188" s="592"/>
      <c r="RSW188" s="567"/>
      <c r="RTB188" s="535"/>
      <c r="RTC188" s="592"/>
      <c r="RTD188" s="567"/>
      <c r="RTI188" s="535"/>
      <c r="RTJ188" s="592"/>
      <c r="RTK188" s="567"/>
      <c r="RTP188" s="535"/>
      <c r="RTQ188" s="592"/>
      <c r="RTR188" s="567"/>
      <c r="RTW188" s="535"/>
      <c r="RTX188" s="592"/>
      <c r="RTY188" s="567"/>
      <c r="RUD188" s="535"/>
      <c r="RUE188" s="592"/>
      <c r="RUF188" s="567"/>
      <c r="RUK188" s="535"/>
      <c r="RUL188" s="592"/>
      <c r="RUM188" s="567"/>
      <c r="RUR188" s="535"/>
      <c r="RUS188" s="592"/>
      <c r="RUT188" s="567"/>
      <c r="RUY188" s="535"/>
      <c r="RUZ188" s="592"/>
      <c r="RVA188" s="567"/>
      <c r="RVF188" s="535"/>
      <c r="RVG188" s="592"/>
      <c r="RVH188" s="567"/>
      <c r="RVM188" s="535"/>
      <c r="RVN188" s="592"/>
      <c r="RVO188" s="567"/>
      <c r="RVT188" s="535"/>
      <c r="RVU188" s="592"/>
      <c r="RVV188" s="567"/>
      <c r="RWA188" s="535"/>
      <c r="RWB188" s="592"/>
      <c r="RWC188" s="567"/>
      <c r="RWH188" s="535"/>
      <c r="RWI188" s="592"/>
      <c r="RWJ188" s="567"/>
      <c r="RWO188" s="535"/>
      <c r="RWP188" s="592"/>
      <c r="RWQ188" s="567"/>
      <c r="RWV188" s="535"/>
      <c r="RWW188" s="592"/>
      <c r="RWX188" s="567"/>
      <c r="RXC188" s="535"/>
      <c r="RXD188" s="592"/>
      <c r="RXE188" s="567"/>
      <c r="RXJ188" s="535"/>
      <c r="RXK188" s="592"/>
      <c r="RXL188" s="567"/>
      <c r="RXQ188" s="535"/>
      <c r="RXR188" s="592"/>
      <c r="RXS188" s="567"/>
      <c r="RXX188" s="535"/>
      <c r="RXY188" s="592"/>
      <c r="RXZ188" s="567"/>
      <c r="RYE188" s="535"/>
      <c r="RYF188" s="592"/>
      <c r="RYG188" s="567"/>
      <c r="RYL188" s="535"/>
      <c r="RYM188" s="592"/>
      <c r="RYN188" s="567"/>
      <c r="RYS188" s="535"/>
      <c r="RYT188" s="592"/>
      <c r="RYU188" s="567"/>
      <c r="RYZ188" s="535"/>
      <c r="RZA188" s="592"/>
      <c r="RZB188" s="567"/>
      <c r="RZG188" s="535"/>
      <c r="RZH188" s="592"/>
      <c r="RZI188" s="567"/>
      <c r="RZN188" s="535"/>
      <c r="RZO188" s="592"/>
      <c r="RZP188" s="567"/>
      <c r="RZU188" s="535"/>
      <c r="RZV188" s="592"/>
      <c r="RZW188" s="567"/>
      <c r="SAB188" s="535"/>
      <c r="SAC188" s="592"/>
      <c r="SAD188" s="567"/>
      <c r="SAI188" s="535"/>
      <c r="SAJ188" s="592"/>
      <c r="SAK188" s="567"/>
      <c r="SAP188" s="535"/>
      <c r="SAQ188" s="592"/>
      <c r="SAR188" s="567"/>
      <c r="SAW188" s="535"/>
      <c r="SAX188" s="592"/>
      <c r="SAY188" s="567"/>
      <c r="SBD188" s="535"/>
      <c r="SBE188" s="592"/>
      <c r="SBF188" s="567"/>
      <c r="SBK188" s="535"/>
      <c r="SBL188" s="592"/>
      <c r="SBM188" s="567"/>
      <c r="SBR188" s="535"/>
      <c r="SBS188" s="592"/>
      <c r="SBT188" s="567"/>
      <c r="SBY188" s="535"/>
      <c r="SBZ188" s="592"/>
      <c r="SCA188" s="567"/>
      <c r="SCF188" s="535"/>
      <c r="SCG188" s="592"/>
      <c r="SCH188" s="567"/>
      <c r="SCM188" s="535"/>
      <c r="SCN188" s="592"/>
      <c r="SCO188" s="567"/>
      <c r="SCT188" s="535"/>
      <c r="SCU188" s="592"/>
      <c r="SCV188" s="567"/>
      <c r="SDA188" s="535"/>
      <c r="SDB188" s="592"/>
      <c r="SDC188" s="567"/>
      <c r="SDH188" s="535"/>
      <c r="SDI188" s="592"/>
      <c r="SDJ188" s="567"/>
      <c r="SDO188" s="535"/>
      <c r="SDP188" s="592"/>
      <c r="SDQ188" s="567"/>
      <c r="SDV188" s="535"/>
      <c r="SDW188" s="592"/>
      <c r="SDX188" s="567"/>
      <c r="SEC188" s="535"/>
      <c r="SED188" s="592"/>
      <c r="SEE188" s="567"/>
      <c r="SEJ188" s="535"/>
      <c r="SEK188" s="592"/>
      <c r="SEL188" s="567"/>
      <c r="SEQ188" s="535"/>
      <c r="SER188" s="592"/>
      <c r="SES188" s="567"/>
      <c r="SEX188" s="535"/>
      <c r="SEY188" s="592"/>
      <c r="SEZ188" s="567"/>
      <c r="SFE188" s="535"/>
      <c r="SFF188" s="592"/>
      <c r="SFG188" s="567"/>
      <c r="SFL188" s="535"/>
      <c r="SFM188" s="592"/>
      <c r="SFN188" s="567"/>
      <c r="SFS188" s="535"/>
      <c r="SFT188" s="592"/>
      <c r="SFU188" s="567"/>
      <c r="SFZ188" s="535"/>
      <c r="SGA188" s="592"/>
      <c r="SGB188" s="567"/>
      <c r="SGG188" s="535"/>
      <c r="SGH188" s="592"/>
      <c r="SGI188" s="567"/>
      <c r="SGN188" s="535"/>
      <c r="SGO188" s="592"/>
      <c r="SGP188" s="567"/>
      <c r="SGU188" s="535"/>
      <c r="SGV188" s="592"/>
      <c r="SGW188" s="567"/>
      <c r="SHB188" s="535"/>
      <c r="SHC188" s="592"/>
      <c r="SHD188" s="567"/>
      <c r="SHI188" s="535"/>
      <c r="SHJ188" s="592"/>
      <c r="SHK188" s="567"/>
      <c r="SHP188" s="535"/>
      <c r="SHQ188" s="592"/>
      <c r="SHR188" s="567"/>
      <c r="SHW188" s="535"/>
      <c r="SHX188" s="592"/>
      <c r="SHY188" s="567"/>
      <c r="SID188" s="535"/>
      <c r="SIE188" s="592"/>
      <c r="SIF188" s="567"/>
      <c r="SIK188" s="535"/>
      <c r="SIL188" s="592"/>
      <c r="SIM188" s="567"/>
      <c r="SIR188" s="535"/>
      <c r="SIS188" s="592"/>
      <c r="SIT188" s="567"/>
      <c r="SIY188" s="535"/>
      <c r="SIZ188" s="592"/>
      <c r="SJA188" s="567"/>
      <c r="SJF188" s="535"/>
      <c r="SJG188" s="592"/>
      <c r="SJH188" s="567"/>
      <c r="SJM188" s="535"/>
      <c r="SJN188" s="592"/>
      <c r="SJO188" s="567"/>
      <c r="SJT188" s="535"/>
      <c r="SJU188" s="592"/>
      <c r="SJV188" s="567"/>
      <c r="SKA188" s="535"/>
      <c r="SKB188" s="592"/>
      <c r="SKC188" s="567"/>
      <c r="SKH188" s="535"/>
      <c r="SKI188" s="592"/>
      <c r="SKJ188" s="567"/>
      <c r="SKO188" s="535"/>
      <c r="SKP188" s="592"/>
      <c r="SKQ188" s="567"/>
      <c r="SKV188" s="535"/>
      <c r="SKW188" s="592"/>
      <c r="SKX188" s="567"/>
      <c r="SLC188" s="535"/>
      <c r="SLD188" s="592"/>
      <c r="SLE188" s="567"/>
      <c r="SLJ188" s="535"/>
      <c r="SLK188" s="592"/>
      <c r="SLL188" s="567"/>
      <c r="SLQ188" s="535"/>
      <c r="SLR188" s="592"/>
      <c r="SLS188" s="567"/>
      <c r="SLX188" s="535"/>
      <c r="SLY188" s="592"/>
      <c r="SLZ188" s="567"/>
      <c r="SME188" s="535"/>
      <c r="SMF188" s="592"/>
      <c r="SMG188" s="567"/>
      <c r="SML188" s="535"/>
      <c r="SMM188" s="592"/>
      <c r="SMN188" s="567"/>
      <c r="SMS188" s="535"/>
      <c r="SMT188" s="592"/>
      <c r="SMU188" s="567"/>
      <c r="SMZ188" s="535"/>
      <c r="SNA188" s="592"/>
      <c r="SNB188" s="567"/>
      <c r="SNG188" s="535"/>
      <c r="SNH188" s="592"/>
      <c r="SNI188" s="567"/>
      <c r="SNN188" s="535"/>
      <c r="SNO188" s="592"/>
      <c r="SNP188" s="567"/>
      <c r="SNU188" s="535"/>
      <c r="SNV188" s="592"/>
      <c r="SNW188" s="567"/>
      <c r="SOB188" s="535"/>
      <c r="SOC188" s="592"/>
      <c r="SOD188" s="567"/>
      <c r="SOI188" s="535"/>
      <c r="SOJ188" s="592"/>
      <c r="SOK188" s="567"/>
      <c r="SOP188" s="535"/>
      <c r="SOQ188" s="592"/>
      <c r="SOR188" s="567"/>
      <c r="SOW188" s="535"/>
      <c r="SOX188" s="592"/>
      <c r="SOY188" s="567"/>
      <c r="SPD188" s="535"/>
      <c r="SPE188" s="592"/>
      <c r="SPF188" s="567"/>
      <c r="SPK188" s="535"/>
      <c r="SPL188" s="592"/>
      <c r="SPM188" s="567"/>
      <c r="SPR188" s="535"/>
      <c r="SPS188" s="592"/>
      <c r="SPT188" s="567"/>
      <c r="SPY188" s="535"/>
      <c r="SPZ188" s="592"/>
      <c r="SQA188" s="567"/>
      <c r="SQF188" s="535"/>
      <c r="SQG188" s="592"/>
      <c r="SQH188" s="567"/>
      <c r="SQM188" s="535"/>
      <c r="SQN188" s="592"/>
      <c r="SQO188" s="567"/>
      <c r="SQT188" s="535"/>
      <c r="SQU188" s="592"/>
      <c r="SQV188" s="567"/>
      <c r="SRA188" s="535"/>
      <c r="SRB188" s="592"/>
      <c r="SRC188" s="567"/>
      <c r="SRH188" s="535"/>
      <c r="SRI188" s="592"/>
      <c r="SRJ188" s="567"/>
      <c r="SRO188" s="535"/>
      <c r="SRP188" s="592"/>
      <c r="SRQ188" s="567"/>
      <c r="SRV188" s="535"/>
      <c r="SRW188" s="592"/>
      <c r="SRX188" s="567"/>
      <c r="SSC188" s="535"/>
      <c r="SSD188" s="592"/>
      <c r="SSE188" s="567"/>
      <c r="SSJ188" s="535"/>
      <c r="SSK188" s="592"/>
      <c r="SSL188" s="567"/>
      <c r="SSQ188" s="535"/>
      <c r="SSR188" s="592"/>
      <c r="SSS188" s="567"/>
      <c r="SSX188" s="535"/>
      <c r="SSY188" s="592"/>
      <c r="SSZ188" s="567"/>
      <c r="STE188" s="535"/>
      <c r="STF188" s="592"/>
      <c r="STG188" s="567"/>
      <c r="STL188" s="535"/>
      <c r="STM188" s="592"/>
      <c r="STN188" s="567"/>
      <c r="STS188" s="535"/>
      <c r="STT188" s="592"/>
      <c r="STU188" s="567"/>
      <c r="STZ188" s="535"/>
      <c r="SUA188" s="592"/>
      <c r="SUB188" s="567"/>
      <c r="SUG188" s="535"/>
      <c r="SUH188" s="592"/>
      <c r="SUI188" s="567"/>
      <c r="SUN188" s="535"/>
      <c r="SUO188" s="592"/>
      <c r="SUP188" s="567"/>
      <c r="SUU188" s="535"/>
      <c r="SUV188" s="592"/>
      <c r="SUW188" s="567"/>
      <c r="SVB188" s="535"/>
      <c r="SVC188" s="592"/>
      <c r="SVD188" s="567"/>
      <c r="SVI188" s="535"/>
      <c r="SVJ188" s="592"/>
      <c r="SVK188" s="567"/>
      <c r="SVP188" s="535"/>
      <c r="SVQ188" s="592"/>
      <c r="SVR188" s="567"/>
      <c r="SVW188" s="535"/>
      <c r="SVX188" s="592"/>
      <c r="SVY188" s="567"/>
      <c r="SWD188" s="535"/>
      <c r="SWE188" s="592"/>
      <c r="SWF188" s="567"/>
      <c r="SWK188" s="535"/>
      <c r="SWL188" s="592"/>
      <c r="SWM188" s="567"/>
      <c r="SWR188" s="535"/>
      <c r="SWS188" s="592"/>
      <c r="SWT188" s="567"/>
      <c r="SWY188" s="535"/>
      <c r="SWZ188" s="592"/>
      <c r="SXA188" s="567"/>
      <c r="SXF188" s="535"/>
      <c r="SXG188" s="592"/>
      <c r="SXH188" s="567"/>
      <c r="SXM188" s="535"/>
      <c r="SXN188" s="592"/>
      <c r="SXO188" s="567"/>
      <c r="SXT188" s="535"/>
      <c r="SXU188" s="592"/>
      <c r="SXV188" s="567"/>
      <c r="SYA188" s="535"/>
      <c r="SYB188" s="592"/>
      <c r="SYC188" s="567"/>
      <c r="SYH188" s="535"/>
      <c r="SYI188" s="592"/>
      <c r="SYJ188" s="567"/>
      <c r="SYO188" s="535"/>
      <c r="SYP188" s="592"/>
      <c r="SYQ188" s="567"/>
      <c r="SYV188" s="535"/>
      <c r="SYW188" s="592"/>
      <c r="SYX188" s="567"/>
      <c r="SZC188" s="535"/>
      <c r="SZD188" s="592"/>
      <c r="SZE188" s="567"/>
      <c r="SZJ188" s="535"/>
      <c r="SZK188" s="592"/>
      <c r="SZL188" s="567"/>
      <c r="SZQ188" s="535"/>
      <c r="SZR188" s="592"/>
      <c r="SZS188" s="567"/>
      <c r="SZX188" s="535"/>
      <c r="SZY188" s="592"/>
      <c r="SZZ188" s="567"/>
      <c r="TAE188" s="535"/>
      <c r="TAF188" s="592"/>
      <c r="TAG188" s="567"/>
      <c r="TAL188" s="535"/>
      <c r="TAM188" s="592"/>
      <c r="TAN188" s="567"/>
      <c r="TAS188" s="535"/>
      <c r="TAT188" s="592"/>
      <c r="TAU188" s="567"/>
      <c r="TAZ188" s="535"/>
      <c r="TBA188" s="592"/>
      <c r="TBB188" s="567"/>
      <c r="TBG188" s="535"/>
      <c r="TBH188" s="592"/>
      <c r="TBI188" s="567"/>
      <c r="TBN188" s="535"/>
      <c r="TBO188" s="592"/>
      <c r="TBP188" s="567"/>
      <c r="TBU188" s="535"/>
      <c r="TBV188" s="592"/>
      <c r="TBW188" s="567"/>
      <c r="TCB188" s="535"/>
      <c r="TCC188" s="592"/>
      <c r="TCD188" s="567"/>
      <c r="TCI188" s="535"/>
      <c r="TCJ188" s="592"/>
      <c r="TCK188" s="567"/>
      <c r="TCP188" s="535"/>
      <c r="TCQ188" s="592"/>
      <c r="TCR188" s="567"/>
      <c r="TCW188" s="535"/>
      <c r="TCX188" s="592"/>
      <c r="TCY188" s="567"/>
      <c r="TDD188" s="535"/>
      <c r="TDE188" s="592"/>
      <c r="TDF188" s="567"/>
      <c r="TDK188" s="535"/>
      <c r="TDL188" s="592"/>
      <c r="TDM188" s="567"/>
      <c r="TDR188" s="535"/>
      <c r="TDS188" s="592"/>
      <c r="TDT188" s="567"/>
      <c r="TDY188" s="535"/>
      <c r="TDZ188" s="592"/>
      <c r="TEA188" s="567"/>
      <c r="TEF188" s="535"/>
      <c r="TEG188" s="592"/>
      <c r="TEH188" s="567"/>
      <c r="TEM188" s="535"/>
      <c r="TEN188" s="592"/>
      <c r="TEO188" s="567"/>
      <c r="TET188" s="535"/>
      <c r="TEU188" s="592"/>
      <c r="TEV188" s="567"/>
      <c r="TFA188" s="535"/>
      <c r="TFB188" s="592"/>
      <c r="TFC188" s="567"/>
      <c r="TFH188" s="535"/>
      <c r="TFI188" s="592"/>
      <c r="TFJ188" s="567"/>
      <c r="TFO188" s="535"/>
      <c r="TFP188" s="592"/>
      <c r="TFQ188" s="567"/>
      <c r="TFV188" s="535"/>
      <c r="TFW188" s="592"/>
      <c r="TFX188" s="567"/>
      <c r="TGC188" s="535"/>
      <c r="TGD188" s="592"/>
      <c r="TGE188" s="567"/>
      <c r="TGJ188" s="535"/>
      <c r="TGK188" s="592"/>
      <c r="TGL188" s="567"/>
      <c r="TGQ188" s="535"/>
      <c r="TGR188" s="592"/>
      <c r="TGS188" s="567"/>
      <c r="TGX188" s="535"/>
      <c r="TGY188" s="592"/>
      <c r="TGZ188" s="567"/>
      <c r="THE188" s="535"/>
      <c r="THF188" s="592"/>
      <c r="THG188" s="567"/>
      <c r="THL188" s="535"/>
      <c r="THM188" s="592"/>
      <c r="THN188" s="567"/>
      <c r="THS188" s="535"/>
      <c r="THT188" s="592"/>
      <c r="THU188" s="567"/>
      <c r="THZ188" s="535"/>
      <c r="TIA188" s="592"/>
      <c r="TIB188" s="567"/>
      <c r="TIG188" s="535"/>
      <c r="TIH188" s="592"/>
      <c r="TII188" s="567"/>
      <c r="TIN188" s="535"/>
      <c r="TIO188" s="592"/>
      <c r="TIP188" s="567"/>
      <c r="TIU188" s="535"/>
      <c r="TIV188" s="592"/>
      <c r="TIW188" s="567"/>
      <c r="TJB188" s="535"/>
      <c r="TJC188" s="592"/>
      <c r="TJD188" s="567"/>
      <c r="TJI188" s="535"/>
      <c r="TJJ188" s="592"/>
      <c r="TJK188" s="567"/>
      <c r="TJP188" s="535"/>
      <c r="TJQ188" s="592"/>
      <c r="TJR188" s="567"/>
      <c r="TJW188" s="535"/>
      <c r="TJX188" s="592"/>
      <c r="TJY188" s="567"/>
      <c r="TKD188" s="535"/>
      <c r="TKE188" s="592"/>
      <c r="TKF188" s="567"/>
      <c r="TKK188" s="535"/>
      <c r="TKL188" s="592"/>
      <c r="TKM188" s="567"/>
      <c r="TKR188" s="535"/>
      <c r="TKS188" s="592"/>
      <c r="TKT188" s="567"/>
      <c r="TKY188" s="535"/>
      <c r="TKZ188" s="592"/>
      <c r="TLA188" s="567"/>
      <c r="TLF188" s="535"/>
      <c r="TLG188" s="592"/>
      <c r="TLH188" s="567"/>
      <c r="TLM188" s="535"/>
      <c r="TLN188" s="592"/>
      <c r="TLO188" s="567"/>
      <c r="TLT188" s="535"/>
      <c r="TLU188" s="592"/>
      <c r="TLV188" s="567"/>
      <c r="TMA188" s="535"/>
      <c r="TMB188" s="592"/>
      <c r="TMC188" s="567"/>
      <c r="TMH188" s="535"/>
      <c r="TMI188" s="592"/>
      <c r="TMJ188" s="567"/>
      <c r="TMO188" s="535"/>
      <c r="TMP188" s="592"/>
      <c r="TMQ188" s="567"/>
      <c r="TMV188" s="535"/>
      <c r="TMW188" s="592"/>
      <c r="TMX188" s="567"/>
      <c r="TNC188" s="535"/>
      <c r="TND188" s="592"/>
      <c r="TNE188" s="567"/>
      <c r="TNJ188" s="535"/>
      <c r="TNK188" s="592"/>
      <c r="TNL188" s="567"/>
      <c r="TNQ188" s="535"/>
      <c r="TNR188" s="592"/>
      <c r="TNS188" s="567"/>
      <c r="TNX188" s="535"/>
      <c r="TNY188" s="592"/>
      <c r="TNZ188" s="567"/>
      <c r="TOE188" s="535"/>
      <c r="TOF188" s="592"/>
      <c r="TOG188" s="567"/>
      <c r="TOL188" s="535"/>
      <c r="TOM188" s="592"/>
      <c r="TON188" s="567"/>
      <c r="TOS188" s="535"/>
      <c r="TOT188" s="592"/>
      <c r="TOU188" s="567"/>
      <c r="TOZ188" s="535"/>
      <c r="TPA188" s="592"/>
      <c r="TPB188" s="567"/>
      <c r="TPG188" s="535"/>
      <c r="TPH188" s="592"/>
      <c r="TPI188" s="567"/>
      <c r="TPN188" s="535"/>
      <c r="TPO188" s="592"/>
      <c r="TPP188" s="567"/>
      <c r="TPU188" s="535"/>
      <c r="TPV188" s="592"/>
      <c r="TPW188" s="567"/>
      <c r="TQB188" s="535"/>
      <c r="TQC188" s="592"/>
      <c r="TQD188" s="567"/>
      <c r="TQI188" s="535"/>
      <c r="TQJ188" s="592"/>
      <c r="TQK188" s="567"/>
      <c r="TQP188" s="535"/>
      <c r="TQQ188" s="592"/>
      <c r="TQR188" s="567"/>
      <c r="TQW188" s="535"/>
      <c r="TQX188" s="592"/>
      <c r="TQY188" s="567"/>
      <c r="TRD188" s="535"/>
      <c r="TRE188" s="592"/>
      <c r="TRF188" s="567"/>
      <c r="TRK188" s="535"/>
      <c r="TRL188" s="592"/>
      <c r="TRM188" s="567"/>
      <c r="TRR188" s="535"/>
      <c r="TRS188" s="592"/>
      <c r="TRT188" s="567"/>
      <c r="TRY188" s="535"/>
      <c r="TRZ188" s="592"/>
      <c r="TSA188" s="567"/>
      <c r="TSF188" s="535"/>
      <c r="TSG188" s="592"/>
      <c r="TSH188" s="567"/>
      <c r="TSM188" s="535"/>
      <c r="TSN188" s="592"/>
      <c r="TSO188" s="567"/>
      <c r="TST188" s="535"/>
      <c r="TSU188" s="592"/>
      <c r="TSV188" s="567"/>
      <c r="TTA188" s="535"/>
      <c r="TTB188" s="592"/>
      <c r="TTC188" s="567"/>
      <c r="TTH188" s="535"/>
      <c r="TTI188" s="592"/>
      <c r="TTJ188" s="567"/>
      <c r="TTO188" s="535"/>
      <c r="TTP188" s="592"/>
      <c r="TTQ188" s="567"/>
      <c r="TTV188" s="535"/>
      <c r="TTW188" s="592"/>
      <c r="TTX188" s="567"/>
      <c r="TUC188" s="535"/>
      <c r="TUD188" s="592"/>
      <c r="TUE188" s="567"/>
      <c r="TUJ188" s="535"/>
      <c r="TUK188" s="592"/>
      <c r="TUL188" s="567"/>
      <c r="TUQ188" s="535"/>
      <c r="TUR188" s="592"/>
      <c r="TUS188" s="567"/>
      <c r="TUX188" s="535"/>
      <c r="TUY188" s="592"/>
      <c r="TUZ188" s="567"/>
      <c r="TVE188" s="535"/>
      <c r="TVF188" s="592"/>
      <c r="TVG188" s="567"/>
      <c r="TVL188" s="535"/>
      <c r="TVM188" s="592"/>
      <c r="TVN188" s="567"/>
      <c r="TVS188" s="535"/>
      <c r="TVT188" s="592"/>
      <c r="TVU188" s="567"/>
      <c r="TVZ188" s="535"/>
      <c r="TWA188" s="592"/>
      <c r="TWB188" s="567"/>
      <c r="TWG188" s="535"/>
      <c r="TWH188" s="592"/>
      <c r="TWI188" s="567"/>
      <c r="TWN188" s="535"/>
      <c r="TWO188" s="592"/>
      <c r="TWP188" s="567"/>
      <c r="TWU188" s="535"/>
      <c r="TWV188" s="592"/>
      <c r="TWW188" s="567"/>
      <c r="TXB188" s="535"/>
      <c r="TXC188" s="592"/>
      <c r="TXD188" s="567"/>
      <c r="TXI188" s="535"/>
      <c r="TXJ188" s="592"/>
      <c r="TXK188" s="567"/>
      <c r="TXP188" s="535"/>
      <c r="TXQ188" s="592"/>
      <c r="TXR188" s="567"/>
      <c r="TXW188" s="535"/>
      <c r="TXX188" s="592"/>
      <c r="TXY188" s="567"/>
      <c r="TYD188" s="535"/>
      <c r="TYE188" s="592"/>
      <c r="TYF188" s="567"/>
      <c r="TYK188" s="535"/>
      <c r="TYL188" s="592"/>
      <c r="TYM188" s="567"/>
      <c r="TYR188" s="535"/>
      <c r="TYS188" s="592"/>
      <c r="TYT188" s="567"/>
      <c r="TYY188" s="535"/>
      <c r="TYZ188" s="592"/>
      <c r="TZA188" s="567"/>
      <c r="TZF188" s="535"/>
      <c r="TZG188" s="592"/>
      <c r="TZH188" s="567"/>
      <c r="TZM188" s="535"/>
      <c r="TZN188" s="592"/>
      <c r="TZO188" s="567"/>
      <c r="TZT188" s="535"/>
      <c r="TZU188" s="592"/>
      <c r="TZV188" s="567"/>
      <c r="UAA188" s="535"/>
      <c r="UAB188" s="592"/>
      <c r="UAC188" s="567"/>
      <c r="UAH188" s="535"/>
      <c r="UAI188" s="592"/>
      <c r="UAJ188" s="567"/>
      <c r="UAO188" s="535"/>
      <c r="UAP188" s="592"/>
      <c r="UAQ188" s="567"/>
      <c r="UAV188" s="535"/>
      <c r="UAW188" s="592"/>
      <c r="UAX188" s="567"/>
      <c r="UBC188" s="535"/>
      <c r="UBD188" s="592"/>
      <c r="UBE188" s="567"/>
      <c r="UBJ188" s="535"/>
      <c r="UBK188" s="592"/>
      <c r="UBL188" s="567"/>
      <c r="UBQ188" s="535"/>
      <c r="UBR188" s="592"/>
      <c r="UBS188" s="567"/>
      <c r="UBX188" s="535"/>
      <c r="UBY188" s="592"/>
      <c r="UBZ188" s="567"/>
      <c r="UCE188" s="535"/>
      <c r="UCF188" s="592"/>
      <c r="UCG188" s="567"/>
      <c r="UCL188" s="535"/>
      <c r="UCM188" s="592"/>
      <c r="UCN188" s="567"/>
      <c r="UCS188" s="535"/>
      <c r="UCT188" s="592"/>
      <c r="UCU188" s="567"/>
      <c r="UCZ188" s="535"/>
      <c r="UDA188" s="592"/>
      <c r="UDB188" s="567"/>
      <c r="UDG188" s="535"/>
      <c r="UDH188" s="592"/>
      <c r="UDI188" s="567"/>
      <c r="UDN188" s="535"/>
      <c r="UDO188" s="592"/>
      <c r="UDP188" s="567"/>
      <c r="UDU188" s="535"/>
      <c r="UDV188" s="592"/>
      <c r="UDW188" s="567"/>
      <c r="UEB188" s="535"/>
      <c r="UEC188" s="592"/>
      <c r="UED188" s="567"/>
      <c r="UEI188" s="535"/>
      <c r="UEJ188" s="592"/>
      <c r="UEK188" s="567"/>
      <c r="UEP188" s="535"/>
      <c r="UEQ188" s="592"/>
      <c r="UER188" s="567"/>
      <c r="UEW188" s="535"/>
      <c r="UEX188" s="592"/>
      <c r="UEY188" s="567"/>
      <c r="UFD188" s="535"/>
      <c r="UFE188" s="592"/>
      <c r="UFF188" s="567"/>
      <c r="UFK188" s="535"/>
      <c r="UFL188" s="592"/>
      <c r="UFM188" s="567"/>
      <c r="UFR188" s="535"/>
      <c r="UFS188" s="592"/>
      <c r="UFT188" s="567"/>
      <c r="UFY188" s="535"/>
      <c r="UFZ188" s="592"/>
      <c r="UGA188" s="567"/>
      <c r="UGF188" s="535"/>
      <c r="UGG188" s="592"/>
      <c r="UGH188" s="567"/>
      <c r="UGM188" s="535"/>
      <c r="UGN188" s="592"/>
      <c r="UGO188" s="567"/>
      <c r="UGT188" s="535"/>
      <c r="UGU188" s="592"/>
      <c r="UGV188" s="567"/>
      <c r="UHA188" s="535"/>
      <c r="UHB188" s="592"/>
      <c r="UHC188" s="567"/>
      <c r="UHH188" s="535"/>
      <c r="UHI188" s="592"/>
      <c r="UHJ188" s="567"/>
      <c r="UHO188" s="535"/>
      <c r="UHP188" s="592"/>
      <c r="UHQ188" s="567"/>
      <c r="UHV188" s="535"/>
      <c r="UHW188" s="592"/>
      <c r="UHX188" s="567"/>
      <c r="UIC188" s="535"/>
      <c r="UID188" s="592"/>
      <c r="UIE188" s="567"/>
      <c r="UIJ188" s="535"/>
      <c r="UIK188" s="592"/>
      <c r="UIL188" s="567"/>
      <c r="UIQ188" s="535"/>
      <c r="UIR188" s="592"/>
      <c r="UIS188" s="567"/>
      <c r="UIX188" s="535"/>
      <c r="UIY188" s="592"/>
      <c r="UIZ188" s="567"/>
      <c r="UJE188" s="535"/>
      <c r="UJF188" s="592"/>
      <c r="UJG188" s="567"/>
      <c r="UJL188" s="535"/>
      <c r="UJM188" s="592"/>
      <c r="UJN188" s="567"/>
      <c r="UJS188" s="535"/>
      <c r="UJT188" s="592"/>
      <c r="UJU188" s="567"/>
      <c r="UJZ188" s="535"/>
      <c r="UKA188" s="592"/>
      <c r="UKB188" s="567"/>
      <c r="UKG188" s="535"/>
      <c r="UKH188" s="592"/>
      <c r="UKI188" s="567"/>
      <c r="UKN188" s="535"/>
      <c r="UKO188" s="592"/>
      <c r="UKP188" s="567"/>
      <c r="UKU188" s="535"/>
      <c r="UKV188" s="592"/>
      <c r="UKW188" s="567"/>
      <c r="ULB188" s="535"/>
      <c r="ULC188" s="592"/>
      <c r="ULD188" s="567"/>
      <c r="ULI188" s="535"/>
      <c r="ULJ188" s="592"/>
      <c r="ULK188" s="567"/>
      <c r="ULP188" s="535"/>
      <c r="ULQ188" s="592"/>
      <c r="ULR188" s="567"/>
      <c r="ULW188" s="535"/>
      <c r="ULX188" s="592"/>
      <c r="ULY188" s="567"/>
      <c r="UMD188" s="535"/>
      <c r="UME188" s="592"/>
      <c r="UMF188" s="567"/>
      <c r="UMK188" s="535"/>
      <c r="UML188" s="592"/>
      <c r="UMM188" s="567"/>
      <c r="UMR188" s="535"/>
      <c r="UMS188" s="592"/>
      <c r="UMT188" s="567"/>
      <c r="UMY188" s="535"/>
      <c r="UMZ188" s="592"/>
      <c r="UNA188" s="567"/>
      <c r="UNF188" s="535"/>
      <c r="UNG188" s="592"/>
      <c r="UNH188" s="567"/>
      <c r="UNM188" s="535"/>
      <c r="UNN188" s="592"/>
      <c r="UNO188" s="567"/>
      <c r="UNT188" s="535"/>
      <c r="UNU188" s="592"/>
      <c r="UNV188" s="567"/>
      <c r="UOA188" s="535"/>
      <c r="UOB188" s="592"/>
      <c r="UOC188" s="567"/>
      <c r="UOH188" s="535"/>
      <c r="UOI188" s="592"/>
      <c r="UOJ188" s="567"/>
      <c r="UOO188" s="535"/>
      <c r="UOP188" s="592"/>
      <c r="UOQ188" s="567"/>
      <c r="UOV188" s="535"/>
      <c r="UOW188" s="592"/>
      <c r="UOX188" s="567"/>
      <c r="UPC188" s="535"/>
      <c r="UPD188" s="592"/>
      <c r="UPE188" s="567"/>
      <c r="UPJ188" s="535"/>
      <c r="UPK188" s="592"/>
      <c r="UPL188" s="567"/>
      <c r="UPQ188" s="535"/>
      <c r="UPR188" s="592"/>
      <c r="UPS188" s="567"/>
      <c r="UPX188" s="535"/>
      <c r="UPY188" s="592"/>
      <c r="UPZ188" s="567"/>
      <c r="UQE188" s="535"/>
      <c r="UQF188" s="592"/>
      <c r="UQG188" s="567"/>
      <c r="UQL188" s="535"/>
      <c r="UQM188" s="592"/>
      <c r="UQN188" s="567"/>
      <c r="UQS188" s="535"/>
      <c r="UQT188" s="592"/>
      <c r="UQU188" s="567"/>
      <c r="UQZ188" s="535"/>
      <c r="URA188" s="592"/>
      <c r="URB188" s="567"/>
      <c r="URG188" s="535"/>
      <c r="URH188" s="592"/>
      <c r="URI188" s="567"/>
      <c r="URN188" s="535"/>
      <c r="URO188" s="592"/>
      <c r="URP188" s="567"/>
      <c r="URU188" s="535"/>
      <c r="URV188" s="592"/>
      <c r="URW188" s="567"/>
      <c r="USB188" s="535"/>
      <c r="USC188" s="592"/>
      <c r="USD188" s="567"/>
      <c r="USI188" s="535"/>
      <c r="USJ188" s="592"/>
      <c r="USK188" s="567"/>
      <c r="USP188" s="535"/>
      <c r="USQ188" s="592"/>
      <c r="USR188" s="567"/>
      <c r="USW188" s="535"/>
      <c r="USX188" s="592"/>
      <c r="USY188" s="567"/>
      <c r="UTD188" s="535"/>
      <c r="UTE188" s="592"/>
      <c r="UTF188" s="567"/>
      <c r="UTK188" s="535"/>
      <c r="UTL188" s="592"/>
      <c r="UTM188" s="567"/>
      <c r="UTR188" s="535"/>
      <c r="UTS188" s="592"/>
      <c r="UTT188" s="567"/>
      <c r="UTY188" s="535"/>
      <c r="UTZ188" s="592"/>
      <c r="UUA188" s="567"/>
      <c r="UUF188" s="535"/>
      <c r="UUG188" s="592"/>
      <c r="UUH188" s="567"/>
      <c r="UUM188" s="535"/>
      <c r="UUN188" s="592"/>
      <c r="UUO188" s="567"/>
      <c r="UUT188" s="535"/>
      <c r="UUU188" s="592"/>
      <c r="UUV188" s="567"/>
      <c r="UVA188" s="535"/>
      <c r="UVB188" s="592"/>
      <c r="UVC188" s="567"/>
      <c r="UVH188" s="535"/>
      <c r="UVI188" s="592"/>
      <c r="UVJ188" s="567"/>
      <c r="UVO188" s="535"/>
      <c r="UVP188" s="592"/>
      <c r="UVQ188" s="567"/>
      <c r="UVV188" s="535"/>
      <c r="UVW188" s="592"/>
      <c r="UVX188" s="567"/>
      <c r="UWC188" s="535"/>
      <c r="UWD188" s="592"/>
      <c r="UWE188" s="567"/>
      <c r="UWJ188" s="535"/>
      <c r="UWK188" s="592"/>
      <c r="UWL188" s="567"/>
      <c r="UWQ188" s="535"/>
      <c r="UWR188" s="592"/>
      <c r="UWS188" s="567"/>
      <c r="UWX188" s="535"/>
      <c r="UWY188" s="592"/>
      <c r="UWZ188" s="567"/>
      <c r="UXE188" s="535"/>
      <c r="UXF188" s="592"/>
      <c r="UXG188" s="567"/>
      <c r="UXL188" s="535"/>
      <c r="UXM188" s="592"/>
      <c r="UXN188" s="567"/>
      <c r="UXS188" s="535"/>
      <c r="UXT188" s="592"/>
      <c r="UXU188" s="567"/>
      <c r="UXZ188" s="535"/>
      <c r="UYA188" s="592"/>
      <c r="UYB188" s="567"/>
      <c r="UYG188" s="535"/>
      <c r="UYH188" s="592"/>
      <c r="UYI188" s="567"/>
      <c r="UYN188" s="535"/>
      <c r="UYO188" s="592"/>
      <c r="UYP188" s="567"/>
      <c r="UYU188" s="535"/>
      <c r="UYV188" s="592"/>
      <c r="UYW188" s="567"/>
      <c r="UZB188" s="535"/>
      <c r="UZC188" s="592"/>
      <c r="UZD188" s="567"/>
      <c r="UZI188" s="535"/>
      <c r="UZJ188" s="592"/>
      <c r="UZK188" s="567"/>
      <c r="UZP188" s="535"/>
      <c r="UZQ188" s="592"/>
      <c r="UZR188" s="567"/>
      <c r="UZW188" s="535"/>
      <c r="UZX188" s="592"/>
      <c r="UZY188" s="567"/>
      <c r="VAD188" s="535"/>
      <c r="VAE188" s="592"/>
      <c r="VAF188" s="567"/>
      <c r="VAK188" s="535"/>
      <c r="VAL188" s="592"/>
      <c r="VAM188" s="567"/>
      <c r="VAR188" s="535"/>
      <c r="VAS188" s="592"/>
      <c r="VAT188" s="567"/>
      <c r="VAY188" s="535"/>
      <c r="VAZ188" s="592"/>
      <c r="VBA188" s="567"/>
      <c r="VBF188" s="535"/>
      <c r="VBG188" s="592"/>
      <c r="VBH188" s="567"/>
      <c r="VBM188" s="535"/>
      <c r="VBN188" s="592"/>
      <c r="VBO188" s="567"/>
      <c r="VBT188" s="535"/>
      <c r="VBU188" s="592"/>
      <c r="VBV188" s="567"/>
      <c r="VCA188" s="535"/>
      <c r="VCB188" s="592"/>
      <c r="VCC188" s="567"/>
      <c r="VCH188" s="535"/>
      <c r="VCI188" s="592"/>
      <c r="VCJ188" s="567"/>
      <c r="VCO188" s="535"/>
      <c r="VCP188" s="592"/>
      <c r="VCQ188" s="567"/>
      <c r="VCV188" s="535"/>
      <c r="VCW188" s="592"/>
      <c r="VCX188" s="567"/>
      <c r="VDC188" s="535"/>
      <c r="VDD188" s="592"/>
      <c r="VDE188" s="567"/>
      <c r="VDJ188" s="535"/>
      <c r="VDK188" s="592"/>
      <c r="VDL188" s="567"/>
      <c r="VDQ188" s="535"/>
      <c r="VDR188" s="592"/>
      <c r="VDS188" s="567"/>
      <c r="VDX188" s="535"/>
      <c r="VDY188" s="592"/>
      <c r="VDZ188" s="567"/>
      <c r="VEE188" s="535"/>
      <c r="VEF188" s="592"/>
      <c r="VEG188" s="567"/>
      <c r="VEL188" s="535"/>
      <c r="VEM188" s="592"/>
      <c r="VEN188" s="567"/>
      <c r="VES188" s="535"/>
      <c r="VET188" s="592"/>
      <c r="VEU188" s="567"/>
      <c r="VEZ188" s="535"/>
      <c r="VFA188" s="592"/>
      <c r="VFB188" s="567"/>
      <c r="VFG188" s="535"/>
      <c r="VFH188" s="592"/>
      <c r="VFI188" s="567"/>
      <c r="VFN188" s="535"/>
      <c r="VFO188" s="592"/>
      <c r="VFP188" s="567"/>
      <c r="VFU188" s="535"/>
      <c r="VFV188" s="592"/>
      <c r="VFW188" s="567"/>
      <c r="VGB188" s="535"/>
      <c r="VGC188" s="592"/>
      <c r="VGD188" s="567"/>
      <c r="VGI188" s="535"/>
      <c r="VGJ188" s="592"/>
      <c r="VGK188" s="567"/>
      <c r="VGP188" s="535"/>
      <c r="VGQ188" s="592"/>
      <c r="VGR188" s="567"/>
      <c r="VGW188" s="535"/>
      <c r="VGX188" s="592"/>
      <c r="VGY188" s="567"/>
      <c r="VHD188" s="535"/>
      <c r="VHE188" s="592"/>
      <c r="VHF188" s="567"/>
      <c r="VHK188" s="535"/>
      <c r="VHL188" s="592"/>
      <c r="VHM188" s="567"/>
      <c r="VHR188" s="535"/>
      <c r="VHS188" s="592"/>
      <c r="VHT188" s="567"/>
      <c r="VHY188" s="535"/>
      <c r="VHZ188" s="592"/>
      <c r="VIA188" s="567"/>
      <c r="VIF188" s="535"/>
      <c r="VIG188" s="592"/>
      <c r="VIH188" s="567"/>
      <c r="VIM188" s="535"/>
      <c r="VIN188" s="592"/>
      <c r="VIO188" s="567"/>
      <c r="VIT188" s="535"/>
      <c r="VIU188" s="592"/>
      <c r="VIV188" s="567"/>
      <c r="VJA188" s="535"/>
      <c r="VJB188" s="592"/>
      <c r="VJC188" s="567"/>
      <c r="VJH188" s="535"/>
      <c r="VJI188" s="592"/>
      <c r="VJJ188" s="567"/>
      <c r="VJO188" s="535"/>
      <c r="VJP188" s="592"/>
      <c r="VJQ188" s="567"/>
      <c r="VJV188" s="535"/>
      <c r="VJW188" s="592"/>
      <c r="VJX188" s="567"/>
      <c r="VKC188" s="535"/>
      <c r="VKD188" s="592"/>
      <c r="VKE188" s="567"/>
      <c r="VKJ188" s="535"/>
      <c r="VKK188" s="592"/>
      <c r="VKL188" s="567"/>
      <c r="VKQ188" s="535"/>
      <c r="VKR188" s="592"/>
      <c r="VKS188" s="567"/>
      <c r="VKX188" s="535"/>
      <c r="VKY188" s="592"/>
      <c r="VKZ188" s="567"/>
      <c r="VLE188" s="535"/>
      <c r="VLF188" s="592"/>
      <c r="VLG188" s="567"/>
      <c r="VLL188" s="535"/>
      <c r="VLM188" s="592"/>
      <c r="VLN188" s="567"/>
      <c r="VLS188" s="535"/>
      <c r="VLT188" s="592"/>
      <c r="VLU188" s="567"/>
      <c r="VLZ188" s="535"/>
      <c r="VMA188" s="592"/>
      <c r="VMB188" s="567"/>
      <c r="VMG188" s="535"/>
      <c r="VMH188" s="592"/>
      <c r="VMI188" s="567"/>
      <c r="VMN188" s="535"/>
      <c r="VMO188" s="592"/>
      <c r="VMP188" s="567"/>
      <c r="VMU188" s="535"/>
      <c r="VMV188" s="592"/>
      <c r="VMW188" s="567"/>
      <c r="VNB188" s="535"/>
      <c r="VNC188" s="592"/>
      <c r="VND188" s="567"/>
      <c r="VNI188" s="535"/>
      <c r="VNJ188" s="592"/>
      <c r="VNK188" s="567"/>
      <c r="VNP188" s="535"/>
      <c r="VNQ188" s="592"/>
      <c r="VNR188" s="567"/>
      <c r="VNW188" s="535"/>
      <c r="VNX188" s="592"/>
      <c r="VNY188" s="567"/>
      <c r="VOD188" s="535"/>
      <c r="VOE188" s="592"/>
      <c r="VOF188" s="567"/>
      <c r="VOK188" s="535"/>
      <c r="VOL188" s="592"/>
      <c r="VOM188" s="567"/>
      <c r="VOR188" s="535"/>
      <c r="VOS188" s="592"/>
      <c r="VOT188" s="567"/>
      <c r="VOY188" s="535"/>
      <c r="VOZ188" s="592"/>
      <c r="VPA188" s="567"/>
      <c r="VPF188" s="535"/>
      <c r="VPG188" s="592"/>
      <c r="VPH188" s="567"/>
      <c r="VPM188" s="535"/>
      <c r="VPN188" s="592"/>
      <c r="VPO188" s="567"/>
      <c r="VPT188" s="535"/>
      <c r="VPU188" s="592"/>
      <c r="VPV188" s="567"/>
      <c r="VQA188" s="535"/>
      <c r="VQB188" s="592"/>
      <c r="VQC188" s="567"/>
      <c r="VQH188" s="535"/>
      <c r="VQI188" s="592"/>
      <c r="VQJ188" s="567"/>
      <c r="VQO188" s="535"/>
      <c r="VQP188" s="592"/>
      <c r="VQQ188" s="567"/>
      <c r="VQV188" s="535"/>
      <c r="VQW188" s="592"/>
      <c r="VQX188" s="567"/>
      <c r="VRC188" s="535"/>
      <c r="VRD188" s="592"/>
      <c r="VRE188" s="567"/>
      <c r="VRJ188" s="535"/>
      <c r="VRK188" s="592"/>
      <c r="VRL188" s="567"/>
      <c r="VRQ188" s="535"/>
      <c r="VRR188" s="592"/>
      <c r="VRS188" s="567"/>
      <c r="VRX188" s="535"/>
      <c r="VRY188" s="592"/>
      <c r="VRZ188" s="567"/>
      <c r="VSE188" s="535"/>
      <c r="VSF188" s="592"/>
      <c r="VSG188" s="567"/>
      <c r="VSL188" s="535"/>
      <c r="VSM188" s="592"/>
      <c r="VSN188" s="567"/>
      <c r="VSS188" s="535"/>
      <c r="VST188" s="592"/>
      <c r="VSU188" s="567"/>
      <c r="VSZ188" s="535"/>
      <c r="VTA188" s="592"/>
      <c r="VTB188" s="567"/>
      <c r="VTG188" s="535"/>
      <c r="VTH188" s="592"/>
      <c r="VTI188" s="567"/>
      <c r="VTN188" s="535"/>
      <c r="VTO188" s="592"/>
      <c r="VTP188" s="567"/>
      <c r="VTU188" s="535"/>
      <c r="VTV188" s="592"/>
      <c r="VTW188" s="567"/>
      <c r="VUB188" s="535"/>
      <c r="VUC188" s="592"/>
      <c r="VUD188" s="567"/>
      <c r="VUI188" s="535"/>
      <c r="VUJ188" s="592"/>
      <c r="VUK188" s="567"/>
      <c r="VUP188" s="535"/>
      <c r="VUQ188" s="592"/>
      <c r="VUR188" s="567"/>
      <c r="VUW188" s="535"/>
      <c r="VUX188" s="592"/>
      <c r="VUY188" s="567"/>
      <c r="VVD188" s="535"/>
      <c r="VVE188" s="592"/>
      <c r="VVF188" s="567"/>
      <c r="VVK188" s="535"/>
      <c r="VVL188" s="592"/>
      <c r="VVM188" s="567"/>
      <c r="VVR188" s="535"/>
      <c r="VVS188" s="592"/>
      <c r="VVT188" s="567"/>
      <c r="VVY188" s="535"/>
      <c r="VVZ188" s="592"/>
      <c r="VWA188" s="567"/>
      <c r="VWF188" s="535"/>
      <c r="VWG188" s="592"/>
      <c r="VWH188" s="567"/>
      <c r="VWM188" s="535"/>
      <c r="VWN188" s="592"/>
      <c r="VWO188" s="567"/>
      <c r="VWT188" s="535"/>
      <c r="VWU188" s="592"/>
      <c r="VWV188" s="567"/>
      <c r="VXA188" s="535"/>
      <c r="VXB188" s="592"/>
      <c r="VXC188" s="567"/>
      <c r="VXH188" s="535"/>
      <c r="VXI188" s="592"/>
      <c r="VXJ188" s="567"/>
      <c r="VXO188" s="535"/>
      <c r="VXP188" s="592"/>
      <c r="VXQ188" s="567"/>
      <c r="VXV188" s="535"/>
      <c r="VXW188" s="592"/>
      <c r="VXX188" s="567"/>
      <c r="VYC188" s="535"/>
      <c r="VYD188" s="592"/>
      <c r="VYE188" s="567"/>
      <c r="VYJ188" s="535"/>
      <c r="VYK188" s="592"/>
      <c r="VYL188" s="567"/>
      <c r="VYQ188" s="535"/>
      <c r="VYR188" s="592"/>
      <c r="VYS188" s="567"/>
      <c r="VYX188" s="535"/>
      <c r="VYY188" s="592"/>
      <c r="VYZ188" s="567"/>
      <c r="VZE188" s="535"/>
      <c r="VZF188" s="592"/>
      <c r="VZG188" s="567"/>
      <c r="VZL188" s="535"/>
      <c r="VZM188" s="592"/>
      <c r="VZN188" s="567"/>
      <c r="VZS188" s="535"/>
      <c r="VZT188" s="592"/>
      <c r="VZU188" s="567"/>
      <c r="VZZ188" s="535"/>
      <c r="WAA188" s="592"/>
      <c r="WAB188" s="567"/>
      <c r="WAG188" s="535"/>
      <c r="WAH188" s="592"/>
      <c r="WAI188" s="567"/>
      <c r="WAN188" s="535"/>
      <c r="WAO188" s="592"/>
      <c r="WAP188" s="567"/>
      <c r="WAU188" s="535"/>
      <c r="WAV188" s="592"/>
      <c r="WAW188" s="567"/>
      <c r="WBB188" s="535"/>
      <c r="WBC188" s="592"/>
      <c r="WBD188" s="567"/>
      <c r="WBI188" s="535"/>
      <c r="WBJ188" s="592"/>
      <c r="WBK188" s="567"/>
      <c r="WBP188" s="535"/>
      <c r="WBQ188" s="592"/>
      <c r="WBR188" s="567"/>
      <c r="WBW188" s="535"/>
      <c r="WBX188" s="592"/>
      <c r="WBY188" s="567"/>
      <c r="WCD188" s="535"/>
      <c r="WCE188" s="592"/>
      <c r="WCF188" s="567"/>
      <c r="WCK188" s="535"/>
      <c r="WCL188" s="592"/>
      <c r="WCM188" s="567"/>
      <c r="WCR188" s="535"/>
      <c r="WCS188" s="592"/>
      <c r="WCT188" s="567"/>
      <c r="WCY188" s="535"/>
      <c r="WCZ188" s="592"/>
      <c r="WDA188" s="567"/>
      <c r="WDF188" s="535"/>
      <c r="WDG188" s="592"/>
      <c r="WDH188" s="567"/>
      <c r="WDM188" s="535"/>
      <c r="WDN188" s="592"/>
      <c r="WDO188" s="567"/>
      <c r="WDT188" s="535"/>
      <c r="WDU188" s="592"/>
      <c r="WDV188" s="567"/>
      <c r="WEA188" s="535"/>
      <c r="WEB188" s="592"/>
      <c r="WEC188" s="567"/>
      <c r="WEH188" s="535"/>
      <c r="WEI188" s="592"/>
      <c r="WEJ188" s="567"/>
      <c r="WEO188" s="535"/>
      <c r="WEP188" s="592"/>
      <c r="WEQ188" s="567"/>
      <c r="WEV188" s="535"/>
      <c r="WEW188" s="592"/>
      <c r="WEX188" s="567"/>
      <c r="WFC188" s="535"/>
      <c r="WFD188" s="592"/>
      <c r="WFE188" s="567"/>
      <c r="WFJ188" s="535"/>
      <c r="WFK188" s="592"/>
      <c r="WFL188" s="567"/>
      <c r="WFQ188" s="535"/>
      <c r="WFR188" s="592"/>
      <c r="WFS188" s="567"/>
      <c r="WFX188" s="535"/>
      <c r="WFY188" s="592"/>
      <c r="WFZ188" s="567"/>
      <c r="WGE188" s="535"/>
      <c r="WGF188" s="592"/>
      <c r="WGG188" s="567"/>
      <c r="WGL188" s="535"/>
      <c r="WGM188" s="592"/>
      <c r="WGN188" s="567"/>
      <c r="WGS188" s="535"/>
      <c r="WGT188" s="592"/>
      <c r="WGU188" s="567"/>
      <c r="WGZ188" s="535"/>
      <c r="WHA188" s="592"/>
      <c r="WHB188" s="567"/>
      <c r="WHG188" s="535"/>
      <c r="WHH188" s="592"/>
      <c r="WHI188" s="567"/>
      <c r="WHN188" s="535"/>
      <c r="WHO188" s="592"/>
      <c r="WHP188" s="567"/>
      <c r="WHU188" s="535"/>
      <c r="WHV188" s="592"/>
      <c r="WHW188" s="567"/>
      <c r="WIB188" s="535"/>
      <c r="WIC188" s="592"/>
      <c r="WID188" s="567"/>
      <c r="WII188" s="535"/>
      <c r="WIJ188" s="592"/>
      <c r="WIK188" s="567"/>
      <c r="WIP188" s="535"/>
      <c r="WIQ188" s="592"/>
      <c r="WIR188" s="567"/>
      <c r="WIW188" s="535"/>
      <c r="WIX188" s="592"/>
      <c r="WIY188" s="567"/>
      <c r="WJD188" s="535"/>
      <c r="WJE188" s="592"/>
      <c r="WJF188" s="567"/>
      <c r="WJK188" s="535"/>
      <c r="WJL188" s="592"/>
      <c r="WJM188" s="567"/>
      <c r="WJR188" s="535"/>
      <c r="WJS188" s="592"/>
      <c r="WJT188" s="567"/>
      <c r="WJY188" s="535"/>
      <c r="WJZ188" s="592"/>
      <c r="WKA188" s="567"/>
      <c r="WKF188" s="535"/>
      <c r="WKG188" s="592"/>
      <c r="WKH188" s="567"/>
      <c r="WKM188" s="535"/>
      <c r="WKN188" s="592"/>
      <c r="WKO188" s="567"/>
      <c r="WKT188" s="535"/>
      <c r="WKU188" s="592"/>
      <c r="WKV188" s="567"/>
      <c r="WLA188" s="535"/>
      <c r="WLB188" s="592"/>
      <c r="WLC188" s="567"/>
      <c r="WLH188" s="535"/>
      <c r="WLI188" s="592"/>
      <c r="WLJ188" s="567"/>
      <c r="WLO188" s="535"/>
      <c r="WLP188" s="592"/>
      <c r="WLQ188" s="567"/>
      <c r="WLV188" s="535"/>
      <c r="WLW188" s="592"/>
      <c r="WLX188" s="567"/>
      <c r="WMC188" s="535"/>
      <c r="WMD188" s="592"/>
      <c r="WME188" s="567"/>
      <c r="WMJ188" s="535"/>
      <c r="WMK188" s="592"/>
      <c r="WML188" s="567"/>
      <c r="WMQ188" s="535"/>
      <c r="WMR188" s="592"/>
      <c r="WMS188" s="567"/>
      <c r="WMX188" s="535"/>
      <c r="WMY188" s="592"/>
      <c r="WMZ188" s="567"/>
      <c r="WNE188" s="535"/>
      <c r="WNF188" s="592"/>
      <c r="WNG188" s="567"/>
      <c r="WNL188" s="535"/>
      <c r="WNM188" s="592"/>
      <c r="WNN188" s="567"/>
      <c r="WNS188" s="535"/>
      <c r="WNT188" s="592"/>
      <c r="WNU188" s="567"/>
      <c r="WNZ188" s="535"/>
      <c r="WOA188" s="592"/>
      <c r="WOB188" s="567"/>
      <c r="WOG188" s="535"/>
      <c r="WOH188" s="592"/>
      <c r="WOI188" s="567"/>
      <c r="WON188" s="535"/>
      <c r="WOO188" s="592"/>
      <c r="WOP188" s="567"/>
      <c r="WOU188" s="535"/>
      <c r="WOV188" s="592"/>
      <c r="WOW188" s="567"/>
      <c r="WPB188" s="535"/>
      <c r="WPC188" s="592"/>
      <c r="WPD188" s="567"/>
      <c r="WPI188" s="535"/>
      <c r="WPJ188" s="592"/>
      <c r="WPK188" s="567"/>
      <c r="WPP188" s="535"/>
      <c r="WPQ188" s="592"/>
      <c r="WPR188" s="567"/>
      <c r="WPW188" s="535"/>
      <c r="WPX188" s="592"/>
      <c r="WPY188" s="567"/>
      <c r="WQD188" s="535"/>
      <c r="WQE188" s="592"/>
      <c r="WQF188" s="567"/>
      <c r="WQK188" s="535"/>
      <c r="WQL188" s="592"/>
      <c r="WQM188" s="567"/>
      <c r="WQR188" s="535"/>
      <c r="WQS188" s="592"/>
      <c r="WQT188" s="567"/>
      <c r="WQY188" s="535"/>
      <c r="WQZ188" s="592"/>
      <c r="WRA188" s="567"/>
      <c r="WRF188" s="535"/>
      <c r="WRG188" s="592"/>
      <c r="WRH188" s="567"/>
      <c r="WRM188" s="535"/>
      <c r="WRN188" s="592"/>
      <c r="WRO188" s="567"/>
      <c r="WRT188" s="535"/>
      <c r="WRU188" s="592"/>
      <c r="WRV188" s="567"/>
      <c r="WSA188" s="535"/>
      <c r="WSB188" s="592"/>
      <c r="WSC188" s="567"/>
      <c r="WSH188" s="535"/>
      <c r="WSI188" s="592"/>
      <c r="WSJ188" s="567"/>
      <c r="WSO188" s="535"/>
      <c r="WSP188" s="592"/>
      <c r="WSQ188" s="567"/>
      <c r="WSV188" s="535"/>
      <c r="WSW188" s="592"/>
      <c r="WSX188" s="567"/>
      <c r="WTC188" s="535"/>
      <c r="WTD188" s="592"/>
      <c r="WTE188" s="567"/>
      <c r="WTJ188" s="535"/>
      <c r="WTK188" s="592"/>
      <c r="WTL188" s="567"/>
      <c r="WTQ188" s="535"/>
      <c r="WTR188" s="592"/>
      <c r="WTS188" s="567"/>
      <c r="WTX188" s="535"/>
      <c r="WTY188" s="592"/>
      <c r="WTZ188" s="567"/>
      <c r="WUE188" s="535"/>
      <c r="WUF188" s="592"/>
      <c r="WUG188" s="567"/>
      <c r="WUL188" s="535"/>
      <c r="WUM188" s="592"/>
      <c r="WUN188" s="567"/>
      <c r="WUS188" s="535"/>
      <c r="WUT188" s="592"/>
      <c r="WUU188" s="567"/>
      <c r="WUZ188" s="535"/>
      <c r="WVA188" s="592"/>
      <c r="WVB188" s="567"/>
      <c r="WVG188" s="535"/>
      <c r="WVH188" s="592"/>
      <c r="WVI188" s="567"/>
      <c r="WVN188" s="535"/>
      <c r="WVO188" s="592"/>
      <c r="WVP188" s="567"/>
      <c r="WVU188" s="535"/>
      <c r="WVV188" s="592"/>
      <c r="WVW188" s="567"/>
      <c r="WWB188" s="535"/>
      <c r="WWC188" s="592"/>
      <c r="WWD188" s="567"/>
      <c r="WWI188" s="535"/>
      <c r="WWJ188" s="592"/>
      <c r="WWK188" s="567"/>
      <c r="WWP188" s="535"/>
      <c r="WWQ188" s="592"/>
      <c r="WWR188" s="567"/>
      <c r="WWW188" s="535"/>
      <c r="WWX188" s="592"/>
      <c r="WWY188" s="567"/>
      <c r="WXD188" s="535"/>
      <c r="WXE188" s="592"/>
      <c r="WXF188" s="567"/>
      <c r="WXK188" s="535"/>
      <c r="WXL188" s="592"/>
      <c r="WXM188" s="567"/>
      <c r="WXR188" s="535"/>
      <c r="WXS188" s="592"/>
      <c r="WXT188" s="567"/>
      <c r="WXY188" s="535"/>
      <c r="WXZ188" s="592"/>
      <c r="WYA188" s="567"/>
      <c r="WYF188" s="535"/>
      <c r="WYG188" s="592"/>
      <c r="WYH188" s="567"/>
      <c r="WYM188" s="535"/>
      <c r="WYN188" s="592"/>
      <c r="WYO188" s="567"/>
      <c r="WYT188" s="535"/>
      <c r="WYU188" s="592"/>
      <c r="WYV188" s="567"/>
      <c r="WZA188" s="535"/>
      <c r="WZB188" s="592"/>
      <c r="WZC188" s="567"/>
      <c r="WZH188" s="535"/>
      <c r="WZI188" s="592"/>
      <c r="WZJ188" s="567"/>
      <c r="WZO188" s="535"/>
      <c r="WZP188" s="592"/>
      <c r="WZQ188" s="567"/>
      <c r="WZV188" s="535"/>
      <c r="WZW188" s="592"/>
      <c r="WZX188" s="567"/>
      <c r="XAC188" s="535"/>
      <c r="XAD188" s="592"/>
      <c r="XAE188" s="567"/>
      <c r="XAJ188" s="535"/>
      <c r="XAK188" s="592"/>
      <c r="XAL188" s="567"/>
      <c r="XAQ188" s="535"/>
      <c r="XAR188" s="592"/>
      <c r="XAS188" s="567"/>
      <c r="XAX188" s="535"/>
      <c r="XAY188" s="592"/>
      <c r="XAZ188" s="567"/>
      <c r="XBE188" s="535"/>
      <c r="XBF188" s="592"/>
      <c r="XBG188" s="567"/>
      <c r="XBL188" s="535"/>
      <c r="XBM188" s="592"/>
      <c r="XBN188" s="567"/>
      <c r="XBS188" s="535"/>
      <c r="XBT188" s="592"/>
      <c r="XBU188" s="567"/>
      <c r="XBZ188" s="535"/>
      <c r="XCA188" s="592"/>
      <c r="XCB188" s="567"/>
      <c r="XCG188" s="535"/>
      <c r="XCH188" s="592"/>
      <c r="XCI188" s="567"/>
      <c r="XCN188" s="535"/>
      <c r="XCO188" s="592"/>
      <c r="XCP188" s="567"/>
      <c r="XCU188" s="535"/>
      <c r="XCV188" s="592"/>
      <c r="XCW188" s="567"/>
      <c r="XDB188" s="535"/>
      <c r="XDC188" s="592"/>
      <c r="XDD188" s="567"/>
      <c r="XDI188" s="535"/>
      <c r="XDJ188" s="592"/>
      <c r="XDK188" s="567"/>
      <c r="XDP188" s="535"/>
      <c r="XDQ188" s="592"/>
      <c r="XDR188" s="567"/>
      <c r="XDW188" s="535"/>
      <c r="XDX188" s="592"/>
      <c r="XDY188" s="567"/>
      <c r="XED188" s="535"/>
      <c r="XEE188" s="592"/>
      <c r="XEF188" s="567"/>
      <c r="XEK188" s="535"/>
      <c r="XEL188" s="592"/>
      <c r="XEM188" s="567"/>
      <c r="XER188" s="535"/>
      <c r="XES188" s="592"/>
      <c r="XET188" s="567"/>
      <c r="XEY188" s="535"/>
      <c r="XEZ188" s="592"/>
      <c r="XFA188" s="567"/>
    </row>
    <row r="189" spans="1:1023 1028:2045 2050:4096 4101:5118 5123:6140 6145:8191 8196:9213 9218:11264 11269:12286 12291:13308 13313:15359 15364:16381" s="455" customFormat="1" ht="15.75" x14ac:dyDescent="0.25">
      <c r="A189" s="567" t="s">
        <v>265</v>
      </c>
      <c r="B189" s="569"/>
      <c r="C189" s="569"/>
      <c r="D189" s="569"/>
      <c r="E189" s="569"/>
      <c r="F189" s="625">
        <v>30</v>
      </c>
      <c r="G189" s="685"/>
      <c r="H189" s="344">
        <v>25</v>
      </c>
      <c r="I189" s="344">
        <v>25</v>
      </c>
    </row>
    <row r="190" spans="1:1023 1028:2045 2050:4096 4101:5118 5123:6140 6145:8191 8196:9213 9218:11264 11269:12286 12291:13308 13313:15359 15364:16381" s="455" customFormat="1" ht="15.75" customHeight="1" x14ac:dyDescent="0.25">
      <c r="A190" s="626" t="s">
        <v>502</v>
      </c>
      <c r="B190" s="626"/>
      <c r="C190" s="626"/>
      <c r="D190" s="626"/>
      <c r="E190" s="626"/>
      <c r="F190" s="626"/>
      <c r="G190" s="626"/>
      <c r="H190" s="344"/>
      <c r="I190" s="344"/>
    </row>
    <row r="191" spans="1:1023 1028:2045 2050:4096 4101:5118 5123:6140 6145:8191 8196:9213 9218:11264 11269:12286 12291:13308 13313:15359 15364:16381" s="455" customFormat="1" ht="16.5" thickBot="1" x14ac:dyDescent="0.3">
      <c r="A191" s="626"/>
      <c r="B191" s="626"/>
      <c r="C191" s="626"/>
      <c r="D191" s="626"/>
      <c r="E191" s="626"/>
      <c r="F191" s="626"/>
      <c r="G191" s="626"/>
      <c r="H191" s="344"/>
      <c r="I191" s="344"/>
    </row>
    <row r="192" spans="1:1023 1028:2045 2050:4096 4101:5118 5123:6140 6145:8191 8196:9213 9218:11264 11269:12286 12291:13308 13313:15359 15364:16381" s="455" customFormat="1" ht="15.75" x14ac:dyDescent="0.25">
      <c r="A192" s="626"/>
      <c r="B192" s="626"/>
      <c r="C192" s="626"/>
      <c r="D192" s="626"/>
      <c r="E192" s="626"/>
      <c r="F192" s="626"/>
      <c r="G192" s="626"/>
      <c r="H192" s="344"/>
      <c r="I192" s="344"/>
    </row>
    <row r="193" spans="1:9" s="455" customFormat="1" ht="15.75" x14ac:dyDescent="0.25">
      <c r="A193" s="626"/>
      <c r="B193" s="626"/>
      <c r="C193" s="626"/>
      <c r="D193" s="626"/>
      <c r="E193" s="626"/>
      <c r="F193" s="626"/>
      <c r="G193" s="626"/>
      <c r="H193" s="344"/>
      <c r="I193" s="344"/>
    </row>
    <row r="194" spans="1:9" s="455" customFormat="1" ht="17.25" customHeight="1" x14ac:dyDescent="0.25">
      <c r="A194" s="626"/>
      <c r="B194" s="626"/>
      <c r="C194" s="626"/>
      <c r="D194" s="626"/>
      <c r="E194" s="626"/>
      <c r="F194" s="626"/>
      <c r="G194" s="626"/>
      <c r="H194" s="344"/>
      <c r="I194" s="344"/>
    </row>
    <row r="195" spans="1:9" s="455" customFormat="1" ht="9.75" customHeight="1" x14ac:dyDescent="0.25">
      <c r="A195" s="626"/>
      <c r="B195" s="626"/>
      <c r="C195" s="626"/>
      <c r="D195" s="626"/>
      <c r="E195" s="626"/>
      <c r="F195" s="626"/>
      <c r="G195" s="626"/>
      <c r="H195" s="344"/>
      <c r="I195" s="344"/>
    </row>
    <row r="196" spans="1:9" s="576" customFormat="1" ht="17.25" customHeight="1" x14ac:dyDescent="0.25">
      <c r="A196" s="624" t="s">
        <v>468</v>
      </c>
      <c r="B196" s="624"/>
      <c r="C196" s="624"/>
      <c r="D196" s="624"/>
      <c r="E196" s="624"/>
      <c r="F196" s="625">
        <v>20</v>
      </c>
      <c r="G196" s="625"/>
      <c r="H196" s="344"/>
      <c r="I196" s="344"/>
    </row>
    <row r="197" spans="1:9" s="455" customFormat="1" ht="17.25" customHeight="1" x14ac:dyDescent="0.25">
      <c r="A197" s="630" t="s">
        <v>469</v>
      </c>
      <c r="B197" s="630"/>
      <c r="C197" s="630"/>
      <c r="D197" s="630"/>
      <c r="E197" s="630"/>
      <c r="F197" s="630"/>
      <c r="G197" s="630"/>
      <c r="H197" s="344"/>
      <c r="I197" s="344"/>
    </row>
    <row r="198" spans="1:9" s="455" customFormat="1" ht="57.75" customHeight="1" x14ac:dyDescent="0.25">
      <c r="A198" s="630"/>
      <c r="B198" s="630"/>
      <c r="C198" s="630"/>
      <c r="D198" s="630"/>
      <c r="E198" s="630"/>
      <c r="F198" s="630"/>
      <c r="G198" s="630"/>
      <c r="H198" s="344"/>
      <c r="I198" s="344"/>
    </row>
    <row r="199" spans="1:9" s="355" customFormat="1" ht="18" customHeight="1" x14ac:dyDescent="0.25">
      <c r="A199" s="624" t="s">
        <v>471</v>
      </c>
      <c r="B199" s="631"/>
      <c r="C199" s="631"/>
      <c r="D199" s="631"/>
      <c r="E199" s="631"/>
      <c r="F199" s="625">
        <v>50</v>
      </c>
      <c r="G199" s="625"/>
      <c r="H199" s="366">
        <v>80</v>
      </c>
      <c r="I199" s="366">
        <v>80</v>
      </c>
    </row>
    <row r="200" spans="1:9" s="355" customFormat="1" ht="14.25" hidden="1" customHeight="1" x14ac:dyDescent="0.2">
      <c r="A200" s="669" t="s">
        <v>446</v>
      </c>
      <c r="B200" s="688"/>
      <c r="C200" s="688"/>
      <c r="D200" s="688"/>
      <c r="E200" s="688"/>
      <c r="F200" s="688"/>
      <c r="G200" s="688"/>
      <c r="H200" s="593"/>
      <c r="I200" s="593"/>
    </row>
    <row r="201" spans="1:9" s="355" customFormat="1" ht="18" customHeight="1" x14ac:dyDescent="0.2">
      <c r="A201" s="647"/>
      <c r="B201" s="647"/>
      <c r="C201" s="647"/>
      <c r="D201" s="647"/>
      <c r="E201" s="647"/>
      <c r="F201" s="647"/>
      <c r="G201" s="647"/>
      <c r="H201" s="368"/>
      <c r="I201" s="368"/>
    </row>
    <row r="202" spans="1:9" s="355" customFormat="1" ht="9" customHeight="1" x14ac:dyDescent="0.2">
      <c r="A202" s="537"/>
      <c r="B202" s="537"/>
      <c r="C202" s="537"/>
      <c r="D202" s="537"/>
      <c r="E202" s="537"/>
      <c r="F202" s="537"/>
      <c r="G202" s="537"/>
      <c r="H202" s="368"/>
      <c r="I202" s="368"/>
    </row>
    <row r="203" spans="1:9" s="355" customFormat="1" ht="13.5" customHeight="1" x14ac:dyDescent="0.25">
      <c r="A203" s="624" t="s">
        <v>475</v>
      </c>
      <c r="B203" s="631"/>
      <c r="C203" s="631"/>
      <c r="D203" s="631"/>
      <c r="E203" s="631"/>
      <c r="F203" s="652">
        <v>0.1</v>
      </c>
      <c r="G203" s="652"/>
      <c r="H203" s="368">
        <v>0.1</v>
      </c>
      <c r="I203" s="368">
        <v>1</v>
      </c>
    </row>
    <row r="204" spans="1:9" s="355" customFormat="1" ht="15" customHeight="1" x14ac:dyDescent="0.2">
      <c r="A204" s="653" t="s">
        <v>261</v>
      </c>
      <c r="B204" s="653"/>
      <c r="C204" s="653"/>
      <c r="D204" s="653"/>
      <c r="E204" s="653"/>
      <c r="F204" s="653"/>
      <c r="G204" s="653"/>
      <c r="H204" s="368"/>
      <c r="I204" s="368"/>
    </row>
    <row r="205" spans="1:9" s="355" customFormat="1" ht="9.75" customHeight="1" x14ac:dyDescent="0.2">
      <c r="A205" s="537"/>
      <c r="B205" s="537"/>
      <c r="C205" s="537"/>
      <c r="D205" s="537"/>
      <c r="E205" s="537"/>
      <c r="F205" s="537"/>
      <c r="G205" s="537"/>
      <c r="H205" s="368"/>
      <c r="I205" s="368"/>
    </row>
    <row r="206" spans="1:9" s="355" customFormat="1" ht="18" customHeight="1" x14ac:dyDescent="0.25">
      <c r="A206" s="624" t="s">
        <v>266</v>
      </c>
      <c r="B206" s="631"/>
      <c r="C206" s="631"/>
      <c r="D206" s="631"/>
      <c r="E206" s="631"/>
      <c r="F206" s="625">
        <v>410</v>
      </c>
      <c r="G206" s="625"/>
      <c r="H206" s="366">
        <v>410</v>
      </c>
      <c r="I206" s="366">
        <v>410</v>
      </c>
    </row>
    <row r="207" spans="1:9" s="355" customFormat="1" ht="15.75" customHeight="1" x14ac:dyDescent="0.2">
      <c r="A207" s="669" t="s">
        <v>447</v>
      </c>
      <c r="B207" s="688"/>
      <c r="C207" s="688"/>
      <c r="D207" s="688"/>
      <c r="E207" s="688"/>
      <c r="F207" s="688"/>
      <c r="G207" s="688"/>
      <c r="H207" s="366"/>
      <c r="I207" s="366"/>
    </row>
    <row r="208" spans="1:9" s="355" customFormat="1" ht="9" customHeight="1" x14ac:dyDescent="0.2">
      <c r="A208" s="594"/>
      <c r="B208" s="367"/>
      <c r="C208" s="367"/>
      <c r="D208" s="367"/>
      <c r="E208" s="367"/>
      <c r="F208" s="367"/>
      <c r="G208" s="367"/>
      <c r="H208" s="366"/>
      <c r="I208" s="366"/>
    </row>
    <row r="209" spans="1:11" s="355" customFormat="1" ht="13.5" customHeight="1" x14ac:dyDescent="0.25">
      <c r="A209" s="624" t="s">
        <v>267</v>
      </c>
      <c r="B209" s="631"/>
      <c r="C209" s="631"/>
      <c r="D209" s="631"/>
      <c r="E209" s="631"/>
      <c r="F209" s="652">
        <v>0.1</v>
      </c>
      <c r="G209" s="652"/>
      <c r="H209" s="368">
        <v>0.1</v>
      </c>
      <c r="I209" s="368">
        <v>0.1</v>
      </c>
    </row>
    <row r="210" spans="1:11" s="355" customFormat="1" ht="13.5" customHeight="1" x14ac:dyDescent="0.2">
      <c r="A210" s="653" t="s">
        <v>261</v>
      </c>
      <c r="B210" s="653"/>
      <c r="C210" s="653"/>
      <c r="D210" s="653"/>
      <c r="E210" s="653"/>
      <c r="F210" s="653"/>
      <c r="G210" s="653"/>
      <c r="H210" s="368"/>
      <c r="I210" s="368"/>
    </row>
    <row r="211" spans="1:11" x14ac:dyDescent="0.2">
      <c r="A211" s="353"/>
      <c r="B211" s="353"/>
      <c r="C211" s="355"/>
      <c r="D211" s="352"/>
      <c r="E211" s="352"/>
      <c r="F211" s="352"/>
      <c r="G211" s="359"/>
    </row>
    <row r="212" spans="1:11" s="355" customFormat="1" ht="13.5" customHeight="1" x14ac:dyDescent="0.25">
      <c r="A212" s="624" t="s">
        <v>268</v>
      </c>
      <c r="B212" s="631"/>
      <c r="C212" s="631"/>
      <c r="D212" s="631"/>
      <c r="E212" s="631"/>
      <c r="F212" s="682">
        <v>0.1</v>
      </c>
      <c r="G212" s="682"/>
      <c r="H212" s="368">
        <v>0.1</v>
      </c>
      <c r="I212" s="368">
        <v>0.1</v>
      </c>
    </row>
    <row r="213" spans="1:11" s="355" customFormat="1" ht="13.5" customHeight="1" x14ac:dyDescent="0.2">
      <c r="A213" s="653" t="s">
        <v>261</v>
      </c>
      <c r="B213" s="653"/>
      <c r="C213" s="653"/>
      <c r="D213" s="653"/>
      <c r="E213" s="653"/>
      <c r="F213" s="653"/>
      <c r="G213" s="653"/>
      <c r="H213" s="368"/>
      <c r="I213" s="368"/>
    </row>
    <row r="214" spans="1:11" s="355" customFormat="1" ht="14.25" x14ac:dyDescent="0.2">
      <c r="A214" s="594"/>
      <c r="B214" s="367"/>
      <c r="C214" s="367"/>
      <c r="D214" s="367"/>
      <c r="E214" s="367"/>
      <c r="F214" s="367"/>
      <c r="G214" s="367"/>
      <c r="H214" s="366"/>
      <c r="I214" s="366"/>
    </row>
    <row r="215" spans="1:11" s="453" customFormat="1" ht="16.5" hidden="1" thickBot="1" x14ac:dyDescent="0.3">
      <c r="A215" s="634" t="s">
        <v>246</v>
      </c>
      <c r="B215" s="634"/>
      <c r="C215" s="634"/>
      <c r="D215" s="634"/>
      <c r="E215" s="634"/>
      <c r="F215" s="627">
        <f>SUM(F216)</f>
        <v>0</v>
      </c>
      <c r="G215" s="627"/>
      <c r="H215" s="361">
        <v>5</v>
      </c>
      <c r="I215" s="361">
        <v>5</v>
      </c>
    </row>
    <row r="216" spans="1:11" s="455" customFormat="1" ht="16.5" hidden="1" thickTop="1" x14ac:dyDescent="0.25">
      <c r="A216" s="624" t="s">
        <v>245</v>
      </c>
      <c r="B216" s="631"/>
      <c r="C216" s="631"/>
      <c r="D216" s="631"/>
      <c r="E216" s="631"/>
      <c r="F216" s="625">
        <v>0</v>
      </c>
      <c r="G216" s="625"/>
      <c r="H216" s="344"/>
      <c r="I216" s="344"/>
      <c r="J216" s="454"/>
      <c r="K216" s="454"/>
    </row>
    <row r="217" spans="1:11" s="355" customFormat="1" hidden="1" x14ac:dyDescent="0.2">
      <c r="A217" s="630" t="s">
        <v>451</v>
      </c>
      <c r="B217" s="630"/>
      <c r="C217" s="630"/>
      <c r="D217" s="630"/>
      <c r="E217" s="630"/>
      <c r="F217" s="630"/>
      <c r="G217" s="630"/>
      <c r="H217" s="368"/>
      <c r="I217" s="368"/>
    </row>
    <row r="218" spans="1:11" s="355" customFormat="1" hidden="1" x14ac:dyDescent="0.2">
      <c r="A218" s="630"/>
      <c r="B218" s="630"/>
      <c r="C218" s="630"/>
      <c r="D218" s="630"/>
      <c r="E218" s="630"/>
      <c r="F218" s="630"/>
      <c r="G218" s="630"/>
      <c r="H218" s="368"/>
      <c r="I218" s="368"/>
    </row>
    <row r="219" spans="1:11" s="453" customFormat="1" ht="32.25" customHeight="1" thickBot="1" x14ac:dyDescent="0.3">
      <c r="A219" s="623" t="s">
        <v>464</v>
      </c>
      <c r="B219" s="623"/>
      <c r="C219" s="623"/>
      <c r="D219" s="623"/>
      <c r="E219" s="623"/>
      <c r="F219" s="627">
        <f>SUM(F220)</f>
        <v>500</v>
      </c>
      <c r="G219" s="627"/>
      <c r="H219" s="361"/>
      <c r="I219" s="361"/>
    </row>
    <row r="220" spans="1:11" s="576" customFormat="1" ht="16.5" customHeight="1" thickTop="1" x14ac:dyDescent="0.25">
      <c r="A220" s="628" t="s">
        <v>20</v>
      </c>
      <c r="B220" s="628"/>
      <c r="C220" s="628"/>
      <c r="D220" s="628"/>
      <c r="E220" s="628"/>
      <c r="F220" s="629">
        <v>500</v>
      </c>
      <c r="G220" s="629"/>
      <c r="H220" s="344"/>
      <c r="I220" s="344"/>
    </row>
    <row r="221" spans="1:11" s="557" customFormat="1" ht="14.25" customHeight="1" x14ac:dyDescent="0.2">
      <c r="A221" s="626" t="s">
        <v>465</v>
      </c>
      <c r="B221" s="626"/>
      <c r="C221" s="626"/>
      <c r="D221" s="626"/>
      <c r="E221" s="626"/>
      <c r="F221" s="626"/>
      <c r="G221" s="626"/>
      <c r="H221" s="344"/>
      <c r="I221" s="344"/>
    </row>
    <row r="222" spans="1:11" s="371" customFormat="1" ht="13.5" customHeight="1" x14ac:dyDescent="0.2">
      <c r="A222" s="626"/>
      <c r="B222" s="626"/>
      <c r="C222" s="626"/>
      <c r="D222" s="626"/>
      <c r="E222" s="626"/>
      <c r="F222" s="626"/>
      <c r="G222" s="626"/>
      <c r="H222" s="344"/>
      <c r="I222" s="344"/>
    </row>
    <row r="223" spans="1:11" s="371" customFormat="1" ht="13.5" customHeight="1" x14ac:dyDescent="0.2">
      <c r="A223" s="365"/>
      <c r="B223" s="365"/>
      <c r="C223" s="365"/>
      <c r="D223" s="365"/>
      <c r="E223" s="365"/>
      <c r="F223" s="365"/>
      <c r="G223" s="365"/>
      <c r="H223" s="344"/>
      <c r="I223" s="344"/>
    </row>
    <row r="224" spans="1:11" s="453" customFormat="1" ht="32.25" customHeight="1" thickBot="1" x14ac:dyDescent="0.3">
      <c r="A224" s="623" t="s">
        <v>472</v>
      </c>
      <c r="B224" s="623"/>
      <c r="C224" s="623"/>
      <c r="D224" s="623"/>
      <c r="E224" s="623"/>
      <c r="F224" s="627">
        <v>333</v>
      </c>
      <c r="G224" s="627"/>
      <c r="H224" s="361"/>
      <c r="I224" s="361"/>
    </row>
    <row r="225" spans="1:9" s="576" customFormat="1" ht="16.5" customHeight="1" thickTop="1" x14ac:dyDescent="0.25">
      <c r="A225" s="628" t="s">
        <v>473</v>
      </c>
      <c r="B225" s="628"/>
      <c r="C225" s="628"/>
      <c r="D225" s="628"/>
      <c r="E225" s="628"/>
      <c r="F225" s="629">
        <v>333</v>
      </c>
      <c r="G225" s="629"/>
      <c r="H225" s="344"/>
      <c r="I225" s="344"/>
    </row>
    <row r="226" spans="1:9" s="557" customFormat="1" ht="14.25" customHeight="1" x14ac:dyDescent="0.2">
      <c r="A226" s="626" t="s">
        <v>467</v>
      </c>
      <c r="B226" s="626"/>
      <c r="C226" s="626"/>
      <c r="D226" s="626"/>
      <c r="E226" s="626"/>
      <c r="F226" s="626"/>
      <c r="G226" s="626"/>
      <c r="H226" s="344"/>
      <c r="I226" s="344"/>
    </row>
    <row r="227" spans="1:9" s="371" customFormat="1" ht="13.5" customHeight="1" x14ac:dyDescent="0.2">
      <c r="A227" s="365"/>
      <c r="B227" s="365"/>
      <c r="C227" s="365"/>
      <c r="D227" s="365"/>
      <c r="E227" s="365"/>
      <c r="F227" s="365"/>
      <c r="G227" s="365"/>
      <c r="H227" s="344"/>
      <c r="I227" s="344"/>
    </row>
    <row r="228" spans="1:9" s="453" customFormat="1" ht="32.25" customHeight="1" thickBot="1" x14ac:dyDescent="0.3">
      <c r="A228" s="623" t="s">
        <v>466</v>
      </c>
      <c r="B228" s="623"/>
      <c r="C228" s="623"/>
      <c r="D228" s="623"/>
      <c r="E228" s="623"/>
      <c r="F228" s="627">
        <f>SUM(F229,F232)</f>
        <v>24223</v>
      </c>
      <c r="G228" s="627"/>
      <c r="H228" s="361">
        <f>SUM(H229)</f>
        <v>0</v>
      </c>
      <c r="I228" s="361">
        <f>SUM(I229)</f>
        <v>5000</v>
      </c>
    </row>
    <row r="229" spans="1:9" s="576" customFormat="1" ht="16.5" customHeight="1" thickTop="1" x14ac:dyDescent="0.25">
      <c r="A229" s="628" t="s">
        <v>476</v>
      </c>
      <c r="B229" s="628"/>
      <c r="C229" s="628"/>
      <c r="D229" s="628"/>
      <c r="E229" s="628"/>
      <c r="F229" s="629">
        <v>22930</v>
      </c>
      <c r="G229" s="629"/>
      <c r="H229" s="344">
        <v>0</v>
      </c>
      <c r="I229" s="344">
        <v>5000</v>
      </c>
    </row>
    <row r="230" spans="1:9" s="557" customFormat="1" ht="14.25" customHeight="1" x14ac:dyDescent="0.2">
      <c r="A230" s="626" t="s">
        <v>467</v>
      </c>
      <c r="B230" s="626"/>
      <c r="C230" s="626"/>
      <c r="D230" s="626"/>
      <c r="E230" s="626"/>
      <c r="F230" s="626"/>
      <c r="G230" s="626"/>
      <c r="H230" s="344"/>
      <c r="I230" s="344"/>
    </row>
    <row r="231" spans="1:9" s="371" customFormat="1" ht="13.5" customHeight="1" x14ac:dyDescent="0.2">
      <c r="A231" s="365"/>
      <c r="B231" s="365"/>
      <c r="C231" s="365"/>
      <c r="D231" s="365"/>
      <c r="E231" s="365"/>
      <c r="F231" s="365"/>
      <c r="G231" s="365"/>
      <c r="H231" s="344"/>
      <c r="I231" s="344"/>
    </row>
    <row r="232" spans="1:9" s="576" customFormat="1" ht="16.5" customHeight="1" x14ac:dyDescent="0.25">
      <c r="A232" s="624" t="s">
        <v>477</v>
      </c>
      <c r="B232" s="624"/>
      <c r="C232" s="624"/>
      <c r="D232" s="624"/>
      <c r="E232" s="624"/>
      <c r="F232" s="625">
        <v>1293</v>
      </c>
      <c r="G232" s="625"/>
      <c r="H232" s="344"/>
      <c r="I232" s="344"/>
    </row>
    <row r="233" spans="1:9" s="557" customFormat="1" ht="14.25" customHeight="1" x14ac:dyDescent="0.2">
      <c r="A233" s="626" t="s">
        <v>467</v>
      </c>
      <c r="B233" s="626"/>
      <c r="C233" s="626"/>
      <c r="D233" s="626"/>
      <c r="E233" s="626"/>
      <c r="F233" s="626"/>
      <c r="G233" s="626"/>
      <c r="H233" s="344"/>
      <c r="I233" s="344"/>
    </row>
    <row r="234" spans="1:9" s="371" customFormat="1" ht="13.5" customHeight="1" x14ac:dyDescent="0.2">
      <c r="A234" s="365"/>
      <c r="B234" s="365"/>
      <c r="C234" s="365"/>
      <c r="D234" s="365"/>
      <c r="E234" s="365"/>
      <c r="F234" s="365"/>
      <c r="G234" s="365"/>
      <c r="H234" s="344"/>
      <c r="I234" s="344"/>
    </row>
    <row r="235" spans="1:9" s="453" customFormat="1" ht="16.5" thickBot="1" x14ac:dyDescent="0.3">
      <c r="A235" s="634" t="s">
        <v>292</v>
      </c>
      <c r="B235" s="634"/>
      <c r="C235" s="634"/>
      <c r="D235" s="634"/>
      <c r="E235" s="634"/>
      <c r="F235" s="627">
        <f>SUM(F236)</f>
        <v>200</v>
      </c>
      <c r="G235" s="627"/>
      <c r="H235" s="361">
        <v>150</v>
      </c>
      <c r="I235" s="361">
        <v>150</v>
      </c>
    </row>
    <row r="236" spans="1:9" s="355" customFormat="1" ht="17.25" customHeight="1" thickTop="1" x14ac:dyDescent="0.25">
      <c r="A236" s="624" t="s">
        <v>178</v>
      </c>
      <c r="B236" s="631"/>
      <c r="C236" s="631"/>
      <c r="D236" s="631"/>
      <c r="E236" s="631"/>
      <c r="F236" s="625">
        <v>200</v>
      </c>
      <c r="G236" s="625"/>
      <c r="H236" s="344"/>
      <c r="I236" s="344"/>
    </row>
    <row r="237" spans="1:9" s="355" customFormat="1" ht="14.25" customHeight="1" x14ac:dyDescent="0.2">
      <c r="A237" s="646" t="s">
        <v>462</v>
      </c>
      <c r="B237" s="646"/>
      <c r="C237" s="646"/>
      <c r="D237" s="646"/>
      <c r="E237" s="646"/>
      <c r="F237" s="646"/>
      <c r="G237" s="646"/>
      <c r="H237" s="344"/>
      <c r="I237" s="344"/>
    </row>
    <row r="238" spans="1:9" s="355" customFormat="1" ht="15" customHeight="1" x14ac:dyDescent="0.2">
      <c r="A238" s="646"/>
      <c r="B238" s="646"/>
      <c r="C238" s="646"/>
      <c r="D238" s="646"/>
      <c r="E238" s="646"/>
      <c r="F238" s="646"/>
      <c r="G238" s="646"/>
      <c r="H238" s="344"/>
      <c r="I238" s="344"/>
    </row>
    <row r="239" spans="1:9" s="355" customFormat="1" ht="15" customHeight="1" x14ac:dyDescent="0.2">
      <c r="A239" s="646"/>
      <c r="B239" s="646"/>
      <c r="C239" s="646"/>
      <c r="D239" s="646"/>
      <c r="E239" s="646"/>
      <c r="F239" s="646"/>
      <c r="G239" s="646"/>
      <c r="H239" s="344"/>
      <c r="I239" s="344"/>
    </row>
    <row r="240" spans="1:9" s="355" customFormat="1" ht="9" customHeight="1" x14ac:dyDescent="0.2">
      <c r="A240" s="353"/>
      <c r="B240" s="353"/>
      <c r="D240" s="352"/>
      <c r="E240" s="352"/>
      <c r="F240" s="352"/>
      <c r="G240" s="359"/>
      <c r="H240" s="344"/>
      <c r="I240" s="344"/>
    </row>
    <row r="241" spans="1:11" s="453" customFormat="1" ht="21" customHeight="1" thickBot="1" x14ac:dyDescent="0.3">
      <c r="A241" s="623" t="s">
        <v>293</v>
      </c>
      <c r="B241" s="623"/>
      <c r="C241" s="623"/>
      <c r="D241" s="623"/>
      <c r="E241" s="623"/>
      <c r="F241" s="627">
        <f>SUM(F242)</f>
        <v>4000</v>
      </c>
      <c r="G241" s="627"/>
      <c r="H241" s="361">
        <v>7000</v>
      </c>
      <c r="I241" s="361">
        <v>7000</v>
      </c>
    </row>
    <row r="242" spans="1:11" ht="17.25" customHeight="1" thickTop="1" x14ac:dyDescent="0.25">
      <c r="A242" s="624" t="s">
        <v>178</v>
      </c>
      <c r="B242" s="631"/>
      <c r="C242" s="631"/>
      <c r="D242" s="631"/>
      <c r="E242" s="631"/>
      <c r="F242" s="625">
        <v>4000</v>
      </c>
      <c r="G242" s="625"/>
    </row>
    <row r="243" spans="1:11" s="355" customFormat="1" ht="13.5" customHeight="1" x14ac:dyDescent="0.2">
      <c r="A243" s="684" t="s">
        <v>510</v>
      </c>
      <c r="B243" s="684"/>
      <c r="C243" s="684"/>
      <c r="D243" s="684"/>
      <c r="E243" s="684"/>
      <c r="F243" s="684"/>
      <c r="G243" s="684"/>
      <c r="H243" s="344"/>
      <c r="I243" s="344"/>
    </row>
    <row r="244" spans="1:11" s="355" customFormat="1" ht="14.25" customHeight="1" x14ac:dyDescent="0.2">
      <c r="A244" s="684"/>
      <c r="B244" s="684"/>
      <c r="C244" s="684"/>
      <c r="D244" s="684"/>
      <c r="E244" s="684"/>
      <c r="F244" s="684"/>
      <c r="G244" s="684"/>
      <c r="H244" s="344"/>
      <c r="I244" s="344"/>
    </row>
    <row r="245" spans="1:11" s="355" customFormat="1" ht="14.25" x14ac:dyDescent="0.2">
      <c r="A245" s="536"/>
      <c r="B245" s="537"/>
      <c r="C245" s="537"/>
      <c r="D245" s="537"/>
      <c r="E245" s="537"/>
      <c r="F245" s="537"/>
      <c r="G245" s="537"/>
      <c r="H245" s="344"/>
      <c r="I245" s="344"/>
    </row>
    <row r="246" spans="1:11" s="453" customFormat="1" ht="19.5" customHeight="1" thickBot="1" x14ac:dyDescent="0.3">
      <c r="A246" s="623" t="s">
        <v>434</v>
      </c>
      <c r="B246" s="623"/>
      <c r="C246" s="623"/>
      <c r="D246" s="623"/>
      <c r="E246" s="623"/>
      <c r="F246" s="627">
        <f>SUM(F247)</f>
        <v>200</v>
      </c>
      <c r="G246" s="627"/>
      <c r="H246" s="361">
        <v>90</v>
      </c>
      <c r="I246" s="361">
        <v>90</v>
      </c>
    </row>
    <row r="247" spans="1:11" s="371" customFormat="1" ht="15.75" thickTop="1" x14ac:dyDescent="0.25">
      <c r="A247" s="624" t="s">
        <v>245</v>
      </c>
      <c r="B247" s="631"/>
      <c r="C247" s="631"/>
      <c r="D247" s="631"/>
      <c r="E247" s="631"/>
      <c r="F247" s="625">
        <v>200</v>
      </c>
      <c r="G247" s="625"/>
      <c r="H247" s="344"/>
      <c r="I247" s="344"/>
      <c r="J247" s="555"/>
      <c r="K247" s="555"/>
    </row>
    <row r="248" spans="1:11" s="355" customFormat="1" ht="14.25" customHeight="1" x14ac:dyDescent="0.2">
      <c r="A248" s="666" t="s">
        <v>255</v>
      </c>
      <c r="B248" s="666"/>
      <c r="C248" s="666"/>
      <c r="D248" s="666"/>
      <c r="E248" s="666"/>
      <c r="F248" s="666"/>
      <c r="G248" s="666"/>
      <c r="H248" s="344"/>
      <c r="I248" s="344"/>
    </row>
    <row r="249" spans="1:11" s="355" customFormat="1" ht="14.25" x14ac:dyDescent="0.2">
      <c r="A249" s="536"/>
      <c r="B249" s="537"/>
      <c r="C249" s="537"/>
      <c r="D249" s="537"/>
      <c r="E249" s="537"/>
      <c r="F249" s="537"/>
      <c r="G249" s="537"/>
      <c r="H249" s="344"/>
      <c r="I249" s="344"/>
    </row>
    <row r="250" spans="1:11" s="453" customFormat="1" ht="16.5" thickBot="1" x14ac:dyDescent="0.3">
      <c r="A250" s="634" t="s">
        <v>314</v>
      </c>
      <c r="B250" s="634"/>
      <c r="C250" s="634"/>
      <c r="D250" s="634"/>
      <c r="E250" s="634"/>
      <c r="F250" s="644">
        <f>F251</f>
        <v>46222.400000000001</v>
      </c>
      <c r="G250" s="644"/>
      <c r="H250" s="361">
        <v>30164.1</v>
      </c>
      <c r="I250" s="361">
        <v>30164.1</v>
      </c>
    </row>
    <row r="251" spans="1:11" ht="17.25" customHeight="1" thickTop="1" x14ac:dyDescent="0.25">
      <c r="A251" s="624" t="s">
        <v>28</v>
      </c>
      <c r="B251" s="631"/>
      <c r="C251" s="631"/>
      <c r="D251" s="631"/>
      <c r="E251" s="631"/>
      <c r="F251" s="682">
        <v>46222.400000000001</v>
      </c>
      <c r="G251" s="682"/>
    </row>
    <row r="252" spans="1:11" ht="15.75" customHeight="1" x14ac:dyDescent="0.2">
      <c r="A252" s="646" t="s">
        <v>29</v>
      </c>
      <c r="B252" s="647"/>
      <c r="C252" s="647"/>
      <c r="D252" s="647"/>
      <c r="E252" s="647"/>
      <c r="F252" s="647"/>
      <c r="G252" s="647"/>
    </row>
    <row r="253" spans="1:11" ht="8.25" customHeight="1" x14ac:dyDescent="0.2">
      <c r="A253" s="353"/>
      <c r="B253" s="353"/>
      <c r="C253" s="355"/>
      <c r="D253" s="352"/>
      <c r="E253" s="352"/>
      <c r="F253" s="352"/>
      <c r="G253" s="359"/>
    </row>
    <row r="254" spans="1:11" s="453" customFormat="1" ht="33" hidden="1" customHeight="1" thickBot="1" x14ac:dyDescent="0.3">
      <c r="A254" s="623" t="s">
        <v>299</v>
      </c>
      <c r="B254" s="623"/>
      <c r="C254" s="623"/>
      <c r="D254" s="623"/>
      <c r="E254" s="623"/>
      <c r="F254" s="627">
        <f>SUM(F255)</f>
        <v>0</v>
      </c>
      <c r="G254" s="627"/>
      <c r="H254" s="361">
        <v>1293</v>
      </c>
      <c r="I254" s="361">
        <v>1293</v>
      </c>
    </row>
    <row r="255" spans="1:11" ht="17.25" hidden="1" customHeight="1" thickTop="1" x14ac:dyDescent="0.25">
      <c r="A255" s="624" t="s">
        <v>202</v>
      </c>
      <c r="B255" s="631"/>
      <c r="C255" s="631"/>
      <c r="D255" s="631"/>
      <c r="E255" s="631"/>
      <c r="F255" s="650"/>
      <c r="G255" s="650"/>
    </row>
    <row r="256" spans="1:11" ht="15.75" hidden="1" customHeight="1" x14ac:dyDescent="0.2">
      <c r="A256" s="646" t="s">
        <v>300</v>
      </c>
      <c r="B256" s="647"/>
      <c r="C256" s="647"/>
      <c r="D256" s="647"/>
      <c r="E256" s="647"/>
      <c r="F256" s="647"/>
      <c r="G256" s="647"/>
    </row>
    <row r="257" spans="1:9" hidden="1" x14ac:dyDescent="0.2">
      <c r="A257" s="353"/>
      <c r="B257" s="353"/>
      <c r="C257" s="355"/>
      <c r="D257" s="352"/>
      <c r="E257" s="352"/>
      <c r="F257" s="352"/>
      <c r="G257" s="359"/>
    </row>
    <row r="258" spans="1:9" s="453" customFormat="1" ht="24" customHeight="1" thickBot="1" x14ac:dyDescent="0.3">
      <c r="A258" s="623" t="s">
        <v>503</v>
      </c>
      <c r="B258" s="623"/>
      <c r="C258" s="623"/>
      <c r="D258" s="623"/>
      <c r="E258" s="623"/>
      <c r="F258" s="627">
        <f>SUM(F259)</f>
        <v>195</v>
      </c>
      <c r="G258" s="627"/>
      <c r="H258" s="361">
        <v>0</v>
      </c>
      <c r="I258" s="361">
        <v>715</v>
      </c>
    </row>
    <row r="259" spans="1:9" s="576" customFormat="1" ht="17.25" customHeight="1" thickTop="1" x14ac:dyDescent="0.25">
      <c r="A259" s="624" t="s">
        <v>504</v>
      </c>
      <c r="B259" s="624"/>
      <c r="C259" s="624"/>
      <c r="D259" s="624"/>
      <c r="E259" s="624"/>
      <c r="F259" s="625">
        <v>195</v>
      </c>
      <c r="G259" s="625"/>
      <c r="H259" s="344"/>
      <c r="I259" s="344"/>
    </row>
    <row r="260" spans="1:9" s="355" customFormat="1" ht="18" customHeight="1" x14ac:dyDescent="0.2">
      <c r="A260" s="638" t="s">
        <v>505</v>
      </c>
      <c r="B260" s="639"/>
      <c r="C260" s="639"/>
      <c r="D260" s="639"/>
      <c r="E260" s="639"/>
      <c r="F260" s="639"/>
      <c r="G260" s="639"/>
      <c r="H260" s="344"/>
      <c r="I260" s="344"/>
    </row>
    <row r="261" spans="1:9" ht="9" customHeight="1" x14ac:dyDescent="0.2">
      <c r="A261" s="353"/>
      <c r="B261" s="353"/>
      <c r="C261" s="355"/>
      <c r="D261" s="352"/>
      <c r="E261" s="352"/>
      <c r="F261" s="352"/>
      <c r="G261" s="359"/>
    </row>
    <row r="262" spans="1:9" s="453" customFormat="1" ht="24" customHeight="1" thickBot="1" x14ac:dyDescent="0.3">
      <c r="A262" s="623" t="s">
        <v>440</v>
      </c>
      <c r="B262" s="623"/>
      <c r="C262" s="623"/>
      <c r="D262" s="623"/>
      <c r="E262" s="623"/>
      <c r="F262" s="627">
        <f>SUM(F263)</f>
        <v>123000</v>
      </c>
      <c r="G262" s="627"/>
      <c r="H262" s="361">
        <v>130000</v>
      </c>
      <c r="I262" s="361">
        <v>131856</v>
      </c>
    </row>
    <row r="263" spans="1:9" s="355" customFormat="1" ht="18" customHeight="1" thickTop="1" x14ac:dyDescent="0.25">
      <c r="A263" s="628" t="s">
        <v>173</v>
      </c>
      <c r="B263" s="637"/>
      <c r="C263" s="637"/>
      <c r="D263" s="637"/>
      <c r="E263" s="637"/>
      <c r="F263" s="629">
        <v>123000</v>
      </c>
      <c r="G263" s="629"/>
      <c r="H263" s="344"/>
      <c r="I263" s="344"/>
    </row>
    <row r="264" spans="1:9" s="355" customFormat="1" ht="18" customHeight="1" x14ac:dyDescent="0.2">
      <c r="A264" s="638" t="s">
        <v>248</v>
      </c>
      <c r="B264" s="639"/>
      <c r="C264" s="639"/>
      <c r="D264" s="639"/>
      <c r="E264" s="639"/>
      <c r="F264" s="639"/>
      <c r="G264" s="639"/>
      <c r="H264" s="344"/>
      <c r="I264" s="344"/>
    </row>
    <row r="265" spans="1:9" ht="9.75" customHeight="1" x14ac:dyDescent="0.2">
      <c r="A265" s="353"/>
      <c r="B265" s="353"/>
      <c r="C265" s="355"/>
      <c r="D265" s="352"/>
      <c r="E265" s="352"/>
      <c r="F265" s="352"/>
      <c r="G265" s="359"/>
    </row>
    <row r="266" spans="1:9" s="453" customFormat="1" ht="23.25" customHeight="1" thickBot="1" x14ac:dyDescent="0.3">
      <c r="A266" s="623" t="s">
        <v>442</v>
      </c>
      <c r="B266" s="623"/>
      <c r="C266" s="623"/>
      <c r="D266" s="623"/>
      <c r="E266" s="623"/>
      <c r="F266" s="627">
        <f>SUM(F267)</f>
        <v>102000</v>
      </c>
      <c r="G266" s="627"/>
      <c r="H266" s="361">
        <v>125000</v>
      </c>
      <c r="I266" s="361">
        <v>127136</v>
      </c>
    </row>
    <row r="267" spans="1:9" s="355" customFormat="1" ht="18" customHeight="1" thickTop="1" x14ac:dyDescent="0.25">
      <c r="A267" s="628" t="s">
        <v>173</v>
      </c>
      <c r="B267" s="637"/>
      <c r="C267" s="637"/>
      <c r="D267" s="637"/>
      <c r="E267" s="637"/>
      <c r="F267" s="629">
        <v>102000</v>
      </c>
      <c r="G267" s="629"/>
      <c r="H267" s="344"/>
      <c r="I267" s="344"/>
    </row>
    <row r="268" spans="1:9" s="355" customFormat="1" ht="18" customHeight="1" x14ac:dyDescent="0.2">
      <c r="A268" s="638" t="s">
        <v>441</v>
      </c>
      <c r="B268" s="639"/>
      <c r="C268" s="639"/>
      <c r="D268" s="639"/>
      <c r="E268" s="639"/>
      <c r="F268" s="639"/>
      <c r="G268" s="639"/>
      <c r="H268" s="344"/>
      <c r="I268" s="344"/>
    </row>
  </sheetData>
  <mergeCells count="7246">
    <mergeCell ref="A258:E258"/>
    <mergeCell ref="F258:G258"/>
    <mergeCell ref="A259:E259"/>
    <mergeCell ref="F259:G259"/>
    <mergeCell ref="A260:G260"/>
    <mergeCell ref="WON183:WOO183"/>
    <mergeCell ref="WOU183:WOV183"/>
    <mergeCell ref="XBE183:XBF183"/>
    <mergeCell ref="XBL183:XBM183"/>
    <mergeCell ref="XBS183:XBT183"/>
    <mergeCell ref="XBZ183:XCA183"/>
    <mergeCell ref="XCG183:XCH183"/>
    <mergeCell ref="XCN183:XCO183"/>
    <mergeCell ref="XCU183:XCV183"/>
    <mergeCell ref="XDB183:XDC183"/>
    <mergeCell ref="XDI183:XDJ183"/>
    <mergeCell ref="XDP183:XDQ183"/>
    <mergeCell ref="WRF183:WRG183"/>
    <mergeCell ref="WRM183:WRN183"/>
    <mergeCell ref="WRT183:WRU183"/>
    <mergeCell ref="WSA183:WSB183"/>
    <mergeCell ref="WSH183:WSI183"/>
    <mergeCell ref="WSO183:WSP183"/>
    <mergeCell ref="WSV183:WSW183"/>
    <mergeCell ref="WTC183:WTD183"/>
    <mergeCell ref="WTJ183:WTK183"/>
    <mergeCell ref="WTQ183:WTR183"/>
    <mergeCell ref="WTX183:WTY183"/>
    <mergeCell ref="WUE183:WUF183"/>
    <mergeCell ref="WUL183:WUM183"/>
    <mergeCell ref="WUS183:WUT183"/>
    <mergeCell ref="WUZ183:WVA183"/>
    <mergeCell ref="XDW183:XDX183"/>
    <mergeCell ref="XED183:XEE183"/>
    <mergeCell ref="XEK183:XEL183"/>
    <mergeCell ref="XER183:XES183"/>
    <mergeCell ref="XEY183:XEZ183"/>
    <mergeCell ref="XAX183:XAY183"/>
    <mergeCell ref="WVG183:WVH183"/>
    <mergeCell ref="WVN183:WVO183"/>
    <mergeCell ref="WVU183:WVV183"/>
    <mergeCell ref="WWB183:WWC183"/>
    <mergeCell ref="WWI183:WWJ183"/>
    <mergeCell ref="WWP183:WWQ183"/>
    <mergeCell ref="WWW183:WWX183"/>
    <mergeCell ref="WXD183:WXE183"/>
    <mergeCell ref="WXK183:WXL183"/>
    <mergeCell ref="WXR183:WXS183"/>
    <mergeCell ref="WXY183:WXZ183"/>
    <mergeCell ref="WYF183:WYG183"/>
    <mergeCell ref="WYM183:WYN183"/>
    <mergeCell ref="WYT183:WYU183"/>
    <mergeCell ref="WZA183:WZB183"/>
    <mergeCell ref="WZH183:WZI183"/>
    <mergeCell ref="WZO183:WZP183"/>
    <mergeCell ref="WZV183:WZW183"/>
    <mergeCell ref="XAC183:XAD183"/>
    <mergeCell ref="XAJ183:XAK183"/>
    <mergeCell ref="XAQ183:XAR183"/>
    <mergeCell ref="WPB183:WPC183"/>
    <mergeCell ref="WPI183:WPJ183"/>
    <mergeCell ref="WPP183:WPQ183"/>
    <mergeCell ref="WPW183:WPX183"/>
    <mergeCell ref="WQD183:WQE183"/>
    <mergeCell ref="WQK183:WQL183"/>
    <mergeCell ref="WQR183:WQS183"/>
    <mergeCell ref="WQY183:WQZ183"/>
    <mergeCell ref="WIB183:WIC183"/>
    <mergeCell ref="WII183:WIJ183"/>
    <mergeCell ref="WIP183:WIQ183"/>
    <mergeCell ref="WIW183:WIX183"/>
    <mergeCell ref="WJD183:WJE183"/>
    <mergeCell ref="WJK183:WJL183"/>
    <mergeCell ref="WJR183:WJS183"/>
    <mergeCell ref="WJY183:WJZ183"/>
    <mergeCell ref="WKF183:WKG183"/>
    <mergeCell ref="WKM183:WKN183"/>
    <mergeCell ref="WKT183:WKU183"/>
    <mergeCell ref="WLA183:WLB183"/>
    <mergeCell ref="WLH183:WLI183"/>
    <mergeCell ref="WLO183:WLP183"/>
    <mergeCell ref="WLV183:WLW183"/>
    <mergeCell ref="WMC183:WMD183"/>
    <mergeCell ref="WMJ183:WMK183"/>
    <mergeCell ref="WMQ183:WMR183"/>
    <mergeCell ref="WMX183:WMY183"/>
    <mergeCell ref="WNE183:WNF183"/>
    <mergeCell ref="WNL183:WNM183"/>
    <mergeCell ref="WNS183:WNT183"/>
    <mergeCell ref="WNZ183:WOA183"/>
    <mergeCell ref="WOG183:WOH183"/>
    <mergeCell ref="WDM183:WDN183"/>
    <mergeCell ref="WDT183:WDU183"/>
    <mergeCell ref="WEA183:WEB183"/>
    <mergeCell ref="WEH183:WEI183"/>
    <mergeCell ref="WEO183:WEP183"/>
    <mergeCell ref="WEV183:WEW183"/>
    <mergeCell ref="WFC183:WFD183"/>
    <mergeCell ref="WFJ183:WFK183"/>
    <mergeCell ref="WFQ183:WFR183"/>
    <mergeCell ref="WFX183:WFY183"/>
    <mergeCell ref="WGE183:WGF183"/>
    <mergeCell ref="WGL183:WGM183"/>
    <mergeCell ref="WGS183:WGT183"/>
    <mergeCell ref="WGZ183:WHA183"/>
    <mergeCell ref="WHG183:WHH183"/>
    <mergeCell ref="WHN183:WHO183"/>
    <mergeCell ref="WHU183:WHV183"/>
    <mergeCell ref="VYX183:VYY183"/>
    <mergeCell ref="VZE183:VZF183"/>
    <mergeCell ref="VZL183:VZM183"/>
    <mergeCell ref="VZS183:VZT183"/>
    <mergeCell ref="VZZ183:WAA183"/>
    <mergeCell ref="WAG183:WAH183"/>
    <mergeCell ref="WAN183:WAO183"/>
    <mergeCell ref="WAU183:WAV183"/>
    <mergeCell ref="WBB183:WBC183"/>
    <mergeCell ref="WBI183:WBJ183"/>
    <mergeCell ref="WBP183:WBQ183"/>
    <mergeCell ref="WBW183:WBX183"/>
    <mergeCell ref="WCD183:WCE183"/>
    <mergeCell ref="WCK183:WCL183"/>
    <mergeCell ref="WCR183:WCS183"/>
    <mergeCell ref="WCY183:WCZ183"/>
    <mergeCell ref="WDF183:WDG183"/>
    <mergeCell ref="VUI183:VUJ183"/>
    <mergeCell ref="VUP183:VUQ183"/>
    <mergeCell ref="VUW183:VUX183"/>
    <mergeCell ref="VVD183:VVE183"/>
    <mergeCell ref="VVK183:VVL183"/>
    <mergeCell ref="VVR183:VVS183"/>
    <mergeCell ref="VVY183:VVZ183"/>
    <mergeCell ref="VWF183:VWG183"/>
    <mergeCell ref="VWM183:VWN183"/>
    <mergeCell ref="VWT183:VWU183"/>
    <mergeCell ref="VXA183:VXB183"/>
    <mergeCell ref="VXH183:VXI183"/>
    <mergeCell ref="VXO183:VXP183"/>
    <mergeCell ref="VXV183:VXW183"/>
    <mergeCell ref="VYC183:VYD183"/>
    <mergeCell ref="VYJ183:VYK183"/>
    <mergeCell ref="VYQ183:VYR183"/>
    <mergeCell ref="VPT183:VPU183"/>
    <mergeCell ref="VQA183:VQB183"/>
    <mergeCell ref="VQH183:VQI183"/>
    <mergeCell ref="VQO183:VQP183"/>
    <mergeCell ref="VQV183:VQW183"/>
    <mergeCell ref="VRC183:VRD183"/>
    <mergeCell ref="VRJ183:VRK183"/>
    <mergeCell ref="VRQ183:VRR183"/>
    <mergeCell ref="VRX183:VRY183"/>
    <mergeCell ref="VSE183:VSF183"/>
    <mergeCell ref="VSL183:VSM183"/>
    <mergeCell ref="VSS183:VST183"/>
    <mergeCell ref="VSZ183:VTA183"/>
    <mergeCell ref="VTG183:VTH183"/>
    <mergeCell ref="VTN183:VTO183"/>
    <mergeCell ref="VTU183:VTV183"/>
    <mergeCell ref="VUB183:VUC183"/>
    <mergeCell ref="VLE183:VLF183"/>
    <mergeCell ref="VLL183:VLM183"/>
    <mergeCell ref="VLS183:VLT183"/>
    <mergeCell ref="VLZ183:VMA183"/>
    <mergeCell ref="VMG183:VMH183"/>
    <mergeCell ref="VMN183:VMO183"/>
    <mergeCell ref="VMU183:VMV183"/>
    <mergeCell ref="VNB183:VNC183"/>
    <mergeCell ref="VNI183:VNJ183"/>
    <mergeCell ref="VNP183:VNQ183"/>
    <mergeCell ref="VNW183:VNX183"/>
    <mergeCell ref="VOD183:VOE183"/>
    <mergeCell ref="VOK183:VOL183"/>
    <mergeCell ref="VOR183:VOS183"/>
    <mergeCell ref="VOY183:VOZ183"/>
    <mergeCell ref="VPF183:VPG183"/>
    <mergeCell ref="VPM183:VPN183"/>
    <mergeCell ref="VGP183:VGQ183"/>
    <mergeCell ref="VGW183:VGX183"/>
    <mergeCell ref="VHD183:VHE183"/>
    <mergeCell ref="VHK183:VHL183"/>
    <mergeCell ref="VHR183:VHS183"/>
    <mergeCell ref="VHY183:VHZ183"/>
    <mergeCell ref="VIF183:VIG183"/>
    <mergeCell ref="VIM183:VIN183"/>
    <mergeCell ref="VIT183:VIU183"/>
    <mergeCell ref="VJA183:VJB183"/>
    <mergeCell ref="VJH183:VJI183"/>
    <mergeCell ref="VJO183:VJP183"/>
    <mergeCell ref="VJV183:VJW183"/>
    <mergeCell ref="VKC183:VKD183"/>
    <mergeCell ref="VKJ183:VKK183"/>
    <mergeCell ref="VKQ183:VKR183"/>
    <mergeCell ref="VKX183:VKY183"/>
    <mergeCell ref="VCA183:VCB183"/>
    <mergeCell ref="VCH183:VCI183"/>
    <mergeCell ref="VCO183:VCP183"/>
    <mergeCell ref="VCV183:VCW183"/>
    <mergeCell ref="VDC183:VDD183"/>
    <mergeCell ref="VDJ183:VDK183"/>
    <mergeCell ref="VDQ183:VDR183"/>
    <mergeCell ref="VDX183:VDY183"/>
    <mergeCell ref="VEE183:VEF183"/>
    <mergeCell ref="VEL183:VEM183"/>
    <mergeCell ref="VES183:VET183"/>
    <mergeCell ref="VEZ183:VFA183"/>
    <mergeCell ref="VFG183:VFH183"/>
    <mergeCell ref="VFN183:VFO183"/>
    <mergeCell ref="VFU183:VFV183"/>
    <mergeCell ref="VGB183:VGC183"/>
    <mergeCell ref="VGI183:VGJ183"/>
    <mergeCell ref="UXL183:UXM183"/>
    <mergeCell ref="UXS183:UXT183"/>
    <mergeCell ref="UXZ183:UYA183"/>
    <mergeCell ref="UYG183:UYH183"/>
    <mergeCell ref="UYN183:UYO183"/>
    <mergeCell ref="UYU183:UYV183"/>
    <mergeCell ref="UZB183:UZC183"/>
    <mergeCell ref="UZI183:UZJ183"/>
    <mergeCell ref="UZP183:UZQ183"/>
    <mergeCell ref="UZW183:UZX183"/>
    <mergeCell ref="VAD183:VAE183"/>
    <mergeCell ref="VAK183:VAL183"/>
    <mergeCell ref="VAR183:VAS183"/>
    <mergeCell ref="VAY183:VAZ183"/>
    <mergeCell ref="VBF183:VBG183"/>
    <mergeCell ref="VBM183:VBN183"/>
    <mergeCell ref="VBT183:VBU183"/>
    <mergeCell ref="USW183:USX183"/>
    <mergeCell ref="UTD183:UTE183"/>
    <mergeCell ref="UTK183:UTL183"/>
    <mergeCell ref="UTR183:UTS183"/>
    <mergeCell ref="UTY183:UTZ183"/>
    <mergeCell ref="UUF183:UUG183"/>
    <mergeCell ref="UUM183:UUN183"/>
    <mergeCell ref="UUT183:UUU183"/>
    <mergeCell ref="UVA183:UVB183"/>
    <mergeCell ref="UVH183:UVI183"/>
    <mergeCell ref="UVO183:UVP183"/>
    <mergeCell ref="UVV183:UVW183"/>
    <mergeCell ref="UWC183:UWD183"/>
    <mergeCell ref="UWJ183:UWK183"/>
    <mergeCell ref="UWQ183:UWR183"/>
    <mergeCell ref="UWX183:UWY183"/>
    <mergeCell ref="UXE183:UXF183"/>
    <mergeCell ref="UOH183:UOI183"/>
    <mergeCell ref="UOO183:UOP183"/>
    <mergeCell ref="UOV183:UOW183"/>
    <mergeCell ref="UPC183:UPD183"/>
    <mergeCell ref="UPJ183:UPK183"/>
    <mergeCell ref="UPQ183:UPR183"/>
    <mergeCell ref="UPX183:UPY183"/>
    <mergeCell ref="UQE183:UQF183"/>
    <mergeCell ref="UQL183:UQM183"/>
    <mergeCell ref="UQS183:UQT183"/>
    <mergeCell ref="UQZ183:URA183"/>
    <mergeCell ref="URG183:URH183"/>
    <mergeCell ref="URN183:URO183"/>
    <mergeCell ref="URU183:URV183"/>
    <mergeCell ref="USB183:USC183"/>
    <mergeCell ref="USI183:USJ183"/>
    <mergeCell ref="USP183:USQ183"/>
    <mergeCell ref="UJS183:UJT183"/>
    <mergeCell ref="UJZ183:UKA183"/>
    <mergeCell ref="UKG183:UKH183"/>
    <mergeCell ref="UKN183:UKO183"/>
    <mergeCell ref="UKU183:UKV183"/>
    <mergeCell ref="ULB183:ULC183"/>
    <mergeCell ref="ULI183:ULJ183"/>
    <mergeCell ref="ULP183:ULQ183"/>
    <mergeCell ref="ULW183:ULX183"/>
    <mergeCell ref="UMD183:UME183"/>
    <mergeCell ref="UMK183:UML183"/>
    <mergeCell ref="UMR183:UMS183"/>
    <mergeCell ref="UMY183:UMZ183"/>
    <mergeCell ref="UNF183:UNG183"/>
    <mergeCell ref="UNM183:UNN183"/>
    <mergeCell ref="UNT183:UNU183"/>
    <mergeCell ref="UOA183:UOB183"/>
    <mergeCell ref="UFD183:UFE183"/>
    <mergeCell ref="UFK183:UFL183"/>
    <mergeCell ref="UFR183:UFS183"/>
    <mergeCell ref="UFY183:UFZ183"/>
    <mergeCell ref="UGF183:UGG183"/>
    <mergeCell ref="UGM183:UGN183"/>
    <mergeCell ref="UGT183:UGU183"/>
    <mergeCell ref="UHA183:UHB183"/>
    <mergeCell ref="UHH183:UHI183"/>
    <mergeCell ref="UHO183:UHP183"/>
    <mergeCell ref="UHV183:UHW183"/>
    <mergeCell ref="UIC183:UID183"/>
    <mergeCell ref="UIJ183:UIK183"/>
    <mergeCell ref="UIQ183:UIR183"/>
    <mergeCell ref="UIX183:UIY183"/>
    <mergeCell ref="UJE183:UJF183"/>
    <mergeCell ref="UJL183:UJM183"/>
    <mergeCell ref="UAO183:UAP183"/>
    <mergeCell ref="UAV183:UAW183"/>
    <mergeCell ref="UBC183:UBD183"/>
    <mergeCell ref="UBJ183:UBK183"/>
    <mergeCell ref="UBQ183:UBR183"/>
    <mergeCell ref="UBX183:UBY183"/>
    <mergeCell ref="UCE183:UCF183"/>
    <mergeCell ref="UCL183:UCM183"/>
    <mergeCell ref="UCS183:UCT183"/>
    <mergeCell ref="UCZ183:UDA183"/>
    <mergeCell ref="UDG183:UDH183"/>
    <mergeCell ref="UDN183:UDO183"/>
    <mergeCell ref="UDU183:UDV183"/>
    <mergeCell ref="UEB183:UEC183"/>
    <mergeCell ref="UEI183:UEJ183"/>
    <mergeCell ref="UEP183:UEQ183"/>
    <mergeCell ref="UEW183:UEX183"/>
    <mergeCell ref="TVZ183:TWA183"/>
    <mergeCell ref="TWG183:TWH183"/>
    <mergeCell ref="TWN183:TWO183"/>
    <mergeCell ref="TWU183:TWV183"/>
    <mergeCell ref="TXB183:TXC183"/>
    <mergeCell ref="TXI183:TXJ183"/>
    <mergeCell ref="TXP183:TXQ183"/>
    <mergeCell ref="TXW183:TXX183"/>
    <mergeCell ref="TYD183:TYE183"/>
    <mergeCell ref="TYK183:TYL183"/>
    <mergeCell ref="TYR183:TYS183"/>
    <mergeCell ref="TYY183:TYZ183"/>
    <mergeCell ref="TZF183:TZG183"/>
    <mergeCell ref="TZM183:TZN183"/>
    <mergeCell ref="TZT183:TZU183"/>
    <mergeCell ref="UAA183:UAB183"/>
    <mergeCell ref="UAH183:UAI183"/>
    <mergeCell ref="TRK183:TRL183"/>
    <mergeCell ref="TRR183:TRS183"/>
    <mergeCell ref="TRY183:TRZ183"/>
    <mergeCell ref="TSF183:TSG183"/>
    <mergeCell ref="TSM183:TSN183"/>
    <mergeCell ref="TST183:TSU183"/>
    <mergeCell ref="TTA183:TTB183"/>
    <mergeCell ref="TTH183:TTI183"/>
    <mergeCell ref="TTO183:TTP183"/>
    <mergeCell ref="TTV183:TTW183"/>
    <mergeCell ref="TUC183:TUD183"/>
    <mergeCell ref="TUJ183:TUK183"/>
    <mergeCell ref="TUQ183:TUR183"/>
    <mergeCell ref="TUX183:TUY183"/>
    <mergeCell ref="TVE183:TVF183"/>
    <mergeCell ref="TVL183:TVM183"/>
    <mergeCell ref="TVS183:TVT183"/>
    <mergeCell ref="TMV183:TMW183"/>
    <mergeCell ref="TNC183:TND183"/>
    <mergeCell ref="TNJ183:TNK183"/>
    <mergeCell ref="TNQ183:TNR183"/>
    <mergeCell ref="TNX183:TNY183"/>
    <mergeCell ref="TOE183:TOF183"/>
    <mergeCell ref="TOL183:TOM183"/>
    <mergeCell ref="TOS183:TOT183"/>
    <mergeCell ref="TOZ183:TPA183"/>
    <mergeCell ref="TPG183:TPH183"/>
    <mergeCell ref="TPN183:TPO183"/>
    <mergeCell ref="TPU183:TPV183"/>
    <mergeCell ref="TQB183:TQC183"/>
    <mergeCell ref="TQI183:TQJ183"/>
    <mergeCell ref="TQP183:TQQ183"/>
    <mergeCell ref="TQW183:TQX183"/>
    <mergeCell ref="TRD183:TRE183"/>
    <mergeCell ref="TIG183:TIH183"/>
    <mergeCell ref="TIN183:TIO183"/>
    <mergeCell ref="TIU183:TIV183"/>
    <mergeCell ref="TJB183:TJC183"/>
    <mergeCell ref="TJI183:TJJ183"/>
    <mergeCell ref="TJP183:TJQ183"/>
    <mergeCell ref="TJW183:TJX183"/>
    <mergeCell ref="TKD183:TKE183"/>
    <mergeCell ref="TKK183:TKL183"/>
    <mergeCell ref="TKR183:TKS183"/>
    <mergeCell ref="TKY183:TKZ183"/>
    <mergeCell ref="TLF183:TLG183"/>
    <mergeCell ref="TLM183:TLN183"/>
    <mergeCell ref="TLT183:TLU183"/>
    <mergeCell ref="TMA183:TMB183"/>
    <mergeCell ref="TMH183:TMI183"/>
    <mergeCell ref="TMO183:TMP183"/>
    <mergeCell ref="TDR183:TDS183"/>
    <mergeCell ref="TDY183:TDZ183"/>
    <mergeCell ref="TEF183:TEG183"/>
    <mergeCell ref="TEM183:TEN183"/>
    <mergeCell ref="TET183:TEU183"/>
    <mergeCell ref="TFA183:TFB183"/>
    <mergeCell ref="TFH183:TFI183"/>
    <mergeCell ref="TFO183:TFP183"/>
    <mergeCell ref="TFV183:TFW183"/>
    <mergeCell ref="TGC183:TGD183"/>
    <mergeCell ref="TGJ183:TGK183"/>
    <mergeCell ref="TGQ183:TGR183"/>
    <mergeCell ref="TGX183:TGY183"/>
    <mergeCell ref="THE183:THF183"/>
    <mergeCell ref="THL183:THM183"/>
    <mergeCell ref="THS183:THT183"/>
    <mergeCell ref="THZ183:TIA183"/>
    <mergeCell ref="SZC183:SZD183"/>
    <mergeCell ref="SZJ183:SZK183"/>
    <mergeCell ref="SZQ183:SZR183"/>
    <mergeCell ref="SZX183:SZY183"/>
    <mergeCell ref="TAE183:TAF183"/>
    <mergeCell ref="TAL183:TAM183"/>
    <mergeCell ref="TAS183:TAT183"/>
    <mergeCell ref="TAZ183:TBA183"/>
    <mergeCell ref="TBG183:TBH183"/>
    <mergeCell ref="TBN183:TBO183"/>
    <mergeCell ref="TBU183:TBV183"/>
    <mergeCell ref="TCB183:TCC183"/>
    <mergeCell ref="TCI183:TCJ183"/>
    <mergeCell ref="TCP183:TCQ183"/>
    <mergeCell ref="TCW183:TCX183"/>
    <mergeCell ref="TDD183:TDE183"/>
    <mergeCell ref="TDK183:TDL183"/>
    <mergeCell ref="SUN183:SUO183"/>
    <mergeCell ref="SUU183:SUV183"/>
    <mergeCell ref="SVB183:SVC183"/>
    <mergeCell ref="SVI183:SVJ183"/>
    <mergeCell ref="SVP183:SVQ183"/>
    <mergeCell ref="SVW183:SVX183"/>
    <mergeCell ref="SWD183:SWE183"/>
    <mergeCell ref="SWK183:SWL183"/>
    <mergeCell ref="SWR183:SWS183"/>
    <mergeCell ref="SWY183:SWZ183"/>
    <mergeCell ref="SXF183:SXG183"/>
    <mergeCell ref="SXM183:SXN183"/>
    <mergeCell ref="SXT183:SXU183"/>
    <mergeCell ref="SYA183:SYB183"/>
    <mergeCell ref="SYH183:SYI183"/>
    <mergeCell ref="SYO183:SYP183"/>
    <mergeCell ref="SYV183:SYW183"/>
    <mergeCell ref="SPY183:SPZ183"/>
    <mergeCell ref="SQF183:SQG183"/>
    <mergeCell ref="SQM183:SQN183"/>
    <mergeCell ref="SQT183:SQU183"/>
    <mergeCell ref="SRA183:SRB183"/>
    <mergeCell ref="SRH183:SRI183"/>
    <mergeCell ref="SRO183:SRP183"/>
    <mergeCell ref="SRV183:SRW183"/>
    <mergeCell ref="SSC183:SSD183"/>
    <mergeCell ref="SSJ183:SSK183"/>
    <mergeCell ref="SSQ183:SSR183"/>
    <mergeCell ref="SSX183:SSY183"/>
    <mergeCell ref="STE183:STF183"/>
    <mergeCell ref="STL183:STM183"/>
    <mergeCell ref="STS183:STT183"/>
    <mergeCell ref="STZ183:SUA183"/>
    <mergeCell ref="SUG183:SUH183"/>
    <mergeCell ref="SLJ183:SLK183"/>
    <mergeCell ref="SLQ183:SLR183"/>
    <mergeCell ref="SLX183:SLY183"/>
    <mergeCell ref="SME183:SMF183"/>
    <mergeCell ref="SML183:SMM183"/>
    <mergeCell ref="SMS183:SMT183"/>
    <mergeCell ref="SMZ183:SNA183"/>
    <mergeCell ref="SNG183:SNH183"/>
    <mergeCell ref="SNN183:SNO183"/>
    <mergeCell ref="SNU183:SNV183"/>
    <mergeCell ref="SOB183:SOC183"/>
    <mergeCell ref="SOI183:SOJ183"/>
    <mergeCell ref="SOP183:SOQ183"/>
    <mergeCell ref="SOW183:SOX183"/>
    <mergeCell ref="SPD183:SPE183"/>
    <mergeCell ref="SPK183:SPL183"/>
    <mergeCell ref="SPR183:SPS183"/>
    <mergeCell ref="SGU183:SGV183"/>
    <mergeCell ref="SHB183:SHC183"/>
    <mergeCell ref="SHI183:SHJ183"/>
    <mergeCell ref="SHP183:SHQ183"/>
    <mergeCell ref="SHW183:SHX183"/>
    <mergeCell ref="SID183:SIE183"/>
    <mergeCell ref="SIK183:SIL183"/>
    <mergeCell ref="SIR183:SIS183"/>
    <mergeCell ref="SIY183:SIZ183"/>
    <mergeCell ref="SJF183:SJG183"/>
    <mergeCell ref="SJM183:SJN183"/>
    <mergeCell ref="SJT183:SJU183"/>
    <mergeCell ref="SKA183:SKB183"/>
    <mergeCell ref="SKH183:SKI183"/>
    <mergeCell ref="SKO183:SKP183"/>
    <mergeCell ref="SKV183:SKW183"/>
    <mergeCell ref="SLC183:SLD183"/>
    <mergeCell ref="SCF183:SCG183"/>
    <mergeCell ref="SCM183:SCN183"/>
    <mergeCell ref="SCT183:SCU183"/>
    <mergeCell ref="SDA183:SDB183"/>
    <mergeCell ref="SDH183:SDI183"/>
    <mergeCell ref="SDO183:SDP183"/>
    <mergeCell ref="SDV183:SDW183"/>
    <mergeCell ref="SEC183:SED183"/>
    <mergeCell ref="SEJ183:SEK183"/>
    <mergeCell ref="SEQ183:SER183"/>
    <mergeCell ref="SEX183:SEY183"/>
    <mergeCell ref="SFE183:SFF183"/>
    <mergeCell ref="SFL183:SFM183"/>
    <mergeCell ref="SFS183:SFT183"/>
    <mergeCell ref="SFZ183:SGA183"/>
    <mergeCell ref="SGG183:SGH183"/>
    <mergeCell ref="SGN183:SGO183"/>
    <mergeCell ref="RXQ183:RXR183"/>
    <mergeCell ref="RXX183:RXY183"/>
    <mergeCell ref="RYE183:RYF183"/>
    <mergeCell ref="RYL183:RYM183"/>
    <mergeCell ref="RYS183:RYT183"/>
    <mergeCell ref="RYZ183:RZA183"/>
    <mergeCell ref="RZG183:RZH183"/>
    <mergeCell ref="RZN183:RZO183"/>
    <mergeCell ref="RZU183:RZV183"/>
    <mergeCell ref="SAB183:SAC183"/>
    <mergeCell ref="SAI183:SAJ183"/>
    <mergeCell ref="SAP183:SAQ183"/>
    <mergeCell ref="SAW183:SAX183"/>
    <mergeCell ref="SBD183:SBE183"/>
    <mergeCell ref="SBK183:SBL183"/>
    <mergeCell ref="SBR183:SBS183"/>
    <mergeCell ref="SBY183:SBZ183"/>
    <mergeCell ref="RTB183:RTC183"/>
    <mergeCell ref="RTI183:RTJ183"/>
    <mergeCell ref="RTP183:RTQ183"/>
    <mergeCell ref="RTW183:RTX183"/>
    <mergeCell ref="RUD183:RUE183"/>
    <mergeCell ref="RUK183:RUL183"/>
    <mergeCell ref="RUR183:RUS183"/>
    <mergeCell ref="RUY183:RUZ183"/>
    <mergeCell ref="RVF183:RVG183"/>
    <mergeCell ref="RVM183:RVN183"/>
    <mergeCell ref="RVT183:RVU183"/>
    <mergeCell ref="RWA183:RWB183"/>
    <mergeCell ref="RWH183:RWI183"/>
    <mergeCell ref="RWO183:RWP183"/>
    <mergeCell ref="RWV183:RWW183"/>
    <mergeCell ref="RXC183:RXD183"/>
    <mergeCell ref="RXJ183:RXK183"/>
    <mergeCell ref="ROM183:RON183"/>
    <mergeCell ref="ROT183:ROU183"/>
    <mergeCell ref="RPA183:RPB183"/>
    <mergeCell ref="RPH183:RPI183"/>
    <mergeCell ref="RPO183:RPP183"/>
    <mergeCell ref="RPV183:RPW183"/>
    <mergeCell ref="RQC183:RQD183"/>
    <mergeCell ref="RQJ183:RQK183"/>
    <mergeCell ref="RQQ183:RQR183"/>
    <mergeCell ref="RQX183:RQY183"/>
    <mergeCell ref="RRE183:RRF183"/>
    <mergeCell ref="RRL183:RRM183"/>
    <mergeCell ref="RRS183:RRT183"/>
    <mergeCell ref="RRZ183:RSA183"/>
    <mergeCell ref="RSG183:RSH183"/>
    <mergeCell ref="RSN183:RSO183"/>
    <mergeCell ref="RSU183:RSV183"/>
    <mergeCell ref="RJX183:RJY183"/>
    <mergeCell ref="RKE183:RKF183"/>
    <mergeCell ref="RKL183:RKM183"/>
    <mergeCell ref="RKS183:RKT183"/>
    <mergeCell ref="RKZ183:RLA183"/>
    <mergeCell ref="RLG183:RLH183"/>
    <mergeCell ref="RLN183:RLO183"/>
    <mergeCell ref="RLU183:RLV183"/>
    <mergeCell ref="RMB183:RMC183"/>
    <mergeCell ref="RMI183:RMJ183"/>
    <mergeCell ref="RMP183:RMQ183"/>
    <mergeCell ref="RMW183:RMX183"/>
    <mergeCell ref="RND183:RNE183"/>
    <mergeCell ref="RNK183:RNL183"/>
    <mergeCell ref="RNR183:RNS183"/>
    <mergeCell ref="RNY183:RNZ183"/>
    <mergeCell ref="ROF183:ROG183"/>
    <mergeCell ref="RFI183:RFJ183"/>
    <mergeCell ref="RFP183:RFQ183"/>
    <mergeCell ref="RFW183:RFX183"/>
    <mergeCell ref="RGD183:RGE183"/>
    <mergeCell ref="RGK183:RGL183"/>
    <mergeCell ref="RGR183:RGS183"/>
    <mergeCell ref="RGY183:RGZ183"/>
    <mergeCell ref="RHF183:RHG183"/>
    <mergeCell ref="RHM183:RHN183"/>
    <mergeCell ref="RHT183:RHU183"/>
    <mergeCell ref="RIA183:RIB183"/>
    <mergeCell ref="RIH183:RII183"/>
    <mergeCell ref="RIO183:RIP183"/>
    <mergeCell ref="RIV183:RIW183"/>
    <mergeCell ref="RJC183:RJD183"/>
    <mergeCell ref="RJJ183:RJK183"/>
    <mergeCell ref="RJQ183:RJR183"/>
    <mergeCell ref="RAT183:RAU183"/>
    <mergeCell ref="RBA183:RBB183"/>
    <mergeCell ref="RBH183:RBI183"/>
    <mergeCell ref="RBO183:RBP183"/>
    <mergeCell ref="RBV183:RBW183"/>
    <mergeCell ref="RCC183:RCD183"/>
    <mergeCell ref="RCJ183:RCK183"/>
    <mergeCell ref="RCQ183:RCR183"/>
    <mergeCell ref="RCX183:RCY183"/>
    <mergeCell ref="RDE183:RDF183"/>
    <mergeCell ref="RDL183:RDM183"/>
    <mergeCell ref="RDS183:RDT183"/>
    <mergeCell ref="RDZ183:REA183"/>
    <mergeCell ref="REG183:REH183"/>
    <mergeCell ref="REN183:REO183"/>
    <mergeCell ref="REU183:REV183"/>
    <mergeCell ref="RFB183:RFC183"/>
    <mergeCell ref="QWE183:QWF183"/>
    <mergeCell ref="QWL183:QWM183"/>
    <mergeCell ref="QWS183:QWT183"/>
    <mergeCell ref="QWZ183:QXA183"/>
    <mergeCell ref="QXG183:QXH183"/>
    <mergeCell ref="QXN183:QXO183"/>
    <mergeCell ref="QXU183:QXV183"/>
    <mergeCell ref="QYB183:QYC183"/>
    <mergeCell ref="QYI183:QYJ183"/>
    <mergeCell ref="QYP183:QYQ183"/>
    <mergeCell ref="QYW183:QYX183"/>
    <mergeCell ref="QZD183:QZE183"/>
    <mergeCell ref="QZK183:QZL183"/>
    <mergeCell ref="QZR183:QZS183"/>
    <mergeCell ref="QZY183:QZZ183"/>
    <mergeCell ref="RAF183:RAG183"/>
    <mergeCell ref="RAM183:RAN183"/>
    <mergeCell ref="QRP183:QRQ183"/>
    <mergeCell ref="QRW183:QRX183"/>
    <mergeCell ref="QSD183:QSE183"/>
    <mergeCell ref="QSK183:QSL183"/>
    <mergeCell ref="QSR183:QSS183"/>
    <mergeCell ref="QSY183:QSZ183"/>
    <mergeCell ref="QTF183:QTG183"/>
    <mergeCell ref="QTM183:QTN183"/>
    <mergeCell ref="QTT183:QTU183"/>
    <mergeCell ref="QUA183:QUB183"/>
    <mergeCell ref="QUH183:QUI183"/>
    <mergeCell ref="QUO183:QUP183"/>
    <mergeCell ref="QUV183:QUW183"/>
    <mergeCell ref="QVC183:QVD183"/>
    <mergeCell ref="QVJ183:QVK183"/>
    <mergeCell ref="QVQ183:QVR183"/>
    <mergeCell ref="QVX183:QVY183"/>
    <mergeCell ref="QNA183:QNB183"/>
    <mergeCell ref="QNH183:QNI183"/>
    <mergeCell ref="QNO183:QNP183"/>
    <mergeCell ref="QNV183:QNW183"/>
    <mergeCell ref="QOC183:QOD183"/>
    <mergeCell ref="QOJ183:QOK183"/>
    <mergeCell ref="QOQ183:QOR183"/>
    <mergeCell ref="QOX183:QOY183"/>
    <mergeCell ref="QPE183:QPF183"/>
    <mergeCell ref="QPL183:QPM183"/>
    <mergeCell ref="QPS183:QPT183"/>
    <mergeCell ref="QPZ183:QQA183"/>
    <mergeCell ref="QQG183:QQH183"/>
    <mergeCell ref="QQN183:QQO183"/>
    <mergeCell ref="QQU183:QQV183"/>
    <mergeCell ref="QRB183:QRC183"/>
    <mergeCell ref="QRI183:QRJ183"/>
    <mergeCell ref="QIL183:QIM183"/>
    <mergeCell ref="QIS183:QIT183"/>
    <mergeCell ref="QIZ183:QJA183"/>
    <mergeCell ref="QJG183:QJH183"/>
    <mergeCell ref="QJN183:QJO183"/>
    <mergeCell ref="QJU183:QJV183"/>
    <mergeCell ref="QKB183:QKC183"/>
    <mergeCell ref="QKI183:QKJ183"/>
    <mergeCell ref="QKP183:QKQ183"/>
    <mergeCell ref="QKW183:QKX183"/>
    <mergeCell ref="QLD183:QLE183"/>
    <mergeCell ref="QLK183:QLL183"/>
    <mergeCell ref="QLR183:QLS183"/>
    <mergeCell ref="QLY183:QLZ183"/>
    <mergeCell ref="QMF183:QMG183"/>
    <mergeCell ref="QMM183:QMN183"/>
    <mergeCell ref="QMT183:QMU183"/>
    <mergeCell ref="QDW183:QDX183"/>
    <mergeCell ref="QED183:QEE183"/>
    <mergeCell ref="QEK183:QEL183"/>
    <mergeCell ref="QER183:QES183"/>
    <mergeCell ref="QEY183:QEZ183"/>
    <mergeCell ref="QFF183:QFG183"/>
    <mergeCell ref="QFM183:QFN183"/>
    <mergeCell ref="QFT183:QFU183"/>
    <mergeCell ref="QGA183:QGB183"/>
    <mergeCell ref="QGH183:QGI183"/>
    <mergeCell ref="QGO183:QGP183"/>
    <mergeCell ref="QGV183:QGW183"/>
    <mergeCell ref="QHC183:QHD183"/>
    <mergeCell ref="QHJ183:QHK183"/>
    <mergeCell ref="QHQ183:QHR183"/>
    <mergeCell ref="QHX183:QHY183"/>
    <mergeCell ref="QIE183:QIF183"/>
    <mergeCell ref="PZH183:PZI183"/>
    <mergeCell ref="PZO183:PZP183"/>
    <mergeCell ref="PZV183:PZW183"/>
    <mergeCell ref="QAC183:QAD183"/>
    <mergeCell ref="QAJ183:QAK183"/>
    <mergeCell ref="QAQ183:QAR183"/>
    <mergeCell ref="QAX183:QAY183"/>
    <mergeCell ref="QBE183:QBF183"/>
    <mergeCell ref="QBL183:QBM183"/>
    <mergeCell ref="QBS183:QBT183"/>
    <mergeCell ref="QBZ183:QCA183"/>
    <mergeCell ref="QCG183:QCH183"/>
    <mergeCell ref="QCN183:QCO183"/>
    <mergeCell ref="QCU183:QCV183"/>
    <mergeCell ref="QDB183:QDC183"/>
    <mergeCell ref="QDI183:QDJ183"/>
    <mergeCell ref="QDP183:QDQ183"/>
    <mergeCell ref="PUS183:PUT183"/>
    <mergeCell ref="PUZ183:PVA183"/>
    <mergeCell ref="PVG183:PVH183"/>
    <mergeCell ref="PVN183:PVO183"/>
    <mergeCell ref="PVU183:PVV183"/>
    <mergeCell ref="PWB183:PWC183"/>
    <mergeCell ref="PWI183:PWJ183"/>
    <mergeCell ref="PWP183:PWQ183"/>
    <mergeCell ref="PWW183:PWX183"/>
    <mergeCell ref="PXD183:PXE183"/>
    <mergeCell ref="PXK183:PXL183"/>
    <mergeCell ref="PXR183:PXS183"/>
    <mergeCell ref="PXY183:PXZ183"/>
    <mergeCell ref="PYF183:PYG183"/>
    <mergeCell ref="PYM183:PYN183"/>
    <mergeCell ref="PYT183:PYU183"/>
    <mergeCell ref="PZA183:PZB183"/>
    <mergeCell ref="PQD183:PQE183"/>
    <mergeCell ref="PQK183:PQL183"/>
    <mergeCell ref="PQR183:PQS183"/>
    <mergeCell ref="PQY183:PQZ183"/>
    <mergeCell ref="PRF183:PRG183"/>
    <mergeCell ref="PRM183:PRN183"/>
    <mergeCell ref="PRT183:PRU183"/>
    <mergeCell ref="PSA183:PSB183"/>
    <mergeCell ref="PSH183:PSI183"/>
    <mergeCell ref="PSO183:PSP183"/>
    <mergeCell ref="PSV183:PSW183"/>
    <mergeCell ref="PTC183:PTD183"/>
    <mergeCell ref="PTJ183:PTK183"/>
    <mergeCell ref="PTQ183:PTR183"/>
    <mergeCell ref="PTX183:PTY183"/>
    <mergeCell ref="PUE183:PUF183"/>
    <mergeCell ref="PUL183:PUM183"/>
    <mergeCell ref="PLO183:PLP183"/>
    <mergeCell ref="PLV183:PLW183"/>
    <mergeCell ref="PMC183:PMD183"/>
    <mergeCell ref="PMJ183:PMK183"/>
    <mergeCell ref="PMQ183:PMR183"/>
    <mergeCell ref="PMX183:PMY183"/>
    <mergeCell ref="PNE183:PNF183"/>
    <mergeCell ref="PNL183:PNM183"/>
    <mergeCell ref="PNS183:PNT183"/>
    <mergeCell ref="PNZ183:POA183"/>
    <mergeCell ref="POG183:POH183"/>
    <mergeCell ref="PON183:POO183"/>
    <mergeCell ref="POU183:POV183"/>
    <mergeCell ref="PPB183:PPC183"/>
    <mergeCell ref="PPI183:PPJ183"/>
    <mergeCell ref="PPP183:PPQ183"/>
    <mergeCell ref="PPW183:PPX183"/>
    <mergeCell ref="PGZ183:PHA183"/>
    <mergeCell ref="PHG183:PHH183"/>
    <mergeCell ref="PHN183:PHO183"/>
    <mergeCell ref="PHU183:PHV183"/>
    <mergeCell ref="PIB183:PIC183"/>
    <mergeCell ref="PII183:PIJ183"/>
    <mergeCell ref="PIP183:PIQ183"/>
    <mergeCell ref="PIW183:PIX183"/>
    <mergeCell ref="PJD183:PJE183"/>
    <mergeCell ref="PJK183:PJL183"/>
    <mergeCell ref="PJR183:PJS183"/>
    <mergeCell ref="PJY183:PJZ183"/>
    <mergeCell ref="PKF183:PKG183"/>
    <mergeCell ref="PKM183:PKN183"/>
    <mergeCell ref="PKT183:PKU183"/>
    <mergeCell ref="PLA183:PLB183"/>
    <mergeCell ref="PLH183:PLI183"/>
    <mergeCell ref="PCK183:PCL183"/>
    <mergeCell ref="PCR183:PCS183"/>
    <mergeCell ref="PCY183:PCZ183"/>
    <mergeCell ref="PDF183:PDG183"/>
    <mergeCell ref="PDM183:PDN183"/>
    <mergeCell ref="PDT183:PDU183"/>
    <mergeCell ref="PEA183:PEB183"/>
    <mergeCell ref="PEH183:PEI183"/>
    <mergeCell ref="PEO183:PEP183"/>
    <mergeCell ref="PEV183:PEW183"/>
    <mergeCell ref="PFC183:PFD183"/>
    <mergeCell ref="PFJ183:PFK183"/>
    <mergeCell ref="PFQ183:PFR183"/>
    <mergeCell ref="PFX183:PFY183"/>
    <mergeCell ref="PGE183:PGF183"/>
    <mergeCell ref="PGL183:PGM183"/>
    <mergeCell ref="PGS183:PGT183"/>
    <mergeCell ref="OXV183:OXW183"/>
    <mergeCell ref="OYC183:OYD183"/>
    <mergeCell ref="OYJ183:OYK183"/>
    <mergeCell ref="OYQ183:OYR183"/>
    <mergeCell ref="OYX183:OYY183"/>
    <mergeCell ref="OZE183:OZF183"/>
    <mergeCell ref="OZL183:OZM183"/>
    <mergeCell ref="OZS183:OZT183"/>
    <mergeCell ref="OZZ183:PAA183"/>
    <mergeCell ref="PAG183:PAH183"/>
    <mergeCell ref="PAN183:PAO183"/>
    <mergeCell ref="PAU183:PAV183"/>
    <mergeCell ref="PBB183:PBC183"/>
    <mergeCell ref="PBI183:PBJ183"/>
    <mergeCell ref="PBP183:PBQ183"/>
    <mergeCell ref="PBW183:PBX183"/>
    <mergeCell ref="PCD183:PCE183"/>
    <mergeCell ref="OTG183:OTH183"/>
    <mergeCell ref="OTN183:OTO183"/>
    <mergeCell ref="OTU183:OTV183"/>
    <mergeCell ref="OUB183:OUC183"/>
    <mergeCell ref="OUI183:OUJ183"/>
    <mergeCell ref="OUP183:OUQ183"/>
    <mergeCell ref="OUW183:OUX183"/>
    <mergeCell ref="OVD183:OVE183"/>
    <mergeCell ref="OVK183:OVL183"/>
    <mergeCell ref="OVR183:OVS183"/>
    <mergeCell ref="OVY183:OVZ183"/>
    <mergeCell ref="OWF183:OWG183"/>
    <mergeCell ref="OWM183:OWN183"/>
    <mergeCell ref="OWT183:OWU183"/>
    <mergeCell ref="OXA183:OXB183"/>
    <mergeCell ref="OXH183:OXI183"/>
    <mergeCell ref="OXO183:OXP183"/>
    <mergeCell ref="OOR183:OOS183"/>
    <mergeCell ref="OOY183:OOZ183"/>
    <mergeCell ref="OPF183:OPG183"/>
    <mergeCell ref="OPM183:OPN183"/>
    <mergeCell ref="OPT183:OPU183"/>
    <mergeCell ref="OQA183:OQB183"/>
    <mergeCell ref="OQH183:OQI183"/>
    <mergeCell ref="OQO183:OQP183"/>
    <mergeCell ref="OQV183:OQW183"/>
    <mergeCell ref="ORC183:ORD183"/>
    <mergeCell ref="ORJ183:ORK183"/>
    <mergeCell ref="ORQ183:ORR183"/>
    <mergeCell ref="ORX183:ORY183"/>
    <mergeCell ref="OSE183:OSF183"/>
    <mergeCell ref="OSL183:OSM183"/>
    <mergeCell ref="OSS183:OST183"/>
    <mergeCell ref="OSZ183:OTA183"/>
    <mergeCell ref="OKC183:OKD183"/>
    <mergeCell ref="OKJ183:OKK183"/>
    <mergeCell ref="OKQ183:OKR183"/>
    <mergeCell ref="OKX183:OKY183"/>
    <mergeCell ref="OLE183:OLF183"/>
    <mergeCell ref="OLL183:OLM183"/>
    <mergeCell ref="OLS183:OLT183"/>
    <mergeCell ref="OLZ183:OMA183"/>
    <mergeCell ref="OMG183:OMH183"/>
    <mergeCell ref="OMN183:OMO183"/>
    <mergeCell ref="OMU183:OMV183"/>
    <mergeCell ref="ONB183:ONC183"/>
    <mergeCell ref="ONI183:ONJ183"/>
    <mergeCell ref="ONP183:ONQ183"/>
    <mergeCell ref="ONW183:ONX183"/>
    <mergeCell ref="OOD183:OOE183"/>
    <mergeCell ref="OOK183:OOL183"/>
    <mergeCell ref="OFN183:OFO183"/>
    <mergeCell ref="OFU183:OFV183"/>
    <mergeCell ref="OGB183:OGC183"/>
    <mergeCell ref="OGI183:OGJ183"/>
    <mergeCell ref="OGP183:OGQ183"/>
    <mergeCell ref="OGW183:OGX183"/>
    <mergeCell ref="OHD183:OHE183"/>
    <mergeCell ref="OHK183:OHL183"/>
    <mergeCell ref="OHR183:OHS183"/>
    <mergeCell ref="OHY183:OHZ183"/>
    <mergeCell ref="OIF183:OIG183"/>
    <mergeCell ref="OIM183:OIN183"/>
    <mergeCell ref="OIT183:OIU183"/>
    <mergeCell ref="OJA183:OJB183"/>
    <mergeCell ref="OJH183:OJI183"/>
    <mergeCell ref="OJO183:OJP183"/>
    <mergeCell ref="OJV183:OJW183"/>
    <mergeCell ref="OAY183:OAZ183"/>
    <mergeCell ref="OBF183:OBG183"/>
    <mergeCell ref="OBM183:OBN183"/>
    <mergeCell ref="OBT183:OBU183"/>
    <mergeCell ref="OCA183:OCB183"/>
    <mergeCell ref="OCH183:OCI183"/>
    <mergeCell ref="OCO183:OCP183"/>
    <mergeCell ref="OCV183:OCW183"/>
    <mergeCell ref="ODC183:ODD183"/>
    <mergeCell ref="ODJ183:ODK183"/>
    <mergeCell ref="ODQ183:ODR183"/>
    <mergeCell ref="ODX183:ODY183"/>
    <mergeCell ref="OEE183:OEF183"/>
    <mergeCell ref="OEL183:OEM183"/>
    <mergeCell ref="OES183:OET183"/>
    <mergeCell ref="OEZ183:OFA183"/>
    <mergeCell ref="OFG183:OFH183"/>
    <mergeCell ref="NWJ183:NWK183"/>
    <mergeCell ref="NWQ183:NWR183"/>
    <mergeCell ref="NWX183:NWY183"/>
    <mergeCell ref="NXE183:NXF183"/>
    <mergeCell ref="NXL183:NXM183"/>
    <mergeCell ref="NXS183:NXT183"/>
    <mergeCell ref="NXZ183:NYA183"/>
    <mergeCell ref="NYG183:NYH183"/>
    <mergeCell ref="NYN183:NYO183"/>
    <mergeCell ref="NYU183:NYV183"/>
    <mergeCell ref="NZB183:NZC183"/>
    <mergeCell ref="NZI183:NZJ183"/>
    <mergeCell ref="NZP183:NZQ183"/>
    <mergeCell ref="NZW183:NZX183"/>
    <mergeCell ref="OAD183:OAE183"/>
    <mergeCell ref="OAK183:OAL183"/>
    <mergeCell ref="OAR183:OAS183"/>
    <mergeCell ref="NRU183:NRV183"/>
    <mergeCell ref="NSB183:NSC183"/>
    <mergeCell ref="NSI183:NSJ183"/>
    <mergeCell ref="NSP183:NSQ183"/>
    <mergeCell ref="NSW183:NSX183"/>
    <mergeCell ref="NTD183:NTE183"/>
    <mergeCell ref="NTK183:NTL183"/>
    <mergeCell ref="NTR183:NTS183"/>
    <mergeCell ref="NTY183:NTZ183"/>
    <mergeCell ref="NUF183:NUG183"/>
    <mergeCell ref="NUM183:NUN183"/>
    <mergeCell ref="NUT183:NUU183"/>
    <mergeCell ref="NVA183:NVB183"/>
    <mergeCell ref="NVH183:NVI183"/>
    <mergeCell ref="NVO183:NVP183"/>
    <mergeCell ref="NVV183:NVW183"/>
    <mergeCell ref="NWC183:NWD183"/>
    <mergeCell ref="NNF183:NNG183"/>
    <mergeCell ref="NNM183:NNN183"/>
    <mergeCell ref="NNT183:NNU183"/>
    <mergeCell ref="NOA183:NOB183"/>
    <mergeCell ref="NOH183:NOI183"/>
    <mergeCell ref="NOO183:NOP183"/>
    <mergeCell ref="NOV183:NOW183"/>
    <mergeCell ref="NPC183:NPD183"/>
    <mergeCell ref="NPJ183:NPK183"/>
    <mergeCell ref="NPQ183:NPR183"/>
    <mergeCell ref="NPX183:NPY183"/>
    <mergeCell ref="NQE183:NQF183"/>
    <mergeCell ref="NQL183:NQM183"/>
    <mergeCell ref="NQS183:NQT183"/>
    <mergeCell ref="NQZ183:NRA183"/>
    <mergeCell ref="NRG183:NRH183"/>
    <mergeCell ref="NRN183:NRO183"/>
    <mergeCell ref="NIQ183:NIR183"/>
    <mergeCell ref="NIX183:NIY183"/>
    <mergeCell ref="NJE183:NJF183"/>
    <mergeCell ref="NJL183:NJM183"/>
    <mergeCell ref="NJS183:NJT183"/>
    <mergeCell ref="NJZ183:NKA183"/>
    <mergeCell ref="NKG183:NKH183"/>
    <mergeCell ref="NKN183:NKO183"/>
    <mergeCell ref="NKU183:NKV183"/>
    <mergeCell ref="NLB183:NLC183"/>
    <mergeCell ref="NLI183:NLJ183"/>
    <mergeCell ref="NLP183:NLQ183"/>
    <mergeCell ref="NLW183:NLX183"/>
    <mergeCell ref="NMD183:NME183"/>
    <mergeCell ref="NMK183:NML183"/>
    <mergeCell ref="NMR183:NMS183"/>
    <mergeCell ref="NMY183:NMZ183"/>
    <mergeCell ref="NEB183:NEC183"/>
    <mergeCell ref="NEI183:NEJ183"/>
    <mergeCell ref="NEP183:NEQ183"/>
    <mergeCell ref="NEW183:NEX183"/>
    <mergeCell ref="NFD183:NFE183"/>
    <mergeCell ref="NFK183:NFL183"/>
    <mergeCell ref="NFR183:NFS183"/>
    <mergeCell ref="NFY183:NFZ183"/>
    <mergeCell ref="NGF183:NGG183"/>
    <mergeCell ref="NGM183:NGN183"/>
    <mergeCell ref="NGT183:NGU183"/>
    <mergeCell ref="NHA183:NHB183"/>
    <mergeCell ref="NHH183:NHI183"/>
    <mergeCell ref="NHO183:NHP183"/>
    <mergeCell ref="NHV183:NHW183"/>
    <mergeCell ref="NIC183:NID183"/>
    <mergeCell ref="NIJ183:NIK183"/>
    <mergeCell ref="MZM183:MZN183"/>
    <mergeCell ref="MZT183:MZU183"/>
    <mergeCell ref="NAA183:NAB183"/>
    <mergeCell ref="NAH183:NAI183"/>
    <mergeCell ref="NAO183:NAP183"/>
    <mergeCell ref="NAV183:NAW183"/>
    <mergeCell ref="NBC183:NBD183"/>
    <mergeCell ref="NBJ183:NBK183"/>
    <mergeCell ref="NBQ183:NBR183"/>
    <mergeCell ref="NBX183:NBY183"/>
    <mergeCell ref="NCE183:NCF183"/>
    <mergeCell ref="NCL183:NCM183"/>
    <mergeCell ref="NCS183:NCT183"/>
    <mergeCell ref="NCZ183:NDA183"/>
    <mergeCell ref="NDG183:NDH183"/>
    <mergeCell ref="NDN183:NDO183"/>
    <mergeCell ref="NDU183:NDV183"/>
    <mergeCell ref="MUX183:MUY183"/>
    <mergeCell ref="MVE183:MVF183"/>
    <mergeCell ref="MVL183:MVM183"/>
    <mergeCell ref="MVS183:MVT183"/>
    <mergeCell ref="MVZ183:MWA183"/>
    <mergeCell ref="MWG183:MWH183"/>
    <mergeCell ref="MWN183:MWO183"/>
    <mergeCell ref="MWU183:MWV183"/>
    <mergeCell ref="MXB183:MXC183"/>
    <mergeCell ref="MXI183:MXJ183"/>
    <mergeCell ref="MXP183:MXQ183"/>
    <mergeCell ref="MXW183:MXX183"/>
    <mergeCell ref="MYD183:MYE183"/>
    <mergeCell ref="MYK183:MYL183"/>
    <mergeCell ref="MYR183:MYS183"/>
    <mergeCell ref="MYY183:MYZ183"/>
    <mergeCell ref="MZF183:MZG183"/>
    <mergeCell ref="MQI183:MQJ183"/>
    <mergeCell ref="MQP183:MQQ183"/>
    <mergeCell ref="MQW183:MQX183"/>
    <mergeCell ref="MRD183:MRE183"/>
    <mergeCell ref="MRK183:MRL183"/>
    <mergeCell ref="MRR183:MRS183"/>
    <mergeCell ref="MRY183:MRZ183"/>
    <mergeCell ref="MSF183:MSG183"/>
    <mergeCell ref="MSM183:MSN183"/>
    <mergeCell ref="MST183:MSU183"/>
    <mergeCell ref="MTA183:MTB183"/>
    <mergeCell ref="MTH183:MTI183"/>
    <mergeCell ref="MTO183:MTP183"/>
    <mergeCell ref="MTV183:MTW183"/>
    <mergeCell ref="MUC183:MUD183"/>
    <mergeCell ref="MUJ183:MUK183"/>
    <mergeCell ref="MUQ183:MUR183"/>
    <mergeCell ref="MLT183:MLU183"/>
    <mergeCell ref="MMA183:MMB183"/>
    <mergeCell ref="MMH183:MMI183"/>
    <mergeCell ref="MMO183:MMP183"/>
    <mergeCell ref="MMV183:MMW183"/>
    <mergeCell ref="MNC183:MND183"/>
    <mergeCell ref="MNJ183:MNK183"/>
    <mergeCell ref="MNQ183:MNR183"/>
    <mergeCell ref="MNX183:MNY183"/>
    <mergeCell ref="MOE183:MOF183"/>
    <mergeCell ref="MOL183:MOM183"/>
    <mergeCell ref="MOS183:MOT183"/>
    <mergeCell ref="MOZ183:MPA183"/>
    <mergeCell ref="MPG183:MPH183"/>
    <mergeCell ref="MPN183:MPO183"/>
    <mergeCell ref="MPU183:MPV183"/>
    <mergeCell ref="MQB183:MQC183"/>
    <mergeCell ref="MHE183:MHF183"/>
    <mergeCell ref="MHL183:MHM183"/>
    <mergeCell ref="MHS183:MHT183"/>
    <mergeCell ref="MHZ183:MIA183"/>
    <mergeCell ref="MIG183:MIH183"/>
    <mergeCell ref="MIN183:MIO183"/>
    <mergeCell ref="MIU183:MIV183"/>
    <mergeCell ref="MJB183:MJC183"/>
    <mergeCell ref="MJI183:MJJ183"/>
    <mergeCell ref="MJP183:MJQ183"/>
    <mergeCell ref="MJW183:MJX183"/>
    <mergeCell ref="MKD183:MKE183"/>
    <mergeCell ref="MKK183:MKL183"/>
    <mergeCell ref="MKR183:MKS183"/>
    <mergeCell ref="MKY183:MKZ183"/>
    <mergeCell ref="MLF183:MLG183"/>
    <mergeCell ref="MLM183:MLN183"/>
    <mergeCell ref="MCP183:MCQ183"/>
    <mergeCell ref="MCW183:MCX183"/>
    <mergeCell ref="MDD183:MDE183"/>
    <mergeCell ref="MDK183:MDL183"/>
    <mergeCell ref="MDR183:MDS183"/>
    <mergeCell ref="MDY183:MDZ183"/>
    <mergeCell ref="MEF183:MEG183"/>
    <mergeCell ref="MEM183:MEN183"/>
    <mergeCell ref="MET183:MEU183"/>
    <mergeCell ref="MFA183:MFB183"/>
    <mergeCell ref="MFH183:MFI183"/>
    <mergeCell ref="MFO183:MFP183"/>
    <mergeCell ref="MFV183:MFW183"/>
    <mergeCell ref="MGC183:MGD183"/>
    <mergeCell ref="MGJ183:MGK183"/>
    <mergeCell ref="MGQ183:MGR183"/>
    <mergeCell ref="MGX183:MGY183"/>
    <mergeCell ref="LYA183:LYB183"/>
    <mergeCell ref="LYH183:LYI183"/>
    <mergeCell ref="LYO183:LYP183"/>
    <mergeCell ref="LYV183:LYW183"/>
    <mergeCell ref="LZC183:LZD183"/>
    <mergeCell ref="LZJ183:LZK183"/>
    <mergeCell ref="LZQ183:LZR183"/>
    <mergeCell ref="LZX183:LZY183"/>
    <mergeCell ref="MAE183:MAF183"/>
    <mergeCell ref="MAL183:MAM183"/>
    <mergeCell ref="MAS183:MAT183"/>
    <mergeCell ref="MAZ183:MBA183"/>
    <mergeCell ref="MBG183:MBH183"/>
    <mergeCell ref="MBN183:MBO183"/>
    <mergeCell ref="MBU183:MBV183"/>
    <mergeCell ref="MCB183:MCC183"/>
    <mergeCell ref="MCI183:MCJ183"/>
    <mergeCell ref="LTL183:LTM183"/>
    <mergeCell ref="LTS183:LTT183"/>
    <mergeCell ref="LTZ183:LUA183"/>
    <mergeCell ref="LUG183:LUH183"/>
    <mergeCell ref="LUN183:LUO183"/>
    <mergeCell ref="LUU183:LUV183"/>
    <mergeCell ref="LVB183:LVC183"/>
    <mergeCell ref="LVI183:LVJ183"/>
    <mergeCell ref="LVP183:LVQ183"/>
    <mergeCell ref="LVW183:LVX183"/>
    <mergeCell ref="LWD183:LWE183"/>
    <mergeCell ref="LWK183:LWL183"/>
    <mergeCell ref="LWR183:LWS183"/>
    <mergeCell ref="LWY183:LWZ183"/>
    <mergeCell ref="LXF183:LXG183"/>
    <mergeCell ref="LXM183:LXN183"/>
    <mergeCell ref="LXT183:LXU183"/>
    <mergeCell ref="LOW183:LOX183"/>
    <mergeCell ref="LPD183:LPE183"/>
    <mergeCell ref="LPK183:LPL183"/>
    <mergeCell ref="LPR183:LPS183"/>
    <mergeCell ref="LPY183:LPZ183"/>
    <mergeCell ref="LQF183:LQG183"/>
    <mergeCell ref="LQM183:LQN183"/>
    <mergeCell ref="LQT183:LQU183"/>
    <mergeCell ref="LRA183:LRB183"/>
    <mergeCell ref="LRH183:LRI183"/>
    <mergeCell ref="LRO183:LRP183"/>
    <mergeCell ref="LRV183:LRW183"/>
    <mergeCell ref="LSC183:LSD183"/>
    <mergeCell ref="LSJ183:LSK183"/>
    <mergeCell ref="LSQ183:LSR183"/>
    <mergeCell ref="LSX183:LSY183"/>
    <mergeCell ref="LTE183:LTF183"/>
    <mergeCell ref="LKH183:LKI183"/>
    <mergeCell ref="LKO183:LKP183"/>
    <mergeCell ref="LKV183:LKW183"/>
    <mergeCell ref="LLC183:LLD183"/>
    <mergeCell ref="LLJ183:LLK183"/>
    <mergeCell ref="LLQ183:LLR183"/>
    <mergeCell ref="LLX183:LLY183"/>
    <mergeCell ref="LME183:LMF183"/>
    <mergeCell ref="LML183:LMM183"/>
    <mergeCell ref="LMS183:LMT183"/>
    <mergeCell ref="LMZ183:LNA183"/>
    <mergeCell ref="LNG183:LNH183"/>
    <mergeCell ref="LNN183:LNO183"/>
    <mergeCell ref="LNU183:LNV183"/>
    <mergeCell ref="LOB183:LOC183"/>
    <mergeCell ref="LOI183:LOJ183"/>
    <mergeCell ref="LOP183:LOQ183"/>
    <mergeCell ref="LFS183:LFT183"/>
    <mergeCell ref="LFZ183:LGA183"/>
    <mergeCell ref="LGG183:LGH183"/>
    <mergeCell ref="LGN183:LGO183"/>
    <mergeCell ref="LGU183:LGV183"/>
    <mergeCell ref="LHB183:LHC183"/>
    <mergeCell ref="LHI183:LHJ183"/>
    <mergeCell ref="LHP183:LHQ183"/>
    <mergeCell ref="LHW183:LHX183"/>
    <mergeCell ref="LID183:LIE183"/>
    <mergeCell ref="LIK183:LIL183"/>
    <mergeCell ref="LIR183:LIS183"/>
    <mergeCell ref="LIY183:LIZ183"/>
    <mergeCell ref="LJF183:LJG183"/>
    <mergeCell ref="LJM183:LJN183"/>
    <mergeCell ref="LJT183:LJU183"/>
    <mergeCell ref="LKA183:LKB183"/>
    <mergeCell ref="LBD183:LBE183"/>
    <mergeCell ref="LBK183:LBL183"/>
    <mergeCell ref="LBR183:LBS183"/>
    <mergeCell ref="LBY183:LBZ183"/>
    <mergeCell ref="LCF183:LCG183"/>
    <mergeCell ref="LCM183:LCN183"/>
    <mergeCell ref="LCT183:LCU183"/>
    <mergeCell ref="LDA183:LDB183"/>
    <mergeCell ref="LDH183:LDI183"/>
    <mergeCell ref="LDO183:LDP183"/>
    <mergeCell ref="LDV183:LDW183"/>
    <mergeCell ref="LEC183:LED183"/>
    <mergeCell ref="LEJ183:LEK183"/>
    <mergeCell ref="LEQ183:LER183"/>
    <mergeCell ref="LEX183:LEY183"/>
    <mergeCell ref="LFE183:LFF183"/>
    <mergeCell ref="LFL183:LFM183"/>
    <mergeCell ref="KWO183:KWP183"/>
    <mergeCell ref="KWV183:KWW183"/>
    <mergeCell ref="KXC183:KXD183"/>
    <mergeCell ref="KXJ183:KXK183"/>
    <mergeCell ref="KXQ183:KXR183"/>
    <mergeCell ref="KXX183:KXY183"/>
    <mergeCell ref="KYE183:KYF183"/>
    <mergeCell ref="KYL183:KYM183"/>
    <mergeCell ref="KYS183:KYT183"/>
    <mergeCell ref="KYZ183:KZA183"/>
    <mergeCell ref="KZG183:KZH183"/>
    <mergeCell ref="KZN183:KZO183"/>
    <mergeCell ref="KZU183:KZV183"/>
    <mergeCell ref="LAB183:LAC183"/>
    <mergeCell ref="LAI183:LAJ183"/>
    <mergeCell ref="LAP183:LAQ183"/>
    <mergeCell ref="LAW183:LAX183"/>
    <mergeCell ref="KRZ183:KSA183"/>
    <mergeCell ref="KSG183:KSH183"/>
    <mergeCell ref="KSN183:KSO183"/>
    <mergeCell ref="KSU183:KSV183"/>
    <mergeCell ref="KTB183:KTC183"/>
    <mergeCell ref="KTI183:KTJ183"/>
    <mergeCell ref="KTP183:KTQ183"/>
    <mergeCell ref="KTW183:KTX183"/>
    <mergeCell ref="KUD183:KUE183"/>
    <mergeCell ref="KUK183:KUL183"/>
    <mergeCell ref="KUR183:KUS183"/>
    <mergeCell ref="KUY183:KUZ183"/>
    <mergeCell ref="KVF183:KVG183"/>
    <mergeCell ref="KVM183:KVN183"/>
    <mergeCell ref="KVT183:KVU183"/>
    <mergeCell ref="KWA183:KWB183"/>
    <mergeCell ref="KWH183:KWI183"/>
    <mergeCell ref="KNK183:KNL183"/>
    <mergeCell ref="KNR183:KNS183"/>
    <mergeCell ref="KNY183:KNZ183"/>
    <mergeCell ref="KOF183:KOG183"/>
    <mergeCell ref="KOM183:KON183"/>
    <mergeCell ref="KOT183:KOU183"/>
    <mergeCell ref="KPA183:KPB183"/>
    <mergeCell ref="KPH183:KPI183"/>
    <mergeCell ref="KPO183:KPP183"/>
    <mergeCell ref="KPV183:KPW183"/>
    <mergeCell ref="KQC183:KQD183"/>
    <mergeCell ref="KQJ183:KQK183"/>
    <mergeCell ref="KQQ183:KQR183"/>
    <mergeCell ref="KQX183:KQY183"/>
    <mergeCell ref="KRE183:KRF183"/>
    <mergeCell ref="KRL183:KRM183"/>
    <mergeCell ref="KRS183:KRT183"/>
    <mergeCell ref="KIV183:KIW183"/>
    <mergeCell ref="KJC183:KJD183"/>
    <mergeCell ref="KJJ183:KJK183"/>
    <mergeCell ref="KJQ183:KJR183"/>
    <mergeCell ref="KJX183:KJY183"/>
    <mergeCell ref="KKE183:KKF183"/>
    <mergeCell ref="KKL183:KKM183"/>
    <mergeCell ref="KKS183:KKT183"/>
    <mergeCell ref="KKZ183:KLA183"/>
    <mergeCell ref="KLG183:KLH183"/>
    <mergeCell ref="KLN183:KLO183"/>
    <mergeCell ref="KLU183:KLV183"/>
    <mergeCell ref="KMB183:KMC183"/>
    <mergeCell ref="KMI183:KMJ183"/>
    <mergeCell ref="KMP183:KMQ183"/>
    <mergeCell ref="KMW183:KMX183"/>
    <mergeCell ref="KND183:KNE183"/>
    <mergeCell ref="KEG183:KEH183"/>
    <mergeCell ref="KEN183:KEO183"/>
    <mergeCell ref="KEU183:KEV183"/>
    <mergeCell ref="KFB183:KFC183"/>
    <mergeCell ref="KFI183:KFJ183"/>
    <mergeCell ref="KFP183:KFQ183"/>
    <mergeCell ref="KFW183:KFX183"/>
    <mergeCell ref="KGD183:KGE183"/>
    <mergeCell ref="KGK183:KGL183"/>
    <mergeCell ref="KGR183:KGS183"/>
    <mergeCell ref="KGY183:KGZ183"/>
    <mergeCell ref="KHF183:KHG183"/>
    <mergeCell ref="KHM183:KHN183"/>
    <mergeCell ref="KHT183:KHU183"/>
    <mergeCell ref="KIA183:KIB183"/>
    <mergeCell ref="KIH183:KII183"/>
    <mergeCell ref="KIO183:KIP183"/>
    <mergeCell ref="JZR183:JZS183"/>
    <mergeCell ref="JZY183:JZZ183"/>
    <mergeCell ref="KAF183:KAG183"/>
    <mergeCell ref="KAM183:KAN183"/>
    <mergeCell ref="KAT183:KAU183"/>
    <mergeCell ref="KBA183:KBB183"/>
    <mergeCell ref="KBH183:KBI183"/>
    <mergeCell ref="KBO183:KBP183"/>
    <mergeCell ref="KBV183:KBW183"/>
    <mergeCell ref="KCC183:KCD183"/>
    <mergeCell ref="KCJ183:KCK183"/>
    <mergeCell ref="KCQ183:KCR183"/>
    <mergeCell ref="KCX183:KCY183"/>
    <mergeCell ref="KDE183:KDF183"/>
    <mergeCell ref="KDL183:KDM183"/>
    <mergeCell ref="KDS183:KDT183"/>
    <mergeCell ref="KDZ183:KEA183"/>
    <mergeCell ref="JVC183:JVD183"/>
    <mergeCell ref="JVJ183:JVK183"/>
    <mergeCell ref="JVQ183:JVR183"/>
    <mergeCell ref="JVX183:JVY183"/>
    <mergeCell ref="JWE183:JWF183"/>
    <mergeCell ref="JWL183:JWM183"/>
    <mergeCell ref="JWS183:JWT183"/>
    <mergeCell ref="JWZ183:JXA183"/>
    <mergeCell ref="JXG183:JXH183"/>
    <mergeCell ref="JXN183:JXO183"/>
    <mergeCell ref="JXU183:JXV183"/>
    <mergeCell ref="JYB183:JYC183"/>
    <mergeCell ref="JYI183:JYJ183"/>
    <mergeCell ref="JYP183:JYQ183"/>
    <mergeCell ref="JYW183:JYX183"/>
    <mergeCell ref="JZD183:JZE183"/>
    <mergeCell ref="JZK183:JZL183"/>
    <mergeCell ref="JQN183:JQO183"/>
    <mergeCell ref="JQU183:JQV183"/>
    <mergeCell ref="JRB183:JRC183"/>
    <mergeCell ref="JRI183:JRJ183"/>
    <mergeCell ref="JRP183:JRQ183"/>
    <mergeCell ref="JRW183:JRX183"/>
    <mergeCell ref="JSD183:JSE183"/>
    <mergeCell ref="JSK183:JSL183"/>
    <mergeCell ref="JSR183:JSS183"/>
    <mergeCell ref="JSY183:JSZ183"/>
    <mergeCell ref="JTF183:JTG183"/>
    <mergeCell ref="JTM183:JTN183"/>
    <mergeCell ref="JTT183:JTU183"/>
    <mergeCell ref="JUA183:JUB183"/>
    <mergeCell ref="JUH183:JUI183"/>
    <mergeCell ref="JUO183:JUP183"/>
    <mergeCell ref="JUV183:JUW183"/>
    <mergeCell ref="JLY183:JLZ183"/>
    <mergeCell ref="JMF183:JMG183"/>
    <mergeCell ref="JMM183:JMN183"/>
    <mergeCell ref="JMT183:JMU183"/>
    <mergeCell ref="JNA183:JNB183"/>
    <mergeCell ref="JNH183:JNI183"/>
    <mergeCell ref="JNO183:JNP183"/>
    <mergeCell ref="JNV183:JNW183"/>
    <mergeCell ref="JOC183:JOD183"/>
    <mergeCell ref="JOJ183:JOK183"/>
    <mergeCell ref="JOQ183:JOR183"/>
    <mergeCell ref="JOX183:JOY183"/>
    <mergeCell ref="JPE183:JPF183"/>
    <mergeCell ref="JPL183:JPM183"/>
    <mergeCell ref="JPS183:JPT183"/>
    <mergeCell ref="JPZ183:JQA183"/>
    <mergeCell ref="JQG183:JQH183"/>
    <mergeCell ref="JHJ183:JHK183"/>
    <mergeCell ref="JHQ183:JHR183"/>
    <mergeCell ref="JHX183:JHY183"/>
    <mergeCell ref="JIE183:JIF183"/>
    <mergeCell ref="JIL183:JIM183"/>
    <mergeCell ref="JIS183:JIT183"/>
    <mergeCell ref="JIZ183:JJA183"/>
    <mergeCell ref="JJG183:JJH183"/>
    <mergeCell ref="JJN183:JJO183"/>
    <mergeCell ref="JJU183:JJV183"/>
    <mergeCell ref="JKB183:JKC183"/>
    <mergeCell ref="JKI183:JKJ183"/>
    <mergeCell ref="JKP183:JKQ183"/>
    <mergeCell ref="JKW183:JKX183"/>
    <mergeCell ref="JLD183:JLE183"/>
    <mergeCell ref="JLK183:JLL183"/>
    <mergeCell ref="JLR183:JLS183"/>
    <mergeCell ref="JCU183:JCV183"/>
    <mergeCell ref="JDB183:JDC183"/>
    <mergeCell ref="JDI183:JDJ183"/>
    <mergeCell ref="JDP183:JDQ183"/>
    <mergeCell ref="JDW183:JDX183"/>
    <mergeCell ref="JED183:JEE183"/>
    <mergeCell ref="JEK183:JEL183"/>
    <mergeCell ref="JER183:JES183"/>
    <mergeCell ref="JEY183:JEZ183"/>
    <mergeCell ref="JFF183:JFG183"/>
    <mergeCell ref="JFM183:JFN183"/>
    <mergeCell ref="JFT183:JFU183"/>
    <mergeCell ref="JGA183:JGB183"/>
    <mergeCell ref="JGH183:JGI183"/>
    <mergeCell ref="JGO183:JGP183"/>
    <mergeCell ref="JGV183:JGW183"/>
    <mergeCell ref="JHC183:JHD183"/>
    <mergeCell ref="IYF183:IYG183"/>
    <mergeCell ref="IYM183:IYN183"/>
    <mergeCell ref="IYT183:IYU183"/>
    <mergeCell ref="IZA183:IZB183"/>
    <mergeCell ref="IZH183:IZI183"/>
    <mergeCell ref="IZO183:IZP183"/>
    <mergeCell ref="IZV183:IZW183"/>
    <mergeCell ref="JAC183:JAD183"/>
    <mergeCell ref="JAJ183:JAK183"/>
    <mergeCell ref="JAQ183:JAR183"/>
    <mergeCell ref="JAX183:JAY183"/>
    <mergeCell ref="JBE183:JBF183"/>
    <mergeCell ref="JBL183:JBM183"/>
    <mergeCell ref="JBS183:JBT183"/>
    <mergeCell ref="JBZ183:JCA183"/>
    <mergeCell ref="JCG183:JCH183"/>
    <mergeCell ref="JCN183:JCO183"/>
    <mergeCell ref="ITQ183:ITR183"/>
    <mergeCell ref="ITX183:ITY183"/>
    <mergeCell ref="IUE183:IUF183"/>
    <mergeCell ref="IUL183:IUM183"/>
    <mergeCell ref="IUS183:IUT183"/>
    <mergeCell ref="IUZ183:IVA183"/>
    <mergeCell ref="IVG183:IVH183"/>
    <mergeCell ref="IVN183:IVO183"/>
    <mergeCell ref="IVU183:IVV183"/>
    <mergeCell ref="IWB183:IWC183"/>
    <mergeCell ref="IWI183:IWJ183"/>
    <mergeCell ref="IWP183:IWQ183"/>
    <mergeCell ref="IWW183:IWX183"/>
    <mergeCell ref="IXD183:IXE183"/>
    <mergeCell ref="IXK183:IXL183"/>
    <mergeCell ref="IXR183:IXS183"/>
    <mergeCell ref="IXY183:IXZ183"/>
    <mergeCell ref="IPB183:IPC183"/>
    <mergeCell ref="IPI183:IPJ183"/>
    <mergeCell ref="IPP183:IPQ183"/>
    <mergeCell ref="IPW183:IPX183"/>
    <mergeCell ref="IQD183:IQE183"/>
    <mergeCell ref="IQK183:IQL183"/>
    <mergeCell ref="IQR183:IQS183"/>
    <mergeCell ref="IQY183:IQZ183"/>
    <mergeCell ref="IRF183:IRG183"/>
    <mergeCell ref="IRM183:IRN183"/>
    <mergeCell ref="IRT183:IRU183"/>
    <mergeCell ref="ISA183:ISB183"/>
    <mergeCell ref="ISH183:ISI183"/>
    <mergeCell ref="ISO183:ISP183"/>
    <mergeCell ref="ISV183:ISW183"/>
    <mergeCell ref="ITC183:ITD183"/>
    <mergeCell ref="ITJ183:ITK183"/>
    <mergeCell ref="IKM183:IKN183"/>
    <mergeCell ref="IKT183:IKU183"/>
    <mergeCell ref="ILA183:ILB183"/>
    <mergeCell ref="ILH183:ILI183"/>
    <mergeCell ref="ILO183:ILP183"/>
    <mergeCell ref="ILV183:ILW183"/>
    <mergeCell ref="IMC183:IMD183"/>
    <mergeCell ref="IMJ183:IMK183"/>
    <mergeCell ref="IMQ183:IMR183"/>
    <mergeCell ref="IMX183:IMY183"/>
    <mergeCell ref="INE183:INF183"/>
    <mergeCell ref="INL183:INM183"/>
    <mergeCell ref="INS183:INT183"/>
    <mergeCell ref="INZ183:IOA183"/>
    <mergeCell ref="IOG183:IOH183"/>
    <mergeCell ref="ION183:IOO183"/>
    <mergeCell ref="IOU183:IOV183"/>
    <mergeCell ref="IFX183:IFY183"/>
    <mergeCell ref="IGE183:IGF183"/>
    <mergeCell ref="IGL183:IGM183"/>
    <mergeCell ref="IGS183:IGT183"/>
    <mergeCell ref="IGZ183:IHA183"/>
    <mergeCell ref="IHG183:IHH183"/>
    <mergeCell ref="IHN183:IHO183"/>
    <mergeCell ref="IHU183:IHV183"/>
    <mergeCell ref="IIB183:IIC183"/>
    <mergeCell ref="III183:IIJ183"/>
    <mergeCell ref="IIP183:IIQ183"/>
    <mergeCell ref="IIW183:IIX183"/>
    <mergeCell ref="IJD183:IJE183"/>
    <mergeCell ref="IJK183:IJL183"/>
    <mergeCell ref="IJR183:IJS183"/>
    <mergeCell ref="IJY183:IJZ183"/>
    <mergeCell ref="IKF183:IKG183"/>
    <mergeCell ref="IBI183:IBJ183"/>
    <mergeCell ref="IBP183:IBQ183"/>
    <mergeCell ref="IBW183:IBX183"/>
    <mergeCell ref="ICD183:ICE183"/>
    <mergeCell ref="ICK183:ICL183"/>
    <mergeCell ref="ICR183:ICS183"/>
    <mergeCell ref="ICY183:ICZ183"/>
    <mergeCell ref="IDF183:IDG183"/>
    <mergeCell ref="IDM183:IDN183"/>
    <mergeCell ref="IDT183:IDU183"/>
    <mergeCell ref="IEA183:IEB183"/>
    <mergeCell ref="IEH183:IEI183"/>
    <mergeCell ref="IEO183:IEP183"/>
    <mergeCell ref="IEV183:IEW183"/>
    <mergeCell ref="IFC183:IFD183"/>
    <mergeCell ref="IFJ183:IFK183"/>
    <mergeCell ref="IFQ183:IFR183"/>
    <mergeCell ref="HWT183:HWU183"/>
    <mergeCell ref="HXA183:HXB183"/>
    <mergeCell ref="HXH183:HXI183"/>
    <mergeCell ref="HXO183:HXP183"/>
    <mergeCell ref="HXV183:HXW183"/>
    <mergeCell ref="HYC183:HYD183"/>
    <mergeCell ref="HYJ183:HYK183"/>
    <mergeCell ref="HYQ183:HYR183"/>
    <mergeCell ref="HYX183:HYY183"/>
    <mergeCell ref="HZE183:HZF183"/>
    <mergeCell ref="HZL183:HZM183"/>
    <mergeCell ref="HZS183:HZT183"/>
    <mergeCell ref="HZZ183:IAA183"/>
    <mergeCell ref="IAG183:IAH183"/>
    <mergeCell ref="IAN183:IAO183"/>
    <mergeCell ref="IAU183:IAV183"/>
    <mergeCell ref="IBB183:IBC183"/>
    <mergeCell ref="HSE183:HSF183"/>
    <mergeCell ref="HSL183:HSM183"/>
    <mergeCell ref="HSS183:HST183"/>
    <mergeCell ref="HSZ183:HTA183"/>
    <mergeCell ref="HTG183:HTH183"/>
    <mergeCell ref="HTN183:HTO183"/>
    <mergeCell ref="HTU183:HTV183"/>
    <mergeCell ref="HUB183:HUC183"/>
    <mergeCell ref="HUI183:HUJ183"/>
    <mergeCell ref="HUP183:HUQ183"/>
    <mergeCell ref="HUW183:HUX183"/>
    <mergeCell ref="HVD183:HVE183"/>
    <mergeCell ref="HVK183:HVL183"/>
    <mergeCell ref="HVR183:HVS183"/>
    <mergeCell ref="HVY183:HVZ183"/>
    <mergeCell ref="HWF183:HWG183"/>
    <mergeCell ref="HWM183:HWN183"/>
    <mergeCell ref="HNP183:HNQ183"/>
    <mergeCell ref="HNW183:HNX183"/>
    <mergeCell ref="HOD183:HOE183"/>
    <mergeCell ref="HOK183:HOL183"/>
    <mergeCell ref="HOR183:HOS183"/>
    <mergeCell ref="HOY183:HOZ183"/>
    <mergeCell ref="HPF183:HPG183"/>
    <mergeCell ref="HPM183:HPN183"/>
    <mergeCell ref="HPT183:HPU183"/>
    <mergeCell ref="HQA183:HQB183"/>
    <mergeCell ref="HQH183:HQI183"/>
    <mergeCell ref="HQO183:HQP183"/>
    <mergeCell ref="HQV183:HQW183"/>
    <mergeCell ref="HRC183:HRD183"/>
    <mergeCell ref="HRJ183:HRK183"/>
    <mergeCell ref="HRQ183:HRR183"/>
    <mergeCell ref="HRX183:HRY183"/>
    <mergeCell ref="HJA183:HJB183"/>
    <mergeCell ref="HJH183:HJI183"/>
    <mergeCell ref="HJO183:HJP183"/>
    <mergeCell ref="HJV183:HJW183"/>
    <mergeCell ref="HKC183:HKD183"/>
    <mergeCell ref="HKJ183:HKK183"/>
    <mergeCell ref="HKQ183:HKR183"/>
    <mergeCell ref="HKX183:HKY183"/>
    <mergeCell ref="HLE183:HLF183"/>
    <mergeCell ref="HLL183:HLM183"/>
    <mergeCell ref="HLS183:HLT183"/>
    <mergeCell ref="HLZ183:HMA183"/>
    <mergeCell ref="HMG183:HMH183"/>
    <mergeCell ref="HMN183:HMO183"/>
    <mergeCell ref="HMU183:HMV183"/>
    <mergeCell ref="HNB183:HNC183"/>
    <mergeCell ref="HNI183:HNJ183"/>
    <mergeCell ref="HEL183:HEM183"/>
    <mergeCell ref="HES183:HET183"/>
    <mergeCell ref="HEZ183:HFA183"/>
    <mergeCell ref="HFG183:HFH183"/>
    <mergeCell ref="HFN183:HFO183"/>
    <mergeCell ref="HFU183:HFV183"/>
    <mergeCell ref="HGB183:HGC183"/>
    <mergeCell ref="HGI183:HGJ183"/>
    <mergeCell ref="HGP183:HGQ183"/>
    <mergeCell ref="HGW183:HGX183"/>
    <mergeCell ref="HHD183:HHE183"/>
    <mergeCell ref="HHK183:HHL183"/>
    <mergeCell ref="HHR183:HHS183"/>
    <mergeCell ref="HHY183:HHZ183"/>
    <mergeCell ref="HIF183:HIG183"/>
    <mergeCell ref="HIM183:HIN183"/>
    <mergeCell ref="HIT183:HIU183"/>
    <mergeCell ref="GZW183:GZX183"/>
    <mergeCell ref="HAD183:HAE183"/>
    <mergeCell ref="HAK183:HAL183"/>
    <mergeCell ref="HAR183:HAS183"/>
    <mergeCell ref="HAY183:HAZ183"/>
    <mergeCell ref="HBF183:HBG183"/>
    <mergeCell ref="HBM183:HBN183"/>
    <mergeCell ref="HBT183:HBU183"/>
    <mergeCell ref="HCA183:HCB183"/>
    <mergeCell ref="HCH183:HCI183"/>
    <mergeCell ref="HCO183:HCP183"/>
    <mergeCell ref="HCV183:HCW183"/>
    <mergeCell ref="HDC183:HDD183"/>
    <mergeCell ref="HDJ183:HDK183"/>
    <mergeCell ref="HDQ183:HDR183"/>
    <mergeCell ref="HDX183:HDY183"/>
    <mergeCell ref="HEE183:HEF183"/>
    <mergeCell ref="GVH183:GVI183"/>
    <mergeCell ref="GVO183:GVP183"/>
    <mergeCell ref="GVV183:GVW183"/>
    <mergeCell ref="GWC183:GWD183"/>
    <mergeCell ref="GWJ183:GWK183"/>
    <mergeCell ref="GWQ183:GWR183"/>
    <mergeCell ref="GWX183:GWY183"/>
    <mergeCell ref="GXE183:GXF183"/>
    <mergeCell ref="GXL183:GXM183"/>
    <mergeCell ref="GXS183:GXT183"/>
    <mergeCell ref="GXZ183:GYA183"/>
    <mergeCell ref="GYG183:GYH183"/>
    <mergeCell ref="GYN183:GYO183"/>
    <mergeCell ref="GYU183:GYV183"/>
    <mergeCell ref="GZB183:GZC183"/>
    <mergeCell ref="GZI183:GZJ183"/>
    <mergeCell ref="GZP183:GZQ183"/>
    <mergeCell ref="GQS183:GQT183"/>
    <mergeCell ref="GQZ183:GRA183"/>
    <mergeCell ref="GRG183:GRH183"/>
    <mergeCell ref="GRN183:GRO183"/>
    <mergeCell ref="GRU183:GRV183"/>
    <mergeCell ref="GSB183:GSC183"/>
    <mergeCell ref="GSI183:GSJ183"/>
    <mergeCell ref="GSP183:GSQ183"/>
    <mergeCell ref="GSW183:GSX183"/>
    <mergeCell ref="GTD183:GTE183"/>
    <mergeCell ref="GTK183:GTL183"/>
    <mergeCell ref="GTR183:GTS183"/>
    <mergeCell ref="GTY183:GTZ183"/>
    <mergeCell ref="GUF183:GUG183"/>
    <mergeCell ref="GUM183:GUN183"/>
    <mergeCell ref="GUT183:GUU183"/>
    <mergeCell ref="GVA183:GVB183"/>
    <mergeCell ref="GMD183:GME183"/>
    <mergeCell ref="GMK183:GML183"/>
    <mergeCell ref="GMR183:GMS183"/>
    <mergeCell ref="GMY183:GMZ183"/>
    <mergeCell ref="GNF183:GNG183"/>
    <mergeCell ref="GNM183:GNN183"/>
    <mergeCell ref="GNT183:GNU183"/>
    <mergeCell ref="GOA183:GOB183"/>
    <mergeCell ref="GOH183:GOI183"/>
    <mergeCell ref="GOO183:GOP183"/>
    <mergeCell ref="GOV183:GOW183"/>
    <mergeCell ref="GPC183:GPD183"/>
    <mergeCell ref="GPJ183:GPK183"/>
    <mergeCell ref="GPQ183:GPR183"/>
    <mergeCell ref="GPX183:GPY183"/>
    <mergeCell ref="GQE183:GQF183"/>
    <mergeCell ref="GQL183:GQM183"/>
    <mergeCell ref="GHO183:GHP183"/>
    <mergeCell ref="GHV183:GHW183"/>
    <mergeCell ref="GIC183:GID183"/>
    <mergeCell ref="GIJ183:GIK183"/>
    <mergeCell ref="GIQ183:GIR183"/>
    <mergeCell ref="GIX183:GIY183"/>
    <mergeCell ref="GJE183:GJF183"/>
    <mergeCell ref="GJL183:GJM183"/>
    <mergeCell ref="GJS183:GJT183"/>
    <mergeCell ref="GJZ183:GKA183"/>
    <mergeCell ref="GKG183:GKH183"/>
    <mergeCell ref="GKN183:GKO183"/>
    <mergeCell ref="GKU183:GKV183"/>
    <mergeCell ref="GLB183:GLC183"/>
    <mergeCell ref="GLI183:GLJ183"/>
    <mergeCell ref="GLP183:GLQ183"/>
    <mergeCell ref="GLW183:GLX183"/>
    <mergeCell ref="GCZ183:GDA183"/>
    <mergeCell ref="GDG183:GDH183"/>
    <mergeCell ref="GDN183:GDO183"/>
    <mergeCell ref="GDU183:GDV183"/>
    <mergeCell ref="GEB183:GEC183"/>
    <mergeCell ref="GEI183:GEJ183"/>
    <mergeCell ref="GEP183:GEQ183"/>
    <mergeCell ref="GEW183:GEX183"/>
    <mergeCell ref="GFD183:GFE183"/>
    <mergeCell ref="GFK183:GFL183"/>
    <mergeCell ref="GFR183:GFS183"/>
    <mergeCell ref="GFY183:GFZ183"/>
    <mergeCell ref="GGF183:GGG183"/>
    <mergeCell ref="GGM183:GGN183"/>
    <mergeCell ref="GGT183:GGU183"/>
    <mergeCell ref="GHA183:GHB183"/>
    <mergeCell ref="GHH183:GHI183"/>
    <mergeCell ref="FYK183:FYL183"/>
    <mergeCell ref="FYR183:FYS183"/>
    <mergeCell ref="FYY183:FYZ183"/>
    <mergeCell ref="FZF183:FZG183"/>
    <mergeCell ref="FZM183:FZN183"/>
    <mergeCell ref="FZT183:FZU183"/>
    <mergeCell ref="GAA183:GAB183"/>
    <mergeCell ref="GAH183:GAI183"/>
    <mergeCell ref="GAO183:GAP183"/>
    <mergeCell ref="GAV183:GAW183"/>
    <mergeCell ref="GBC183:GBD183"/>
    <mergeCell ref="GBJ183:GBK183"/>
    <mergeCell ref="GBQ183:GBR183"/>
    <mergeCell ref="GBX183:GBY183"/>
    <mergeCell ref="GCE183:GCF183"/>
    <mergeCell ref="GCL183:GCM183"/>
    <mergeCell ref="GCS183:GCT183"/>
    <mergeCell ref="FTV183:FTW183"/>
    <mergeCell ref="FUC183:FUD183"/>
    <mergeCell ref="FUJ183:FUK183"/>
    <mergeCell ref="FUQ183:FUR183"/>
    <mergeCell ref="FUX183:FUY183"/>
    <mergeCell ref="FVE183:FVF183"/>
    <mergeCell ref="FVL183:FVM183"/>
    <mergeCell ref="FVS183:FVT183"/>
    <mergeCell ref="FVZ183:FWA183"/>
    <mergeCell ref="FWG183:FWH183"/>
    <mergeCell ref="FWN183:FWO183"/>
    <mergeCell ref="FWU183:FWV183"/>
    <mergeCell ref="FXB183:FXC183"/>
    <mergeCell ref="FXI183:FXJ183"/>
    <mergeCell ref="FXP183:FXQ183"/>
    <mergeCell ref="FXW183:FXX183"/>
    <mergeCell ref="FYD183:FYE183"/>
    <mergeCell ref="FPG183:FPH183"/>
    <mergeCell ref="FPN183:FPO183"/>
    <mergeCell ref="FPU183:FPV183"/>
    <mergeCell ref="FQB183:FQC183"/>
    <mergeCell ref="FQI183:FQJ183"/>
    <mergeCell ref="FQP183:FQQ183"/>
    <mergeCell ref="FQW183:FQX183"/>
    <mergeCell ref="FRD183:FRE183"/>
    <mergeCell ref="FRK183:FRL183"/>
    <mergeCell ref="FRR183:FRS183"/>
    <mergeCell ref="FRY183:FRZ183"/>
    <mergeCell ref="FSF183:FSG183"/>
    <mergeCell ref="FSM183:FSN183"/>
    <mergeCell ref="FST183:FSU183"/>
    <mergeCell ref="FTA183:FTB183"/>
    <mergeCell ref="FTH183:FTI183"/>
    <mergeCell ref="FTO183:FTP183"/>
    <mergeCell ref="FKR183:FKS183"/>
    <mergeCell ref="FKY183:FKZ183"/>
    <mergeCell ref="FLF183:FLG183"/>
    <mergeCell ref="FLM183:FLN183"/>
    <mergeCell ref="FLT183:FLU183"/>
    <mergeCell ref="FMA183:FMB183"/>
    <mergeCell ref="FMH183:FMI183"/>
    <mergeCell ref="FMO183:FMP183"/>
    <mergeCell ref="FMV183:FMW183"/>
    <mergeCell ref="FNC183:FND183"/>
    <mergeCell ref="FNJ183:FNK183"/>
    <mergeCell ref="FNQ183:FNR183"/>
    <mergeCell ref="FNX183:FNY183"/>
    <mergeCell ref="FOE183:FOF183"/>
    <mergeCell ref="FOL183:FOM183"/>
    <mergeCell ref="FOS183:FOT183"/>
    <mergeCell ref="FOZ183:FPA183"/>
    <mergeCell ref="FGC183:FGD183"/>
    <mergeCell ref="FGJ183:FGK183"/>
    <mergeCell ref="FGQ183:FGR183"/>
    <mergeCell ref="FGX183:FGY183"/>
    <mergeCell ref="FHE183:FHF183"/>
    <mergeCell ref="FHL183:FHM183"/>
    <mergeCell ref="FHS183:FHT183"/>
    <mergeCell ref="FHZ183:FIA183"/>
    <mergeCell ref="FIG183:FIH183"/>
    <mergeCell ref="FIN183:FIO183"/>
    <mergeCell ref="FIU183:FIV183"/>
    <mergeCell ref="FJB183:FJC183"/>
    <mergeCell ref="FJI183:FJJ183"/>
    <mergeCell ref="FJP183:FJQ183"/>
    <mergeCell ref="FJW183:FJX183"/>
    <mergeCell ref="FKD183:FKE183"/>
    <mergeCell ref="FKK183:FKL183"/>
    <mergeCell ref="FBN183:FBO183"/>
    <mergeCell ref="FBU183:FBV183"/>
    <mergeCell ref="FCB183:FCC183"/>
    <mergeCell ref="FCI183:FCJ183"/>
    <mergeCell ref="FCP183:FCQ183"/>
    <mergeCell ref="FCW183:FCX183"/>
    <mergeCell ref="FDD183:FDE183"/>
    <mergeCell ref="FDK183:FDL183"/>
    <mergeCell ref="FDR183:FDS183"/>
    <mergeCell ref="FDY183:FDZ183"/>
    <mergeCell ref="FEF183:FEG183"/>
    <mergeCell ref="FEM183:FEN183"/>
    <mergeCell ref="FET183:FEU183"/>
    <mergeCell ref="FFA183:FFB183"/>
    <mergeCell ref="FFH183:FFI183"/>
    <mergeCell ref="FFO183:FFP183"/>
    <mergeCell ref="FFV183:FFW183"/>
    <mergeCell ref="EWY183:EWZ183"/>
    <mergeCell ref="EXF183:EXG183"/>
    <mergeCell ref="EXM183:EXN183"/>
    <mergeCell ref="EXT183:EXU183"/>
    <mergeCell ref="EYA183:EYB183"/>
    <mergeCell ref="EYH183:EYI183"/>
    <mergeCell ref="EYO183:EYP183"/>
    <mergeCell ref="EYV183:EYW183"/>
    <mergeCell ref="EZC183:EZD183"/>
    <mergeCell ref="EZJ183:EZK183"/>
    <mergeCell ref="EZQ183:EZR183"/>
    <mergeCell ref="EZX183:EZY183"/>
    <mergeCell ref="FAE183:FAF183"/>
    <mergeCell ref="FAL183:FAM183"/>
    <mergeCell ref="FAS183:FAT183"/>
    <mergeCell ref="FAZ183:FBA183"/>
    <mergeCell ref="FBG183:FBH183"/>
    <mergeCell ref="ESJ183:ESK183"/>
    <mergeCell ref="ESQ183:ESR183"/>
    <mergeCell ref="ESX183:ESY183"/>
    <mergeCell ref="ETE183:ETF183"/>
    <mergeCell ref="ETL183:ETM183"/>
    <mergeCell ref="ETS183:ETT183"/>
    <mergeCell ref="ETZ183:EUA183"/>
    <mergeCell ref="EUG183:EUH183"/>
    <mergeCell ref="EUN183:EUO183"/>
    <mergeCell ref="EUU183:EUV183"/>
    <mergeCell ref="EVB183:EVC183"/>
    <mergeCell ref="EVI183:EVJ183"/>
    <mergeCell ref="EVP183:EVQ183"/>
    <mergeCell ref="EVW183:EVX183"/>
    <mergeCell ref="EWD183:EWE183"/>
    <mergeCell ref="EWK183:EWL183"/>
    <mergeCell ref="EWR183:EWS183"/>
    <mergeCell ref="ENU183:ENV183"/>
    <mergeCell ref="EOB183:EOC183"/>
    <mergeCell ref="EOI183:EOJ183"/>
    <mergeCell ref="EOP183:EOQ183"/>
    <mergeCell ref="EOW183:EOX183"/>
    <mergeCell ref="EPD183:EPE183"/>
    <mergeCell ref="EPK183:EPL183"/>
    <mergeCell ref="EPR183:EPS183"/>
    <mergeCell ref="EPY183:EPZ183"/>
    <mergeCell ref="EQF183:EQG183"/>
    <mergeCell ref="EQM183:EQN183"/>
    <mergeCell ref="EQT183:EQU183"/>
    <mergeCell ref="ERA183:ERB183"/>
    <mergeCell ref="ERH183:ERI183"/>
    <mergeCell ref="ERO183:ERP183"/>
    <mergeCell ref="ERV183:ERW183"/>
    <mergeCell ref="ESC183:ESD183"/>
    <mergeCell ref="EJF183:EJG183"/>
    <mergeCell ref="EJM183:EJN183"/>
    <mergeCell ref="EJT183:EJU183"/>
    <mergeCell ref="EKA183:EKB183"/>
    <mergeCell ref="EKH183:EKI183"/>
    <mergeCell ref="EKO183:EKP183"/>
    <mergeCell ref="EKV183:EKW183"/>
    <mergeCell ref="ELC183:ELD183"/>
    <mergeCell ref="ELJ183:ELK183"/>
    <mergeCell ref="ELQ183:ELR183"/>
    <mergeCell ref="ELX183:ELY183"/>
    <mergeCell ref="EME183:EMF183"/>
    <mergeCell ref="EML183:EMM183"/>
    <mergeCell ref="EMS183:EMT183"/>
    <mergeCell ref="EMZ183:ENA183"/>
    <mergeCell ref="ENG183:ENH183"/>
    <mergeCell ref="ENN183:ENO183"/>
    <mergeCell ref="EEQ183:EER183"/>
    <mergeCell ref="EEX183:EEY183"/>
    <mergeCell ref="EFE183:EFF183"/>
    <mergeCell ref="EFL183:EFM183"/>
    <mergeCell ref="EFS183:EFT183"/>
    <mergeCell ref="EFZ183:EGA183"/>
    <mergeCell ref="EGG183:EGH183"/>
    <mergeCell ref="EGN183:EGO183"/>
    <mergeCell ref="EGU183:EGV183"/>
    <mergeCell ref="EHB183:EHC183"/>
    <mergeCell ref="EHI183:EHJ183"/>
    <mergeCell ref="EHP183:EHQ183"/>
    <mergeCell ref="EHW183:EHX183"/>
    <mergeCell ref="EID183:EIE183"/>
    <mergeCell ref="EIK183:EIL183"/>
    <mergeCell ref="EIR183:EIS183"/>
    <mergeCell ref="EIY183:EIZ183"/>
    <mergeCell ref="EAB183:EAC183"/>
    <mergeCell ref="EAI183:EAJ183"/>
    <mergeCell ref="EAP183:EAQ183"/>
    <mergeCell ref="EAW183:EAX183"/>
    <mergeCell ref="EBD183:EBE183"/>
    <mergeCell ref="EBK183:EBL183"/>
    <mergeCell ref="EBR183:EBS183"/>
    <mergeCell ref="EBY183:EBZ183"/>
    <mergeCell ref="ECF183:ECG183"/>
    <mergeCell ref="ECM183:ECN183"/>
    <mergeCell ref="ECT183:ECU183"/>
    <mergeCell ref="EDA183:EDB183"/>
    <mergeCell ref="EDH183:EDI183"/>
    <mergeCell ref="EDO183:EDP183"/>
    <mergeCell ref="EDV183:EDW183"/>
    <mergeCell ref="EEC183:EED183"/>
    <mergeCell ref="EEJ183:EEK183"/>
    <mergeCell ref="DVM183:DVN183"/>
    <mergeCell ref="DVT183:DVU183"/>
    <mergeCell ref="DWA183:DWB183"/>
    <mergeCell ref="DWH183:DWI183"/>
    <mergeCell ref="DWO183:DWP183"/>
    <mergeCell ref="DWV183:DWW183"/>
    <mergeCell ref="DXC183:DXD183"/>
    <mergeCell ref="DXJ183:DXK183"/>
    <mergeCell ref="DXQ183:DXR183"/>
    <mergeCell ref="DXX183:DXY183"/>
    <mergeCell ref="DYE183:DYF183"/>
    <mergeCell ref="DYL183:DYM183"/>
    <mergeCell ref="DYS183:DYT183"/>
    <mergeCell ref="DYZ183:DZA183"/>
    <mergeCell ref="DZG183:DZH183"/>
    <mergeCell ref="DZN183:DZO183"/>
    <mergeCell ref="DZU183:DZV183"/>
    <mergeCell ref="DQX183:DQY183"/>
    <mergeCell ref="DRE183:DRF183"/>
    <mergeCell ref="DRL183:DRM183"/>
    <mergeCell ref="DRS183:DRT183"/>
    <mergeCell ref="DRZ183:DSA183"/>
    <mergeCell ref="DSG183:DSH183"/>
    <mergeCell ref="DSN183:DSO183"/>
    <mergeCell ref="DSU183:DSV183"/>
    <mergeCell ref="DTB183:DTC183"/>
    <mergeCell ref="DTI183:DTJ183"/>
    <mergeCell ref="DTP183:DTQ183"/>
    <mergeCell ref="DTW183:DTX183"/>
    <mergeCell ref="DUD183:DUE183"/>
    <mergeCell ref="DUK183:DUL183"/>
    <mergeCell ref="DUR183:DUS183"/>
    <mergeCell ref="DUY183:DUZ183"/>
    <mergeCell ref="DVF183:DVG183"/>
    <mergeCell ref="DMI183:DMJ183"/>
    <mergeCell ref="DMP183:DMQ183"/>
    <mergeCell ref="DMW183:DMX183"/>
    <mergeCell ref="DND183:DNE183"/>
    <mergeCell ref="DNK183:DNL183"/>
    <mergeCell ref="DNR183:DNS183"/>
    <mergeCell ref="DNY183:DNZ183"/>
    <mergeCell ref="DOF183:DOG183"/>
    <mergeCell ref="DOM183:DON183"/>
    <mergeCell ref="DOT183:DOU183"/>
    <mergeCell ref="DPA183:DPB183"/>
    <mergeCell ref="DPH183:DPI183"/>
    <mergeCell ref="DPO183:DPP183"/>
    <mergeCell ref="DPV183:DPW183"/>
    <mergeCell ref="DQC183:DQD183"/>
    <mergeCell ref="DQJ183:DQK183"/>
    <mergeCell ref="DQQ183:DQR183"/>
    <mergeCell ref="DHT183:DHU183"/>
    <mergeCell ref="DIA183:DIB183"/>
    <mergeCell ref="DIH183:DII183"/>
    <mergeCell ref="DIO183:DIP183"/>
    <mergeCell ref="DIV183:DIW183"/>
    <mergeCell ref="DJC183:DJD183"/>
    <mergeCell ref="DJJ183:DJK183"/>
    <mergeCell ref="DJQ183:DJR183"/>
    <mergeCell ref="DJX183:DJY183"/>
    <mergeCell ref="DKE183:DKF183"/>
    <mergeCell ref="DKL183:DKM183"/>
    <mergeCell ref="DKS183:DKT183"/>
    <mergeCell ref="DKZ183:DLA183"/>
    <mergeCell ref="DLG183:DLH183"/>
    <mergeCell ref="DLN183:DLO183"/>
    <mergeCell ref="DLU183:DLV183"/>
    <mergeCell ref="DMB183:DMC183"/>
    <mergeCell ref="DDE183:DDF183"/>
    <mergeCell ref="DDL183:DDM183"/>
    <mergeCell ref="DDS183:DDT183"/>
    <mergeCell ref="DDZ183:DEA183"/>
    <mergeCell ref="DEG183:DEH183"/>
    <mergeCell ref="DEN183:DEO183"/>
    <mergeCell ref="DEU183:DEV183"/>
    <mergeCell ref="DFB183:DFC183"/>
    <mergeCell ref="DFI183:DFJ183"/>
    <mergeCell ref="DFP183:DFQ183"/>
    <mergeCell ref="DFW183:DFX183"/>
    <mergeCell ref="DGD183:DGE183"/>
    <mergeCell ref="DGK183:DGL183"/>
    <mergeCell ref="DGR183:DGS183"/>
    <mergeCell ref="DGY183:DGZ183"/>
    <mergeCell ref="DHF183:DHG183"/>
    <mergeCell ref="DHM183:DHN183"/>
    <mergeCell ref="CYP183:CYQ183"/>
    <mergeCell ref="CYW183:CYX183"/>
    <mergeCell ref="CZD183:CZE183"/>
    <mergeCell ref="CZK183:CZL183"/>
    <mergeCell ref="CZR183:CZS183"/>
    <mergeCell ref="CZY183:CZZ183"/>
    <mergeCell ref="DAF183:DAG183"/>
    <mergeCell ref="DAM183:DAN183"/>
    <mergeCell ref="DAT183:DAU183"/>
    <mergeCell ref="DBA183:DBB183"/>
    <mergeCell ref="DBH183:DBI183"/>
    <mergeCell ref="DBO183:DBP183"/>
    <mergeCell ref="DBV183:DBW183"/>
    <mergeCell ref="DCC183:DCD183"/>
    <mergeCell ref="DCJ183:DCK183"/>
    <mergeCell ref="DCQ183:DCR183"/>
    <mergeCell ref="DCX183:DCY183"/>
    <mergeCell ref="CUA183:CUB183"/>
    <mergeCell ref="CUH183:CUI183"/>
    <mergeCell ref="CUO183:CUP183"/>
    <mergeCell ref="CUV183:CUW183"/>
    <mergeCell ref="CVC183:CVD183"/>
    <mergeCell ref="CVJ183:CVK183"/>
    <mergeCell ref="CVQ183:CVR183"/>
    <mergeCell ref="CVX183:CVY183"/>
    <mergeCell ref="CWE183:CWF183"/>
    <mergeCell ref="CWL183:CWM183"/>
    <mergeCell ref="CWS183:CWT183"/>
    <mergeCell ref="CWZ183:CXA183"/>
    <mergeCell ref="CXG183:CXH183"/>
    <mergeCell ref="CXN183:CXO183"/>
    <mergeCell ref="CXU183:CXV183"/>
    <mergeCell ref="CYB183:CYC183"/>
    <mergeCell ref="CYI183:CYJ183"/>
    <mergeCell ref="CPL183:CPM183"/>
    <mergeCell ref="CPS183:CPT183"/>
    <mergeCell ref="CPZ183:CQA183"/>
    <mergeCell ref="CQG183:CQH183"/>
    <mergeCell ref="CQN183:CQO183"/>
    <mergeCell ref="CQU183:CQV183"/>
    <mergeCell ref="CRB183:CRC183"/>
    <mergeCell ref="CRI183:CRJ183"/>
    <mergeCell ref="CRP183:CRQ183"/>
    <mergeCell ref="CRW183:CRX183"/>
    <mergeCell ref="CSD183:CSE183"/>
    <mergeCell ref="CSK183:CSL183"/>
    <mergeCell ref="CSR183:CSS183"/>
    <mergeCell ref="CSY183:CSZ183"/>
    <mergeCell ref="CTF183:CTG183"/>
    <mergeCell ref="CTM183:CTN183"/>
    <mergeCell ref="CTT183:CTU183"/>
    <mergeCell ref="CKW183:CKX183"/>
    <mergeCell ref="CLD183:CLE183"/>
    <mergeCell ref="CLK183:CLL183"/>
    <mergeCell ref="CLR183:CLS183"/>
    <mergeCell ref="CLY183:CLZ183"/>
    <mergeCell ref="CMF183:CMG183"/>
    <mergeCell ref="CMM183:CMN183"/>
    <mergeCell ref="CMT183:CMU183"/>
    <mergeCell ref="CNA183:CNB183"/>
    <mergeCell ref="CNH183:CNI183"/>
    <mergeCell ref="CNO183:CNP183"/>
    <mergeCell ref="CNV183:CNW183"/>
    <mergeCell ref="COC183:COD183"/>
    <mergeCell ref="COJ183:COK183"/>
    <mergeCell ref="COQ183:COR183"/>
    <mergeCell ref="COX183:COY183"/>
    <mergeCell ref="CPE183:CPF183"/>
    <mergeCell ref="CGH183:CGI183"/>
    <mergeCell ref="CGO183:CGP183"/>
    <mergeCell ref="CGV183:CGW183"/>
    <mergeCell ref="CHC183:CHD183"/>
    <mergeCell ref="CHJ183:CHK183"/>
    <mergeCell ref="CHQ183:CHR183"/>
    <mergeCell ref="CHX183:CHY183"/>
    <mergeCell ref="CIE183:CIF183"/>
    <mergeCell ref="CIL183:CIM183"/>
    <mergeCell ref="CIS183:CIT183"/>
    <mergeCell ref="CIZ183:CJA183"/>
    <mergeCell ref="CJG183:CJH183"/>
    <mergeCell ref="CJN183:CJO183"/>
    <mergeCell ref="CJU183:CJV183"/>
    <mergeCell ref="CKB183:CKC183"/>
    <mergeCell ref="CKI183:CKJ183"/>
    <mergeCell ref="CKP183:CKQ183"/>
    <mergeCell ref="CBS183:CBT183"/>
    <mergeCell ref="CBZ183:CCA183"/>
    <mergeCell ref="CCG183:CCH183"/>
    <mergeCell ref="CCN183:CCO183"/>
    <mergeCell ref="CCU183:CCV183"/>
    <mergeCell ref="CDB183:CDC183"/>
    <mergeCell ref="CDI183:CDJ183"/>
    <mergeCell ref="CDP183:CDQ183"/>
    <mergeCell ref="CDW183:CDX183"/>
    <mergeCell ref="CED183:CEE183"/>
    <mergeCell ref="CEK183:CEL183"/>
    <mergeCell ref="CER183:CES183"/>
    <mergeCell ref="CEY183:CEZ183"/>
    <mergeCell ref="CFF183:CFG183"/>
    <mergeCell ref="CFM183:CFN183"/>
    <mergeCell ref="CFT183:CFU183"/>
    <mergeCell ref="CGA183:CGB183"/>
    <mergeCell ref="BXD183:BXE183"/>
    <mergeCell ref="BXK183:BXL183"/>
    <mergeCell ref="BXR183:BXS183"/>
    <mergeCell ref="BXY183:BXZ183"/>
    <mergeCell ref="BYF183:BYG183"/>
    <mergeCell ref="BYM183:BYN183"/>
    <mergeCell ref="BYT183:BYU183"/>
    <mergeCell ref="BZA183:BZB183"/>
    <mergeCell ref="BZH183:BZI183"/>
    <mergeCell ref="BZO183:BZP183"/>
    <mergeCell ref="BZV183:BZW183"/>
    <mergeCell ref="CAC183:CAD183"/>
    <mergeCell ref="CAJ183:CAK183"/>
    <mergeCell ref="CAQ183:CAR183"/>
    <mergeCell ref="CAX183:CAY183"/>
    <mergeCell ref="CBE183:CBF183"/>
    <mergeCell ref="CBL183:CBM183"/>
    <mergeCell ref="BSO183:BSP183"/>
    <mergeCell ref="BSV183:BSW183"/>
    <mergeCell ref="BTC183:BTD183"/>
    <mergeCell ref="BTJ183:BTK183"/>
    <mergeCell ref="BTQ183:BTR183"/>
    <mergeCell ref="BTX183:BTY183"/>
    <mergeCell ref="BUE183:BUF183"/>
    <mergeCell ref="BUL183:BUM183"/>
    <mergeCell ref="BUS183:BUT183"/>
    <mergeCell ref="BUZ183:BVA183"/>
    <mergeCell ref="BVG183:BVH183"/>
    <mergeCell ref="BVN183:BVO183"/>
    <mergeCell ref="BVU183:BVV183"/>
    <mergeCell ref="BWB183:BWC183"/>
    <mergeCell ref="BWI183:BWJ183"/>
    <mergeCell ref="BWP183:BWQ183"/>
    <mergeCell ref="BWW183:BWX183"/>
    <mergeCell ref="BNZ183:BOA183"/>
    <mergeCell ref="BOG183:BOH183"/>
    <mergeCell ref="BON183:BOO183"/>
    <mergeCell ref="BOU183:BOV183"/>
    <mergeCell ref="BPB183:BPC183"/>
    <mergeCell ref="BPI183:BPJ183"/>
    <mergeCell ref="BPP183:BPQ183"/>
    <mergeCell ref="BPW183:BPX183"/>
    <mergeCell ref="BQD183:BQE183"/>
    <mergeCell ref="BQK183:BQL183"/>
    <mergeCell ref="BQR183:BQS183"/>
    <mergeCell ref="BQY183:BQZ183"/>
    <mergeCell ref="BRF183:BRG183"/>
    <mergeCell ref="BRM183:BRN183"/>
    <mergeCell ref="BRT183:BRU183"/>
    <mergeCell ref="BSA183:BSB183"/>
    <mergeCell ref="BSH183:BSI183"/>
    <mergeCell ref="BJK183:BJL183"/>
    <mergeCell ref="BJR183:BJS183"/>
    <mergeCell ref="BJY183:BJZ183"/>
    <mergeCell ref="BKF183:BKG183"/>
    <mergeCell ref="BKM183:BKN183"/>
    <mergeCell ref="BKT183:BKU183"/>
    <mergeCell ref="BLA183:BLB183"/>
    <mergeCell ref="BLH183:BLI183"/>
    <mergeCell ref="BLO183:BLP183"/>
    <mergeCell ref="BLV183:BLW183"/>
    <mergeCell ref="BMC183:BMD183"/>
    <mergeCell ref="BMJ183:BMK183"/>
    <mergeCell ref="BMQ183:BMR183"/>
    <mergeCell ref="BMX183:BMY183"/>
    <mergeCell ref="BNE183:BNF183"/>
    <mergeCell ref="BNL183:BNM183"/>
    <mergeCell ref="BNS183:BNT183"/>
    <mergeCell ref="BEV183:BEW183"/>
    <mergeCell ref="BFC183:BFD183"/>
    <mergeCell ref="BFJ183:BFK183"/>
    <mergeCell ref="BFQ183:BFR183"/>
    <mergeCell ref="BFX183:BFY183"/>
    <mergeCell ref="BGE183:BGF183"/>
    <mergeCell ref="BGL183:BGM183"/>
    <mergeCell ref="BGS183:BGT183"/>
    <mergeCell ref="BGZ183:BHA183"/>
    <mergeCell ref="BHG183:BHH183"/>
    <mergeCell ref="BHN183:BHO183"/>
    <mergeCell ref="BHU183:BHV183"/>
    <mergeCell ref="BIB183:BIC183"/>
    <mergeCell ref="BII183:BIJ183"/>
    <mergeCell ref="BIP183:BIQ183"/>
    <mergeCell ref="BIW183:BIX183"/>
    <mergeCell ref="BJD183:BJE183"/>
    <mergeCell ref="BAG183:BAH183"/>
    <mergeCell ref="BAN183:BAO183"/>
    <mergeCell ref="BAU183:BAV183"/>
    <mergeCell ref="BBB183:BBC183"/>
    <mergeCell ref="BBI183:BBJ183"/>
    <mergeCell ref="BBP183:BBQ183"/>
    <mergeCell ref="BBW183:BBX183"/>
    <mergeCell ref="BCD183:BCE183"/>
    <mergeCell ref="BCK183:BCL183"/>
    <mergeCell ref="BCR183:BCS183"/>
    <mergeCell ref="BCY183:BCZ183"/>
    <mergeCell ref="BDF183:BDG183"/>
    <mergeCell ref="BDM183:BDN183"/>
    <mergeCell ref="BDT183:BDU183"/>
    <mergeCell ref="BEA183:BEB183"/>
    <mergeCell ref="BEH183:BEI183"/>
    <mergeCell ref="BEO183:BEP183"/>
    <mergeCell ref="AVR183:AVS183"/>
    <mergeCell ref="AVY183:AVZ183"/>
    <mergeCell ref="AWF183:AWG183"/>
    <mergeCell ref="AWM183:AWN183"/>
    <mergeCell ref="AWT183:AWU183"/>
    <mergeCell ref="AXA183:AXB183"/>
    <mergeCell ref="AXH183:AXI183"/>
    <mergeCell ref="AXO183:AXP183"/>
    <mergeCell ref="AXV183:AXW183"/>
    <mergeCell ref="AYC183:AYD183"/>
    <mergeCell ref="AYJ183:AYK183"/>
    <mergeCell ref="AYQ183:AYR183"/>
    <mergeCell ref="AYX183:AYY183"/>
    <mergeCell ref="AZE183:AZF183"/>
    <mergeCell ref="AZL183:AZM183"/>
    <mergeCell ref="AZS183:AZT183"/>
    <mergeCell ref="AZZ183:BAA183"/>
    <mergeCell ref="ARC183:ARD183"/>
    <mergeCell ref="ARJ183:ARK183"/>
    <mergeCell ref="ARQ183:ARR183"/>
    <mergeCell ref="ARX183:ARY183"/>
    <mergeCell ref="ASE183:ASF183"/>
    <mergeCell ref="ASL183:ASM183"/>
    <mergeCell ref="ASS183:AST183"/>
    <mergeCell ref="ASZ183:ATA183"/>
    <mergeCell ref="ATG183:ATH183"/>
    <mergeCell ref="ATN183:ATO183"/>
    <mergeCell ref="ATU183:ATV183"/>
    <mergeCell ref="AUB183:AUC183"/>
    <mergeCell ref="AUI183:AUJ183"/>
    <mergeCell ref="AUP183:AUQ183"/>
    <mergeCell ref="AUW183:AUX183"/>
    <mergeCell ref="AVD183:AVE183"/>
    <mergeCell ref="AVK183:AVL183"/>
    <mergeCell ref="AMN183:AMO183"/>
    <mergeCell ref="AMU183:AMV183"/>
    <mergeCell ref="ANB183:ANC183"/>
    <mergeCell ref="ANI183:ANJ183"/>
    <mergeCell ref="ANP183:ANQ183"/>
    <mergeCell ref="ANW183:ANX183"/>
    <mergeCell ref="AOD183:AOE183"/>
    <mergeCell ref="AOK183:AOL183"/>
    <mergeCell ref="AOR183:AOS183"/>
    <mergeCell ref="AOY183:AOZ183"/>
    <mergeCell ref="APF183:APG183"/>
    <mergeCell ref="APM183:APN183"/>
    <mergeCell ref="APT183:APU183"/>
    <mergeCell ref="AQA183:AQB183"/>
    <mergeCell ref="AQH183:AQI183"/>
    <mergeCell ref="AQO183:AQP183"/>
    <mergeCell ref="AQV183:AQW183"/>
    <mergeCell ref="AHY183:AHZ183"/>
    <mergeCell ref="AIF183:AIG183"/>
    <mergeCell ref="AIM183:AIN183"/>
    <mergeCell ref="AIT183:AIU183"/>
    <mergeCell ref="AJA183:AJB183"/>
    <mergeCell ref="AJH183:AJI183"/>
    <mergeCell ref="AJO183:AJP183"/>
    <mergeCell ref="AJV183:AJW183"/>
    <mergeCell ref="AKC183:AKD183"/>
    <mergeCell ref="AKJ183:AKK183"/>
    <mergeCell ref="AKQ183:AKR183"/>
    <mergeCell ref="AKX183:AKY183"/>
    <mergeCell ref="ALE183:ALF183"/>
    <mergeCell ref="ALL183:ALM183"/>
    <mergeCell ref="ALS183:ALT183"/>
    <mergeCell ref="ALZ183:AMA183"/>
    <mergeCell ref="AMG183:AMH183"/>
    <mergeCell ref="ADJ183:ADK183"/>
    <mergeCell ref="ADQ183:ADR183"/>
    <mergeCell ref="ADX183:ADY183"/>
    <mergeCell ref="AEE183:AEF183"/>
    <mergeCell ref="AEL183:AEM183"/>
    <mergeCell ref="AES183:AET183"/>
    <mergeCell ref="AEZ183:AFA183"/>
    <mergeCell ref="AFG183:AFH183"/>
    <mergeCell ref="AFN183:AFO183"/>
    <mergeCell ref="AFU183:AFV183"/>
    <mergeCell ref="AGB183:AGC183"/>
    <mergeCell ref="AGI183:AGJ183"/>
    <mergeCell ref="AGP183:AGQ183"/>
    <mergeCell ref="AGW183:AGX183"/>
    <mergeCell ref="AHD183:AHE183"/>
    <mergeCell ref="AHK183:AHL183"/>
    <mergeCell ref="AHR183:AHS183"/>
    <mergeCell ref="YU183:YV183"/>
    <mergeCell ref="ZB183:ZC183"/>
    <mergeCell ref="ZI183:ZJ183"/>
    <mergeCell ref="ZP183:ZQ183"/>
    <mergeCell ref="ZW183:ZX183"/>
    <mergeCell ref="AAD183:AAE183"/>
    <mergeCell ref="AAK183:AAL183"/>
    <mergeCell ref="AAR183:AAS183"/>
    <mergeCell ref="AAY183:AAZ183"/>
    <mergeCell ref="ABF183:ABG183"/>
    <mergeCell ref="ABM183:ABN183"/>
    <mergeCell ref="ABT183:ABU183"/>
    <mergeCell ref="ACA183:ACB183"/>
    <mergeCell ref="ACH183:ACI183"/>
    <mergeCell ref="ACO183:ACP183"/>
    <mergeCell ref="ACV183:ACW183"/>
    <mergeCell ref="ADC183:ADD183"/>
    <mergeCell ref="UF183:UG183"/>
    <mergeCell ref="UM183:UN183"/>
    <mergeCell ref="UT183:UU183"/>
    <mergeCell ref="VA183:VB183"/>
    <mergeCell ref="VH183:VI183"/>
    <mergeCell ref="VO183:VP183"/>
    <mergeCell ref="VV183:VW183"/>
    <mergeCell ref="WC183:WD183"/>
    <mergeCell ref="WJ183:WK183"/>
    <mergeCell ref="WQ183:WR183"/>
    <mergeCell ref="WX183:WY183"/>
    <mergeCell ref="XE183:XF183"/>
    <mergeCell ref="XL183:XM183"/>
    <mergeCell ref="XS183:XT183"/>
    <mergeCell ref="XZ183:YA183"/>
    <mergeCell ref="YG183:YH183"/>
    <mergeCell ref="YN183:YO183"/>
    <mergeCell ref="PQ183:PR183"/>
    <mergeCell ref="PX183:PY183"/>
    <mergeCell ref="QE183:QF183"/>
    <mergeCell ref="QL183:QM183"/>
    <mergeCell ref="QS183:QT183"/>
    <mergeCell ref="QZ183:RA183"/>
    <mergeCell ref="RG183:RH183"/>
    <mergeCell ref="RN183:RO183"/>
    <mergeCell ref="RU183:RV183"/>
    <mergeCell ref="SB183:SC183"/>
    <mergeCell ref="SI183:SJ183"/>
    <mergeCell ref="SP183:SQ183"/>
    <mergeCell ref="SW183:SX183"/>
    <mergeCell ref="TD183:TE183"/>
    <mergeCell ref="TK183:TL183"/>
    <mergeCell ref="TR183:TS183"/>
    <mergeCell ref="TY183:TZ183"/>
    <mergeCell ref="LB183:LC183"/>
    <mergeCell ref="LI183:LJ183"/>
    <mergeCell ref="LP183:LQ183"/>
    <mergeCell ref="LW183:LX183"/>
    <mergeCell ref="MD183:ME183"/>
    <mergeCell ref="MK183:ML183"/>
    <mergeCell ref="MR183:MS183"/>
    <mergeCell ref="MY183:MZ183"/>
    <mergeCell ref="NF183:NG183"/>
    <mergeCell ref="NM183:NN183"/>
    <mergeCell ref="NT183:NU183"/>
    <mergeCell ref="OA183:OB183"/>
    <mergeCell ref="OH183:OI183"/>
    <mergeCell ref="OO183:OP183"/>
    <mergeCell ref="OV183:OW183"/>
    <mergeCell ref="PC183:PD183"/>
    <mergeCell ref="PJ183:PK183"/>
    <mergeCell ref="XCG177:XCH177"/>
    <mergeCell ref="WSO177:WSP177"/>
    <mergeCell ref="WSV177:WSW177"/>
    <mergeCell ref="WTC177:WTD177"/>
    <mergeCell ref="WTJ177:WTK177"/>
    <mergeCell ref="WTQ177:WTR177"/>
    <mergeCell ref="WTX177:WTY177"/>
    <mergeCell ref="WUE177:WUF177"/>
    <mergeCell ref="WUL177:WUM177"/>
    <mergeCell ref="WUS177:WUT177"/>
    <mergeCell ref="WUZ177:WVA177"/>
    <mergeCell ref="WVG177:WVH177"/>
    <mergeCell ref="WVN177:WVO177"/>
    <mergeCell ref="WVU177:WVV177"/>
    <mergeCell ref="WWB177:WWC177"/>
    <mergeCell ref="WWI177:WWJ177"/>
    <mergeCell ref="A183:E183"/>
    <mergeCell ref="F183:G183"/>
    <mergeCell ref="M183:N183"/>
    <mergeCell ref="T183:U183"/>
    <mergeCell ref="AA183:AB183"/>
    <mergeCell ref="AH183:AI183"/>
    <mergeCell ref="AO183:AP183"/>
    <mergeCell ref="AV183:AW183"/>
    <mergeCell ref="BC183:BD183"/>
    <mergeCell ref="BJ183:BK183"/>
    <mergeCell ref="BQ183:BR183"/>
    <mergeCell ref="BX183:BY183"/>
    <mergeCell ref="CE183:CF183"/>
    <mergeCell ref="CL183:CM183"/>
    <mergeCell ref="CS183:CT183"/>
    <mergeCell ref="CZ183:DA183"/>
    <mergeCell ref="XBL177:XBM177"/>
    <mergeCell ref="XBS177:XBT177"/>
    <mergeCell ref="XBZ177:XCA177"/>
    <mergeCell ref="DG183:DH183"/>
    <mergeCell ref="DN183:DO183"/>
    <mergeCell ref="DU183:DV183"/>
    <mergeCell ref="EB183:EC183"/>
    <mergeCell ref="EI183:EJ183"/>
    <mergeCell ref="EP183:EQ183"/>
    <mergeCell ref="EW183:EX183"/>
    <mergeCell ref="FD183:FE183"/>
    <mergeCell ref="FK183:FL183"/>
    <mergeCell ref="FR183:FS183"/>
    <mergeCell ref="FY183:FZ183"/>
    <mergeCell ref="GF183:GG183"/>
    <mergeCell ref="GM183:GN183"/>
    <mergeCell ref="GT183:GU183"/>
    <mergeCell ref="HA183:HB183"/>
    <mergeCell ref="HH183:HI183"/>
    <mergeCell ref="HO183:HP183"/>
    <mergeCell ref="HV183:HW183"/>
    <mergeCell ref="IC183:ID183"/>
    <mergeCell ref="IJ183:IK183"/>
    <mergeCell ref="IQ183:IR183"/>
    <mergeCell ref="IX183:IY183"/>
    <mergeCell ref="JE183:JF183"/>
    <mergeCell ref="JL183:JM183"/>
    <mergeCell ref="JS183:JT183"/>
    <mergeCell ref="JZ183:KA183"/>
    <mergeCell ref="KG183:KH183"/>
    <mergeCell ref="KN183:KO183"/>
    <mergeCell ref="KU183:KV183"/>
    <mergeCell ref="XCN177:XCO177"/>
    <mergeCell ref="XCU177:XCV177"/>
    <mergeCell ref="XDB177:XDC177"/>
    <mergeCell ref="XDI177:XDJ177"/>
    <mergeCell ref="XDP177:XDQ177"/>
    <mergeCell ref="XDW177:XDX177"/>
    <mergeCell ref="XED177:XEE177"/>
    <mergeCell ref="XEK177:XEL177"/>
    <mergeCell ref="XER177:XES177"/>
    <mergeCell ref="XEY177:XEZ177"/>
    <mergeCell ref="A155:E155"/>
    <mergeCell ref="F155:G155"/>
    <mergeCell ref="A156:G156"/>
    <mergeCell ref="WWW177:WWX177"/>
    <mergeCell ref="WXD177:WXE177"/>
    <mergeCell ref="WXK177:WXL177"/>
    <mergeCell ref="WXR177:WXS177"/>
    <mergeCell ref="WXY177:WXZ177"/>
    <mergeCell ref="WYF177:WYG177"/>
    <mergeCell ref="WYM177:WYN177"/>
    <mergeCell ref="WYT177:WYU177"/>
    <mergeCell ref="WZA177:WZB177"/>
    <mergeCell ref="WZH177:WZI177"/>
    <mergeCell ref="WZO177:WZP177"/>
    <mergeCell ref="WZV177:WZW177"/>
    <mergeCell ref="XAC177:XAD177"/>
    <mergeCell ref="XAJ177:XAK177"/>
    <mergeCell ref="XAQ177:XAR177"/>
    <mergeCell ref="XAX177:XAY177"/>
    <mergeCell ref="XBE177:XBF177"/>
    <mergeCell ref="WJR177:WJS177"/>
    <mergeCell ref="WSH177:WSI177"/>
    <mergeCell ref="WJY177:WJZ177"/>
    <mergeCell ref="WKF177:WKG177"/>
    <mergeCell ref="WKM177:WKN177"/>
    <mergeCell ref="WKT177:WKU177"/>
    <mergeCell ref="WLA177:WLB177"/>
    <mergeCell ref="WLH177:WLI177"/>
    <mergeCell ref="WLO177:WLP177"/>
    <mergeCell ref="WLV177:WLW177"/>
    <mergeCell ref="WMC177:WMD177"/>
    <mergeCell ref="WMJ177:WMK177"/>
    <mergeCell ref="WMQ177:WMR177"/>
    <mergeCell ref="WMX177:WMY177"/>
    <mergeCell ref="WNE177:WNF177"/>
    <mergeCell ref="WNL177:WNM177"/>
    <mergeCell ref="WWP177:WWQ177"/>
    <mergeCell ref="WNS177:WNT177"/>
    <mergeCell ref="WNZ177:WOA177"/>
    <mergeCell ref="WOG177:WOH177"/>
    <mergeCell ref="WON177:WOO177"/>
    <mergeCell ref="WOU177:WOV177"/>
    <mergeCell ref="WPB177:WPC177"/>
    <mergeCell ref="WPI177:WPJ177"/>
    <mergeCell ref="WPP177:WPQ177"/>
    <mergeCell ref="WPW177:WPX177"/>
    <mergeCell ref="WQD177:WQE177"/>
    <mergeCell ref="WQK177:WQL177"/>
    <mergeCell ref="WQR177:WQS177"/>
    <mergeCell ref="WQY177:WQZ177"/>
    <mergeCell ref="WRF177:WRG177"/>
    <mergeCell ref="WRM177:WRN177"/>
    <mergeCell ref="WRT177:WRU177"/>
    <mergeCell ref="WSA177:WSB177"/>
    <mergeCell ref="WFC177:WFD177"/>
    <mergeCell ref="WFJ177:WFK177"/>
    <mergeCell ref="WFQ177:WFR177"/>
    <mergeCell ref="WFX177:WFY177"/>
    <mergeCell ref="WGE177:WGF177"/>
    <mergeCell ref="WGL177:WGM177"/>
    <mergeCell ref="WGS177:WGT177"/>
    <mergeCell ref="WGZ177:WHA177"/>
    <mergeCell ref="WHG177:WHH177"/>
    <mergeCell ref="WHN177:WHO177"/>
    <mergeCell ref="WHU177:WHV177"/>
    <mergeCell ref="WIB177:WIC177"/>
    <mergeCell ref="WII177:WIJ177"/>
    <mergeCell ref="WIP177:WIQ177"/>
    <mergeCell ref="WIW177:WIX177"/>
    <mergeCell ref="WJD177:WJE177"/>
    <mergeCell ref="WJK177:WJL177"/>
    <mergeCell ref="WAN177:WAO177"/>
    <mergeCell ref="WAU177:WAV177"/>
    <mergeCell ref="WBB177:WBC177"/>
    <mergeCell ref="WBI177:WBJ177"/>
    <mergeCell ref="WBP177:WBQ177"/>
    <mergeCell ref="WBW177:WBX177"/>
    <mergeCell ref="WCD177:WCE177"/>
    <mergeCell ref="WCK177:WCL177"/>
    <mergeCell ref="WCR177:WCS177"/>
    <mergeCell ref="WCY177:WCZ177"/>
    <mergeCell ref="WDF177:WDG177"/>
    <mergeCell ref="WDM177:WDN177"/>
    <mergeCell ref="WDT177:WDU177"/>
    <mergeCell ref="WEA177:WEB177"/>
    <mergeCell ref="WEH177:WEI177"/>
    <mergeCell ref="WEO177:WEP177"/>
    <mergeCell ref="WEV177:WEW177"/>
    <mergeCell ref="VVY177:VVZ177"/>
    <mergeCell ref="VWF177:VWG177"/>
    <mergeCell ref="VWM177:VWN177"/>
    <mergeCell ref="VWT177:VWU177"/>
    <mergeCell ref="VXA177:VXB177"/>
    <mergeCell ref="VXH177:VXI177"/>
    <mergeCell ref="VXO177:VXP177"/>
    <mergeCell ref="VXV177:VXW177"/>
    <mergeCell ref="VYC177:VYD177"/>
    <mergeCell ref="VYJ177:VYK177"/>
    <mergeCell ref="VYQ177:VYR177"/>
    <mergeCell ref="VYX177:VYY177"/>
    <mergeCell ref="VZE177:VZF177"/>
    <mergeCell ref="VZL177:VZM177"/>
    <mergeCell ref="VZS177:VZT177"/>
    <mergeCell ref="VZZ177:WAA177"/>
    <mergeCell ref="WAG177:WAH177"/>
    <mergeCell ref="VRJ177:VRK177"/>
    <mergeCell ref="VRQ177:VRR177"/>
    <mergeCell ref="VRX177:VRY177"/>
    <mergeCell ref="VSE177:VSF177"/>
    <mergeCell ref="VSL177:VSM177"/>
    <mergeCell ref="VSS177:VST177"/>
    <mergeCell ref="VSZ177:VTA177"/>
    <mergeCell ref="VTG177:VTH177"/>
    <mergeCell ref="VTN177:VTO177"/>
    <mergeCell ref="VTU177:VTV177"/>
    <mergeCell ref="VUB177:VUC177"/>
    <mergeCell ref="VUI177:VUJ177"/>
    <mergeCell ref="VUP177:VUQ177"/>
    <mergeCell ref="VUW177:VUX177"/>
    <mergeCell ref="VVD177:VVE177"/>
    <mergeCell ref="VVK177:VVL177"/>
    <mergeCell ref="VVR177:VVS177"/>
    <mergeCell ref="VMU177:VMV177"/>
    <mergeCell ref="VNB177:VNC177"/>
    <mergeCell ref="VNI177:VNJ177"/>
    <mergeCell ref="VNP177:VNQ177"/>
    <mergeCell ref="VNW177:VNX177"/>
    <mergeCell ref="VOD177:VOE177"/>
    <mergeCell ref="VOK177:VOL177"/>
    <mergeCell ref="VOR177:VOS177"/>
    <mergeCell ref="VOY177:VOZ177"/>
    <mergeCell ref="VPF177:VPG177"/>
    <mergeCell ref="VPM177:VPN177"/>
    <mergeCell ref="VPT177:VPU177"/>
    <mergeCell ref="VQA177:VQB177"/>
    <mergeCell ref="VQH177:VQI177"/>
    <mergeCell ref="VQO177:VQP177"/>
    <mergeCell ref="VQV177:VQW177"/>
    <mergeCell ref="VRC177:VRD177"/>
    <mergeCell ref="VIF177:VIG177"/>
    <mergeCell ref="VIM177:VIN177"/>
    <mergeCell ref="VIT177:VIU177"/>
    <mergeCell ref="VJA177:VJB177"/>
    <mergeCell ref="VJH177:VJI177"/>
    <mergeCell ref="VJO177:VJP177"/>
    <mergeCell ref="VJV177:VJW177"/>
    <mergeCell ref="VKC177:VKD177"/>
    <mergeCell ref="VKJ177:VKK177"/>
    <mergeCell ref="VKQ177:VKR177"/>
    <mergeCell ref="VKX177:VKY177"/>
    <mergeCell ref="VLE177:VLF177"/>
    <mergeCell ref="VLL177:VLM177"/>
    <mergeCell ref="VLS177:VLT177"/>
    <mergeCell ref="VLZ177:VMA177"/>
    <mergeCell ref="VMG177:VMH177"/>
    <mergeCell ref="VMN177:VMO177"/>
    <mergeCell ref="VDQ177:VDR177"/>
    <mergeCell ref="VDX177:VDY177"/>
    <mergeCell ref="VEE177:VEF177"/>
    <mergeCell ref="VEL177:VEM177"/>
    <mergeCell ref="VES177:VET177"/>
    <mergeCell ref="VEZ177:VFA177"/>
    <mergeCell ref="VFG177:VFH177"/>
    <mergeCell ref="VFN177:VFO177"/>
    <mergeCell ref="VFU177:VFV177"/>
    <mergeCell ref="VGB177:VGC177"/>
    <mergeCell ref="VGI177:VGJ177"/>
    <mergeCell ref="VGP177:VGQ177"/>
    <mergeCell ref="VGW177:VGX177"/>
    <mergeCell ref="VHD177:VHE177"/>
    <mergeCell ref="VHK177:VHL177"/>
    <mergeCell ref="VHR177:VHS177"/>
    <mergeCell ref="VHY177:VHZ177"/>
    <mergeCell ref="UZB177:UZC177"/>
    <mergeCell ref="UZI177:UZJ177"/>
    <mergeCell ref="UZP177:UZQ177"/>
    <mergeCell ref="UZW177:UZX177"/>
    <mergeCell ref="VAD177:VAE177"/>
    <mergeCell ref="VAK177:VAL177"/>
    <mergeCell ref="VAR177:VAS177"/>
    <mergeCell ref="VAY177:VAZ177"/>
    <mergeCell ref="VBF177:VBG177"/>
    <mergeCell ref="VBM177:VBN177"/>
    <mergeCell ref="VBT177:VBU177"/>
    <mergeCell ref="VCA177:VCB177"/>
    <mergeCell ref="VCH177:VCI177"/>
    <mergeCell ref="VCO177:VCP177"/>
    <mergeCell ref="VCV177:VCW177"/>
    <mergeCell ref="VDC177:VDD177"/>
    <mergeCell ref="VDJ177:VDK177"/>
    <mergeCell ref="UUM177:UUN177"/>
    <mergeCell ref="UUT177:UUU177"/>
    <mergeCell ref="UVA177:UVB177"/>
    <mergeCell ref="UVH177:UVI177"/>
    <mergeCell ref="UVO177:UVP177"/>
    <mergeCell ref="UVV177:UVW177"/>
    <mergeCell ref="UWC177:UWD177"/>
    <mergeCell ref="UWJ177:UWK177"/>
    <mergeCell ref="UWQ177:UWR177"/>
    <mergeCell ref="UWX177:UWY177"/>
    <mergeCell ref="UXE177:UXF177"/>
    <mergeCell ref="UXL177:UXM177"/>
    <mergeCell ref="UXS177:UXT177"/>
    <mergeCell ref="UXZ177:UYA177"/>
    <mergeCell ref="UYG177:UYH177"/>
    <mergeCell ref="UYN177:UYO177"/>
    <mergeCell ref="UYU177:UYV177"/>
    <mergeCell ref="UPX177:UPY177"/>
    <mergeCell ref="UQE177:UQF177"/>
    <mergeCell ref="UQL177:UQM177"/>
    <mergeCell ref="UQS177:UQT177"/>
    <mergeCell ref="UQZ177:URA177"/>
    <mergeCell ref="URG177:URH177"/>
    <mergeCell ref="URN177:URO177"/>
    <mergeCell ref="URU177:URV177"/>
    <mergeCell ref="USB177:USC177"/>
    <mergeCell ref="USI177:USJ177"/>
    <mergeCell ref="USP177:USQ177"/>
    <mergeCell ref="USW177:USX177"/>
    <mergeCell ref="UTD177:UTE177"/>
    <mergeCell ref="UTK177:UTL177"/>
    <mergeCell ref="UTR177:UTS177"/>
    <mergeCell ref="UTY177:UTZ177"/>
    <mergeCell ref="UUF177:UUG177"/>
    <mergeCell ref="ULI177:ULJ177"/>
    <mergeCell ref="ULP177:ULQ177"/>
    <mergeCell ref="ULW177:ULX177"/>
    <mergeCell ref="UMD177:UME177"/>
    <mergeCell ref="UMK177:UML177"/>
    <mergeCell ref="UMR177:UMS177"/>
    <mergeCell ref="UMY177:UMZ177"/>
    <mergeCell ref="UNF177:UNG177"/>
    <mergeCell ref="UNM177:UNN177"/>
    <mergeCell ref="UNT177:UNU177"/>
    <mergeCell ref="UOA177:UOB177"/>
    <mergeCell ref="UOH177:UOI177"/>
    <mergeCell ref="UOO177:UOP177"/>
    <mergeCell ref="UOV177:UOW177"/>
    <mergeCell ref="UPC177:UPD177"/>
    <mergeCell ref="UPJ177:UPK177"/>
    <mergeCell ref="UPQ177:UPR177"/>
    <mergeCell ref="UGT177:UGU177"/>
    <mergeCell ref="UHA177:UHB177"/>
    <mergeCell ref="UHH177:UHI177"/>
    <mergeCell ref="UHO177:UHP177"/>
    <mergeCell ref="UHV177:UHW177"/>
    <mergeCell ref="UIC177:UID177"/>
    <mergeCell ref="UIJ177:UIK177"/>
    <mergeCell ref="UIQ177:UIR177"/>
    <mergeCell ref="UIX177:UIY177"/>
    <mergeCell ref="UJE177:UJF177"/>
    <mergeCell ref="UJL177:UJM177"/>
    <mergeCell ref="UJS177:UJT177"/>
    <mergeCell ref="UJZ177:UKA177"/>
    <mergeCell ref="UKG177:UKH177"/>
    <mergeCell ref="UKN177:UKO177"/>
    <mergeCell ref="UKU177:UKV177"/>
    <mergeCell ref="ULB177:ULC177"/>
    <mergeCell ref="UCE177:UCF177"/>
    <mergeCell ref="UCL177:UCM177"/>
    <mergeCell ref="UCS177:UCT177"/>
    <mergeCell ref="UCZ177:UDA177"/>
    <mergeCell ref="UDG177:UDH177"/>
    <mergeCell ref="UDN177:UDO177"/>
    <mergeCell ref="UDU177:UDV177"/>
    <mergeCell ref="UEB177:UEC177"/>
    <mergeCell ref="UEI177:UEJ177"/>
    <mergeCell ref="UEP177:UEQ177"/>
    <mergeCell ref="UEW177:UEX177"/>
    <mergeCell ref="UFD177:UFE177"/>
    <mergeCell ref="UFK177:UFL177"/>
    <mergeCell ref="UFR177:UFS177"/>
    <mergeCell ref="UFY177:UFZ177"/>
    <mergeCell ref="UGF177:UGG177"/>
    <mergeCell ref="UGM177:UGN177"/>
    <mergeCell ref="TXP177:TXQ177"/>
    <mergeCell ref="TXW177:TXX177"/>
    <mergeCell ref="TYD177:TYE177"/>
    <mergeCell ref="TYK177:TYL177"/>
    <mergeCell ref="TYR177:TYS177"/>
    <mergeCell ref="TYY177:TYZ177"/>
    <mergeCell ref="TZF177:TZG177"/>
    <mergeCell ref="TZM177:TZN177"/>
    <mergeCell ref="TZT177:TZU177"/>
    <mergeCell ref="UAA177:UAB177"/>
    <mergeCell ref="UAH177:UAI177"/>
    <mergeCell ref="UAO177:UAP177"/>
    <mergeCell ref="UAV177:UAW177"/>
    <mergeCell ref="UBC177:UBD177"/>
    <mergeCell ref="UBJ177:UBK177"/>
    <mergeCell ref="UBQ177:UBR177"/>
    <mergeCell ref="UBX177:UBY177"/>
    <mergeCell ref="TTA177:TTB177"/>
    <mergeCell ref="TTH177:TTI177"/>
    <mergeCell ref="TTO177:TTP177"/>
    <mergeCell ref="TTV177:TTW177"/>
    <mergeCell ref="TUC177:TUD177"/>
    <mergeCell ref="TUJ177:TUK177"/>
    <mergeCell ref="TUQ177:TUR177"/>
    <mergeCell ref="TUX177:TUY177"/>
    <mergeCell ref="TVE177:TVF177"/>
    <mergeCell ref="TVL177:TVM177"/>
    <mergeCell ref="TVS177:TVT177"/>
    <mergeCell ref="TVZ177:TWA177"/>
    <mergeCell ref="TWG177:TWH177"/>
    <mergeCell ref="TWN177:TWO177"/>
    <mergeCell ref="TWU177:TWV177"/>
    <mergeCell ref="TXB177:TXC177"/>
    <mergeCell ref="TXI177:TXJ177"/>
    <mergeCell ref="TOL177:TOM177"/>
    <mergeCell ref="TOS177:TOT177"/>
    <mergeCell ref="TOZ177:TPA177"/>
    <mergeCell ref="TPG177:TPH177"/>
    <mergeCell ref="TPN177:TPO177"/>
    <mergeCell ref="TPU177:TPV177"/>
    <mergeCell ref="TQB177:TQC177"/>
    <mergeCell ref="TQI177:TQJ177"/>
    <mergeCell ref="TQP177:TQQ177"/>
    <mergeCell ref="TQW177:TQX177"/>
    <mergeCell ref="TRD177:TRE177"/>
    <mergeCell ref="TRK177:TRL177"/>
    <mergeCell ref="TRR177:TRS177"/>
    <mergeCell ref="TRY177:TRZ177"/>
    <mergeCell ref="TSF177:TSG177"/>
    <mergeCell ref="TSM177:TSN177"/>
    <mergeCell ref="TST177:TSU177"/>
    <mergeCell ref="TJW177:TJX177"/>
    <mergeCell ref="TKD177:TKE177"/>
    <mergeCell ref="TKK177:TKL177"/>
    <mergeCell ref="TKR177:TKS177"/>
    <mergeCell ref="TKY177:TKZ177"/>
    <mergeCell ref="TLF177:TLG177"/>
    <mergeCell ref="TLM177:TLN177"/>
    <mergeCell ref="TLT177:TLU177"/>
    <mergeCell ref="TMA177:TMB177"/>
    <mergeCell ref="TMH177:TMI177"/>
    <mergeCell ref="TMO177:TMP177"/>
    <mergeCell ref="TMV177:TMW177"/>
    <mergeCell ref="TNC177:TND177"/>
    <mergeCell ref="TNJ177:TNK177"/>
    <mergeCell ref="TNQ177:TNR177"/>
    <mergeCell ref="TNX177:TNY177"/>
    <mergeCell ref="TOE177:TOF177"/>
    <mergeCell ref="TFH177:TFI177"/>
    <mergeCell ref="TFO177:TFP177"/>
    <mergeCell ref="TFV177:TFW177"/>
    <mergeCell ref="TGC177:TGD177"/>
    <mergeCell ref="TGJ177:TGK177"/>
    <mergeCell ref="TGQ177:TGR177"/>
    <mergeCell ref="TGX177:TGY177"/>
    <mergeCell ref="THE177:THF177"/>
    <mergeCell ref="THL177:THM177"/>
    <mergeCell ref="THS177:THT177"/>
    <mergeCell ref="THZ177:TIA177"/>
    <mergeCell ref="TIG177:TIH177"/>
    <mergeCell ref="TIN177:TIO177"/>
    <mergeCell ref="TIU177:TIV177"/>
    <mergeCell ref="TJB177:TJC177"/>
    <mergeCell ref="TJI177:TJJ177"/>
    <mergeCell ref="TJP177:TJQ177"/>
    <mergeCell ref="TAS177:TAT177"/>
    <mergeCell ref="TAZ177:TBA177"/>
    <mergeCell ref="TBG177:TBH177"/>
    <mergeCell ref="TBN177:TBO177"/>
    <mergeCell ref="TBU177:TBV177"/>
    <mergeCell ref="TCB177:TCC177"/>
    <mergeCell ref="TCI177:TCJ177"/>
    <mergeCell ref="TCP177:TCQ177"/>
    <mergeCell ref="TCW177:TCX177"/>
    <mergeCell ref="TDD177:TDE177"/>
    <mergeCell ref="TDK177:TDL177"/>
    <mergeCell ref="TDR177:TDS177"/>
    <mergeCell ref="TDY177:TDZ177"/>
    <mergeCell ref="TEF177:TEG177"/>
    <mergeCell ref="TEM177:TEN177"/>
    <mergeCell ref="TET177:TEU177"/>
    <mergeCell ref="TFA177:TFB177"/>
    <mergeCell ref="SWD177:SWE177"/>
    <mergeCell ref="SWK177:SWL177"/>
    <mergeCell ref="SWR177:SWS177"/>
    <mergeCell ref="SWY177:SWZ177"/>
    <mergeCell ref="SXF177:SXG177"/>
    <mergeCell ref="SXM177:SXN177"/>
    <mergeCell ref="SXT177:SXU177"/>
    <mergeCell ref="SYA177:SYB177"/>
    <mergeCell ref="SYH177:SYI177"/>
    <mergeCell ref="SYO177:SYP177"/>
    <mergeCell ref="SYV177:SYW177"/>
    <mergeCell ref="SZC177:SZD177"/>
    <mergeCell ref="SZJ177:SZK177"/>
    <mergeCell ref="SZQ177:SZR177"/>
    <mergeCell ref="SZX177:SZY177"/>
    <mergeCell ref="TAE177:TAF177"/>
    <mergeCell ref="TAL177:TAM177"/>
    <mergeCell ref="SRO177:SRP177"/>
    <mergeCell ref="SRV177:SRW177"/>
    <mergeCell ref="SSC177:SSD177"/>
    <mergeCell ref="SSJ177:SSK177"/>
    <mergeCell ref="SSQ177:SSR177"/>
    <mergeCell ref="SSX177:SSY177"/>
    <mergeCell ref="STE177:STF177"/>
    <mergeCell ref="STL177:STM177"/>
    <mergeCell ref="STS177:STT177"/>
    <mergeCell ref="STZ177:SUA177"/>
    <mergeCell ref="SUG177:SUH177"/>
    <mergeCell ref="SUN177:SUO177"/>
    <mergeCell ref="SUU177:SUV177"/>
    <mergeCell ref="SVB177:SVC177"/>
    <mergeCell ref="SVI177:SVJ177"/>
    <mergeCell ref="SVP177:SVQ177"/>
    <mergeCell ref="SVW177:SVX177"/>
    <mergeCell ref="SMZ177:SNA177"/>
    <mergeCell ref="SNG177:SNH177"/>
    <mergeCell ref="SNN177:SNO177"/>
    <mergeCell ref="SNU177:SNV177"/>
    <mergeCell ref="SOB177:SOC177"/>
    <mergeCell ref="SOI177:SOJ177"/>
    <mergeCell ref="SOP177:SOQ177"/>
    <mergeCell ref="SOW177:SOX177"/>
    <mergeCell ref="SPD177:SPE177"/>
    <mergeCell ref="SPK177:SPL177"/>
    <mergeCell ref="SPR177:SPS177"/>
    <mergeCell ref="SPY177:SPZ177"/>
    <mergeCell ref="SQF177:SQG177"/>
    <mergeCell ref="SQM177:SQN177"/>
    <mergeCell ref="SQT177:SQU177"/>
    <mergeCell ref="SRA177:SRB177"/>
    <mergeCell ref="SRH177:SRI177"/>
    <mergeCell ref="SIK177:SIL177"/>
    <mergeCell ref="SIR177:SIS177"/>
    <mergeCell ref="SIY177:SIZ177"/>
    <mergeCell ref="SJF177:SJG177"/>
    <mergeCell ref="SJM177:SJN177"/>
    <mergeCell ref="SJT177:SJU177"/>
    <mergeCell ref="SKA177:SKB177"/>
    <mergeCell ref="SKH177:SKI177"/>
    <mergeCell ref="SKO177:SKP177"/>
    <mergeCell ref="SKV177:SKW177"/>
    <mergeCell ref="SLC177:SLD177"/>
    <mergeCell ref="SLJ177:SLK177"/>
    <mergeCell ref="SLQ177:SLR177"/>
    <mergeCell ref="SLX177:SLY177"/>
    <mergeCell ref="SME177:SMF177"/>
    <mergeCell ref="SML177:SMM177"/>
    <mergeCell ref="SMS177:SMT177"/>
    <mergeCell ref="SDV177:SDW177"/>
    <mergeCell ref="SEC177:SED177"/>
    <mergeCell ref="SEJ177:SEK177"/>
    <mergeCell ref="SEQ177:SER177"/>
    <mergeCell ref="SEX177:SEY177"/>
    <mergeCell ref="SFE177:SFF177"/>
    <mergeCell ref="SFL177:SFM177"/>
    <mergeCell ref="SFS177:SFT177"/>
    <mergeCell ref="SFZ177:SGA177"/>
    <mergeCell ref="SGG177:SGH177"/>
    <mergeCell ref="SGN177:SGO177"/>
    <mergeCell ref="SGU177:SGV177"/>
    <mergeCell ref="SHB177:SHC177"/>
    <mergeCell ref="SHI177:SHJ177"/>
    <mergeCell ref="SHP177:SHQ177"/>
    <mergeCell ref="SHW177:SHX177"/>
    <mergeCell ref="SID177:SIE177"/>
    <mergeCell ref="RZG177:RZH177"/>
    <mergeCell ref="RZN177:RZO177"/>
    <mergeCell ref="RZU177:RZV177"/>
    <mergeCell ref="SAB177:SAC177"/>
    <mergeCell ref="SAI177:SAJ177"/>
    <mergeCell ref="SAP177:SAQ177"/>
    <mergeCell ref="SAW177:SAX177"/>
    <mergeCell ref="SBD177:SBE177"/>
    <mergeCell ref="SBK177:SBL177"/>
    <mergeCell ref="SBR177:SBS177"/>
    <mergeCell ref="SBY177:SBZ177"/>
    <mergeCell ref="SCF177:SCG177"/>
    <mergeCell ref="SCM177:SCN177"/>
    <mergeCell ref="SCT177:SCU177"/>
    <mergeCell ref="SDA177:SDB177"/>
    <mergeCell ref="SDH177:SDI177"/>
    <mergeCell ref="SDO177:SDP177"/>
    <mergeCell ref="RUR177:RUS177"/>
    <mergeCell ref="RUY177:RUZ177"/>
    <mergeCell ref="RVF177:RVG177"/>
    <mergeCell ref="RVM177:RVN177"/>
    <mergeCell ref="RVT177:RVU177"/>
    <mergeCell ref="RWA177:RWB177"/>
    <mergeCell ref="RWH177:RWI177"/>
    <mergeCell ref="RWO177:RWP177"/>
    <mergeCell ref="RWV177:RWW177"/>
    <mergeCell ref="RXC177:RXD177"/>
    <mergeCell ref="RXJ177:RXK177"/>
    <mergeCell ref="RXQ177:RXR177"/>
    <mergeCell ref="RXX177:RXY177"/>
    <mergeCell ref="RYE177:RYF177"/>
    <mergeCell ref="RYL177:RYM177"/>
    <mergeCell ref="RYS177:RYT177"/>
    <mergeCell ref="RYZ177:RZA177"/>
    <mergeCell ref="RQC177:RQD177"/>
    <mergeCell ref="RQJ177:RQK177"/>
    <mergeCell ref="RQQ177:RQR177"/>
    <mergeCell ref="RQX177:RQY177"/>
    <mergeCell ref="RRE177:RRF177"/>
    <mergeCell ref="RRL177:RRM177"/>
    <mergeCell ref="RRS177:RRT177"/>
    <mergeCell ref="RRZ177:RSA177"/>
    <mergeCell ref="RSG177:RSH177"/>
    <mergeCell ref="RSN177:RSO177"/>
    <mergeCell ref="RSU177:RSV177"/>
    <mergeCell ref="RTB177:RTC177"/>
    <mergeCell ref="RTI177:RTJ177"/>
    <mergeCell ref="RTP177:RTQ177"/>
    <mergeCell ref="RTW177:RTX177"/>
    <mergeCell ref="RUD177:RUE177"/>
    <mergeCell ref="RUK177:RUL177"/>
    <mergeCell ref="RLN177:RLO177"/>
    <mergeCell ref="RLU177:RLV177"/>
    <mergeCell ref="RMB177:RMC177"/>
    <mergeCell ref="RMI177:RMJ177"/>
    <mergeCell ref="RMP177:RMQ177"/>
    <mergeCell ref="RMW177:RMX177"/>
    <mergeCell ref="RND177:RNE177"/>
    <mergeCell ref="RNK177:RNL177"/>
    <mergeCell ref="RNR177:RNS177"/>
    <mergeCell ref="RNY177:RNZ177"/>
    <mergeCell ref="ROF177:ROG177"/>
    <mergeCell ref="ROM177:RON177"/>
    <mergeCell ref="ROT177:ROU177"/>
    <mergeCell ref="RPA177:RPB177"/>
    <mergeCell ref="RPH177:RPI177"/>
    <mergeCell ref="RPO177:RPP177"/>
    <mergeCell ref="RPV177:RPW177"/>
    <mergeCell ref="RGY177:RGZ177"/>
    <mergeCell ref="RHF177:RHG177"/>
    <mergeCell ref="RHM177:RHN177"/>
    <mergeCell ref="RHT177:RHU177"/>
    <mergeCell ref="RIA177:RIB177"/>
    <mergeCell ref="RIH177:RII177"/>
    <mergeCell ref="RIO177:RIP177"/>
    <mergeCell ref="RIV177:RIW177"/>
    <mergeCell ref="RJC177:RJD177"/>
    <mergeCell ref="RJJ177:RJK177"/>
    <mergeCell ref="RJQ177:RJR177"/>
    <mergeCell ref="RJX177:RJY177"/>
    <mergeCell ref="RKE177:RKF177"/>
    <mergeCell ref="RKL177:RKM177"/>
    <mergeCell ref="RKS177:RKT177"/>
    <mergeCell ref="RKZ177:RLA177"/>
    <mergeCell ref="RLG177:RLH177"/>
    <mergeCell ref="RCJ177:RCK177"/>
    <mergeCell ref="RCQ177:RCR177"/>
    <mergeCell ref="RCX177:RCY177"/>
    <mergeCell ref="RDE177:RDF177"/>
    <mergeCell ref="RDL177:RDM177"/>
    <mergeCell ref="RDS177:RDT177"/>
    <mergeCell ref="RDZ177:REA177"/>
    <mergeCell ref="REG177:REH177"/>
    <mergeCell ref="REN177:REO177"/>
    <mergeCell ref="REU177:REV177"/>
    <mergeCell ref="RFB177:RFC177"/>
    <mergeCell ref="RFI177:RFJ177"/>
    <mergeCell ref="RFP177:RFQ177"/>
    <mergeCell ref="RFW177:RFX177"/>
    <mergeCell ref="RGD177:RGE177"/>
    <mergeCell ref="RGK177:RGL177"/>
    <mergeCell ref="RGR177:RGS177"/>
    <mergeCell ref="QXU177:QXV177"/>
    <mergeCell ref="QYB177:QYC177"/>
    <mergeCell ref="QYI177:QYJ177"/>
    <mergeCell ref="QYP177:QYQ177"/>
    <mergeCell ref="QYW177:QYX177"/>
    <mergeCell ref="QZD177:QZE177"/>
    <mergeCell ref="QZK177:QZL177"/>
    <mergeCell ref="QZR177:QZS177"/>
    <mergeCell ref="QZY177:QZZ177"/>
    <mergeCell ref="RAF177:RAG177"/>
    <mergeCell ref="RAM177:RAN177"/>
    <mergeCell ref="RAT177:RAU177"/>
    <mergeCell ref="RBA177:RBB177"/>
    <mergeCell ref="RBH177:RBI177"/>
    <mergeCell ref="RBO177:RBP177"/>
    <mergeCell ref="RBV177:RBW177"/>
    <mergeCell ref="RCC177:RCD177"/>
    <mergeCell ref="QTF177:QTG177"/>
    <mergeCell ref="QTM177:QTN177"/>
    <mergeCell ref="QTT177:QTU177"/>
    <mergeCell ref="QUA177:QUB177"/>
    <mergeCell ref="QUH177:QUI177"/>
    <mergeCell ref="QUO177:QUP177"/>
    <mergeCell ref="QUV177:QUW177"/>
    <mergeCell ref="QVC177:QVD177"/>
    <mergeCell ref="QVJ177:QVK177"/>
    <mergeCell ref="QVQ177:QVR177"/>
    <mergeCell ref="QVX177:QVY177"/>
    <mergeCell ref="QWE177:QWF177"/>
    <mergeCell ref="QWL177:QWM177"/>
    <mergeCell ref="QWS177:QWT177"/>
    <mergeCell ref="QWZ177:QXA177"/>
    <mergeCell ref="QXG177:QXH177"/>
    <mergeCell ref="QXN177:QXO177"/>
    <mergeCell ref="QOQ177:QOR177"/>
    <mergeCell ref="QOX177:QOY177"/>
    <mergeCell ref="QPE177:QPF177"/>
    <mergeCell ref="QPL177:QPM177"/>
    <mergeCell ref="QPS177:QPT177"/>
    <mergeCell ref="QPZ177:QQA177"/>
    <mergeCell ref="QQG177:QQH177"/>
    <mergeCell ref="QQN177:QQO177"/>
    <mergeCell ref="QQU177:QQV177"/>
    <mergeCell ref="QRB177:QRC177"/>
    <mergeCell ref="QRI177:QRJ177"/>
    <mergeCell ref="QRP177:QRQ177"/>
    <mergeCell ref="QRW177:QRX177"/>
    <mergeCell ref="QSD177:QSE177"/>
    <mergeCell ref="QSK177:QSL177"/>
    <mergeCell ref="QSR177:QSS177"/>
    <mergeCell ref="QSY177:QSZ177"/>
    <mergeCell ref="QKB177:QKC177"/>
    <mergeCell ref="QKI177:QKJ177"/>
    <mergeCell ref="QKP177:QKQ177"/>
    <mergeCell ref="QKW177:QKX177"/>
    <mergeCell ref="QLD177:QLE177"/>
    <mergeCell ref="QLK177:QLL177"/>
    <mergeCell ref="QLR177:QLS177"/>
    <mergeCell ref="QLY177:QLZ177"/>
    <mergeCell ref="QMF177:QMG177"/>
    <mergeCell ref="QMM177:QMN177"/>
    <mergeCell ref="QMT177:QMU177"/>
    <mergeCell ref="QNA177:QNB177"/>
    <mergeCell ref="QNH177:QNI177"/>
    <mergeCell ref="QNO177:QNP177"/>
    <mergeCell ref="QNV177:QNW177"/>
    <mergeCell ref="QOC177:QOD177"/>
    <mergeCell ref="QOJ177:QOK177"/>
    <mergeCell ref="QFM177:QFN177"/>
    <mergeCell ref="QFT177:QFU177"/>
    <mergeCell ref="QGA177:QGB177"/>
    <mergeCell ref="QGH177:QGI177"/>
    <mergeCell ref="QGO177:QGP177"/>
    <mergeCell ref="QGV177:QGW177"/>
    <mergeCell ref="QHC177:QHD177"/>
    <mergeCell ref="QHJ177:QHK177"/>
    <mergeCell ref="QHQ177:QHR177"/>
    <mergeCell ref="QHX177:QHY177"/>
    <mergeCell ref="QIE177:QIF177"/>
    <mergeCell ref="QIL177:QIM177"/>
    <mergeCell ref="QIS177:QIT177"/>
    <mergeCell ref="QIZ177:QJA177"/>
    <mergeCell ref="QJG177:QJH177"/>
    <mergeCell ref="QJN177:QJO177"/>
    <mergeCell ref="QJU177:QJV177"/>
    <mergeCell ref="QAX177:QAY177"/>
    <mergeCell ref="QBE177:QBF177"/>
    <mergeCell ref="QBL177:QBM177"/>
    <mergeCell ref="QBS177:QBT177"/>
    <mergeCell ref="QBZ177:QCA177"/>
    <mergeCell ref="QCG177:QCH177"/>
    <mergeCell ref="QCN177:QCO177"/>
    <mergeCell ref="QCU177:QCV177"/>
    <mergeCell ref="QDB177:QDC177"/>
    <mergeCell ref="QDI177:QDJ177"/>
    <mergeCell ref="QDP177:QDQ177"/>
    <mergeCell ref="QDW177:QDX177"/>
    <mergeCell ref="QED177:QEE177"/>
    <mergeCell ref="QEK177:QEL177"/>
    <mergeCell ref="QER177:QES177"/>
    <mergeCell ref="QEY177:QEZ177"/>
    <mergeCell ref="QFF177:QFG177"/>
    <mergeCell ref="PWI177:PWJ177"/>
    <mergeCell ref="PWP177:PWQ177"/>
    <mergeCell ref="PWW177:PWX177"/>
    <mergeCell ref="PXD177:PXE177"/>
    <mergeCell ref="PXK177:PXL177"/>
    <mergeCell ref="PXR177:PXS177"/>
    <mergeCell ref="PXY177:PXZ177"/>
    <mergeCell ref="PYF177:PYG177"/>
    <mergeCell ref="PYM177:PYN177"/>
    <mergeCell ref="PYT177:PYU177"/>
    <mergeCell ref="PZA177:PZB177"/>
    <mergeCell ref="PZH177:PZI177"/>
    <mergeCell ref="PZO177:PZP177"/>
    <mergeCell ref="PZV177:PZW177"/>
    <mergeCell ref="QAC177:QAD177"/>
    <mergeCell ref="QAJ177:QAK177"/>
    <mergeCell ref="QAQ177:QAR177"/>
    <mergeCell ref="PRT177:PRU177"/>
    <mergeCell ref="PSA177:PSB177"/>
    <mergeCell ref="PSH177:PSI177"/>
    <mergeCell ref="PSO177:PSP177"/>
    <mergeCell ref="PSV177:PSW177"/>
    <mergeCell ref="PTC177:PTD177"/>
    <mergeCell ref="PTJ177:PTK177"/>
    <mergeCell ref="PTQ177:PTR177"/>
    <mergeCell ref="PTX177:PTY177"/>
    <mergeCell ref="PUE177:PUF177"/>
    <mergeCell ref="PUL177:PUM177"/>
    <mergeCell ref="PUS177:PUT177"/>
    <mergeCell ref="PUZ177:PVA177"/>
    <mergeCell ref="PVG177:PVH177"/>
    <mergeCell ref="PVN177:PVO177"/>
    <mergeCell ref="PVU177:PVV177"/>
    <mergeCell ref="PWB177:PWC177"/>
    <mergeCell ref="PNE177:PNF177"/>
    <mergeCell ref="PNL177:PNM177"/>
    <mergeCell ref="PNS177:PNT177"/>
    <mergeCell ref="PNZ177:POA177"/>
    <mergeCell ref="POG177:POH177"/>
    <mergeCell ref="PON177:POO177"/>
    <mergeCell ref="POU177:POV177"/>
    <mergeCell ref="PPB177:PPC177"/>
    <mergeCell ref="PPI177:PPJ177"/>
    <mergeCell ref="PPP177:PPQ177"/>
    <mergeCell ref="PPW177:PPX177"/>
    <mergeCell ref="PQD177:PQE177"/>
    <mergeCell ref="PQK177:PQL177"/>
    <mergeCell ref="PQR177:PQS177"/>
    <mergeCell ref="PQY177:PQZ177"/>
    <mergeCell ref="PRF177:PRG177"/>
    <mergeCell ref="PRM177:PRN177"/>
    <mergeCell ref="PIP177:PIQ177"/>
    <mergeCell ref="PIW177:PIX177"/>
    <mergeCell ref="PJD177:PJE177"/>
    <mergeCell ref="PJK177:PJL177"/>
    <mergeCell ref="PJR177:PJS177"/>
    <mergeCell ref="PJY177:PJZ177"/>
    <mergeCell ref="PKF177:PKG177"/>
    <mergeCell ref="PKM177:PKN177"/>
    <mergeCell ref="PKT177:PKU177"/>
    <mergeCell ref="PLA177:PLB177"/>
    <mergeCell ref="PLH177:PLI177"/>
    <mergeCell ref="PLO177:PLP177"/>
    <mergeCell ref="PLV177:PLW177"/>
    <mergeCell ref="PMC177:PMD177"/>
    <mergeCell ref="PMJ177:PMK177"/>
    <mergeCell ref="PMQ177:PMR177"/>
    <mergeCell ref="PMX177:PMY177"/>
    <mergeCell ref="PEA177:PEB177"/>
    <mergeCell ref="PEH177:PEI177"/>
    <mergeCell ref="PEO177:PEP177"/>
    <mergeCell ref="PEV177:PEW177"/>
    <mergeCell ref="PFC177:PFD177"/>
    <mergeCell ref="PFJ177:PFK177"/>
    <mergeCell ref="PFQ177:PFR177"/>
    <mergeCell ref="PFX177:PFY177"/>
    <mergeCell ref="PGE177:PGF177"/>
    <mergeCell ref="PGL177:PGM177"/>
    <mergeCell ref="PGS177:PGT177"/>
    <mergeCell ref="PGZ177:PHA177"/>
    <mergeCell ref="PHG177:PHH177"/>
    <mergeCell ref="PHN177:PHO177"/>
    <mergeCell ref="PHU177:PHV177"/>
    <mergeCell ref="PIB177:PIC177"/>
    <mergeCell ref="PII177:PIJ177"/>
    <mergeCell ref="OZL177:OZM177"/>
    <mergeCell ref="OZS177:OZT177"/>
    <mergeCell ref="OZZ177:PAA177"/>
    <mergeCell ref="PAG177:PAH177"/>
    <mergeCell ref="PAN177:PAO177"/>
    <mergeCell ref="PAU177:PAV177"/>
    <mergeCell ref="PBB177:PBC177"/>
    <mergeCell ref="PBI177:PBJ177"/>
    <mergeCell ref="PBP177:PBQ177"/>
    <mergeCell ref="PBW177:PBX177"/>
    <mergeCell ref="PCD177:PCE177"/>
    <mergeCell ref="PCK177:PCL177"/>
    <mergeCell ref="PCR177:PCS177"/>
    <mergeCell ref="PCY177:PCZ177"/>
    <mergeCell ref="PDF177:PDG177"/>
    <mergeCell ref="PDM177:PDN177"/>
    <mergeCell ref="PDT177:PDU177"/>
    <mergeCell ref="OUW177:OUX177"/>
    <mergeCell ref="OVD177:OVE177"/>
    <mergeCell ref="OVK177:OVL177"/>
    <mergeCell ref="OVR177:OVS177"/>
    <mergeCell ref="OVY177:OVZ177"/>
    <mergeCell ref="OWF177:OWG177"/>
    <mergeCell ref="OWM177:OWN177"/>
    <mergeCell ref="OWT177:OWU177"/>
    <mergeCell ref="OXA177:OXB177"/>
    <mergeCell ref="OXH177:OXI177"/>
    <mergeCell ref="OXO177:OXP177"/>
    <mergeCell ref="OXV177:OXW177"/>
    <mergeCell ref="OYC177:OYD177"/>
    <mergeCell ref="OYJ177:OYK177"/>
    <mergeCell ref="OYQ177:OYR177"/>
    <mergeCell ref="OYX177:OYY177"/>
    <mergeCell ref="OZE177:OZF177"/>
    <mergeCell ref="OQH177:OQI177"/>
    <mergeCell ref="OQO177:OQP177"/>
    <mergeCell ref="OQV177:OQW177"/>
    <mergeCell ref="ORC177:ORD177"/>
    <mergeCell ref="ORJ177:ORK177"/>
    <mergeCell ref="ORQ177:ORR177"/>
    <mergeCell ref="ORX177:ORY177"/>
    <mergeCell ref="OSE177:OSF177"/>
    <mergeCell ref="OSL177:OSM177"/>
    <mergeCell ref="OSS177:OST177"/>
    <mergeCell ref="OSZ177:OTA177"/>
    <mergeCell ref="OTG177:OTH177"/>
    <mergeCell ref="OTN177:OTO177"/>
    <mergeCell ref="OTU177:OTV177"/>
    <mergeCell ref="OUB177:OUC177"/>
    <mergeCell ref="OUI177:OUJ177"/>
    <mergeCell ref="OUP177:OUQ177"/>
    <mergeCell ref="OLS177:OLT177"/>
    <mergeCell ref="OLZ177:OMA177"/>
    <mergeCell ref="OMG177:OMH177"/>
    <mergeCell ref="OMN177:OMO177"/>
    <mergeCell ref="OMU177:OMV177"/>
    <mergeCell ref="ONB177:ONC177"/>
    <mergeCell ref="ONI177:ONJ177"/>
    <mergeCell ref="ONP177:ONQ177"/>
    <mergeCell ref="ONW177:ONX177"/>
    <mergeCell ref="OOD177:OOE177"/>
    <mergeCell ref="OOK177:OOL177"/>
    <mergeCell ref="OOR177:OOS177"/>
    <mergeCell ref="OOY177:OOZ177"/>
    <mergeCell ref="OPF177:OPG177"/>
    <mergeCell ref="OPM177:OPN177"/>
    <mergeCell ref="OPT177:OPU177"/>
    <mergeCell ref="OQA177:OQB177"/>
    <mergeCell ref="OHD177:OHE177"/>
    <mergeCell ref="OHK177:OHL177"/>
    <mergeCell ref="OHR177:OHS177"/>
    <mergeCell ref="OHY177:OHZ177"/>
    <mergeCell ref="OIF177:OIG177"/>
    <mergeCell ref="OIM177:OIN177"/>
    <mergeCell ref="OIT177:OIU177"/>
    <mergeCell ref="OJA177:OJB177"/>
    <mergeCell ref="OJH177:OJI177"/>
    <mergeCell ref="OJO177:OJP177"/>
    <mergeCell ref="OJV177:OJW177"/>
    <mergeCell ref="OKC177:OKD177"/>
    <mergeCell ref="OKJ177:OKK177"/>
    <mergeCell ref="OKQ177:OKR177"/>
    <mergeCell ref="OKX177:OKY177"/>
    <mergeCell ref="OLE177:OLF177"/>
    <mergeCell ref="OLL177:OLM177"/>
    <mergeCell ref="OCO177:OCP177"/>
    <mergeCell ref="OCV177:OCW177"/>
    <mergeCell ref="ODC177:ODD177"/>
    <mergeCell ref="ODJ177:ODK177"/>
    <mergeCell ref="ODQ177:ODR177"/>
    <mergeCell ref="ODX177:ODY177"/>
    <mergeCell ref="OEE177:OEF177"/>
    <mergeCell ref="OEL177:OEM177"/>
    <mergeCell ref="OES177:OET177"/>
    <mergeCell ref="OEZ177:OFA177"/>
    <mergeCell ref="OFG177:OFH177"/>
    <mergeCell ref="OFN177:OFO177"/>
    <mergeCell ref="OFU177:OFV177"/>
    <mergeCell ref="OGB177:OGC177"/>
    <mergeCell ref="OGI177:OGJ177"/>
    <mergeCell ref="OGP177:OGQ177"/>
    <mergeCell ref="OGW177:OGX177"/>
    <mergeCell ref="NXZ177:NYA177"/>
    <mergeCell ref="NYG177:NYH177"/>
    <mergeCell ref="NYN177:NYO177"/>
    <mergeCell ref="NYU177:NYV177"/>
    <mergeCell ref="NZB177:NZC177"/>
    <mergeCell ref="NZI177:NZJ177"/>
    <mergeCell ref="NZP177:NZQ177"/>
    <mergeCell ref="NZW177:NZX177"/>
    <mergeCell ref="OAD177:OAE177"/>
    <mergeCell ref="OAK177:OAL177"/>
    <mergeCell ref="OAR177:OAS177"/>
    <mergeCell ref="OAY177:OAZ177"/>
    <mergeCell ref="OBF177:OBG177"/>
    <mergeCell ref="OBM177:OBN177"/>
    <mergeCell ref="OBT177:OBU177"/>
    <mergeCell ref="OCA177:OCB177"/>
    <mergeCell ref="OCH177:OCI177"/>
    <mergeCell ref="NTK177:NTL177"/>
    <mergeCell ref="NTR177:NTS177"/>
    <mergeCell ref="NTY177:NTZ177"/>
    <mergeCell ref="NUF177:NUG177"/>
    <mergeCell ref="NUM177:NUN177"/>
    <mergeCell ref="NUT177:NUU177"/>
    <mergeCell ref="NVA177:NVB177"/>
    <mergeCell ref="NVH177:NVI177"/>
    <mergeCell ref="NVO177:NVP177"/>
    <mergeCell ref="NVV177:NVW177"/>
    <mergeCell ref="NWC177:NWD177"/>
    <mergeCell ref="NWJ177:NWK177"/>
    <mergeCell ref="NWQ177:NWR177"/>
    <mergeCell ref="NWX177:NWY177"/>
    <mergeCell ref="NXE177:NXF177"/>
    <mergeCell ref="NXL177:NXM177"/>
    <mergeCell ref="NXS177:NXT177"/>
    <mergeCell ref="NOV177:NOW177"/>
    <mergeCell ref="NPC177:NPD177"/>
    <mergeCell ref="NPJ177:NPK177"/>
    <mergeCell ref="NPQ177:NPR177"/>
    <mergeCell ref="NPX177:NPY177"/>
    <mergeCell ref="NQE177:NQF177"/>
    <mergeCell ref="NQL177:NQM177"/>
    <mergeCell ref="NQS177:NQT177"/>
    <mergeCell ref="NQZ177:NRA177"/>
    <mergeCell ref="NRG177:NRH177"/>
    <mergeCell ref="NRN177:NRO177"/>
    <mergeCell ref="NRU177:NRV177"/>
    <mergeCell ref="NSB177:NSC177"/>
    <mergeCell ref="NSI177:NSJ177"/>
    <mergeCell ref="NSP177:NSQ177"/>
    <mergeCell ref="NSW177:NSX177"/>
    <mergeCell ref="NTD177:NTE177"/>
    <mergeCell ref="NKG177:NKH177"/>
    <mergeCell ref="NKN177:NKO177"/>
    <mergeCell ref="NKU177:NKV177"/>
    <mergeCell ref="NLB177:NLC177"/>
    <mergeCell ref="NLI177:NLJ177"/>
    <mergeCell ref="NLP177:NLQ177"/>
    <mergeCell ref="NLW177:NLX177"/>
    <mergeCell ref="NMD177:NME177"/>
    <mergeCell ref="NMK177:NML177"/>
    <mergeCell ref="NMR177:NMS177"/>
    <mergeCell ref="NMY177:NMZ177"/>
    <mergeCell ref="NNF177:NNG177"/>
    <mergeCell ref="NNM177:NNN177"/>
    <mergeCell ref="NNT177:NNU177"/>
    <mergeCell ref="NOA177:NOB177"/>
    <mergeCell ref="NOH177:NOI177"/>
    <mergeCell ref="NOO177:NOP177"/>
    <mergeCell ref="NFR177:NFS177"/>
    <mergeCell ref="NFY177:NFZ177"/>
    <mergeCell ref="NGF177:NGG177"/>
    <mergeCell ref="NGM177:NGN177"/>
    <mergeCell ref="NGT177:NGU177"/>
    <mergeCell ref="NHA177:NHB177"/>
    <mergeCell ref="NHH177:NHI177"/>
    <mergeCell ref="NHO177:NHP177"/>
    <mergeCell ref="NHV177:NHW177"/>
    <mergeCell ref="NIC177:NID177"/>
    <mergeCell ref="NIJ177:NIK177"/>
    <mergeCell ref="NIQ177:NIR177"/>
    <mergeCell ref="NIX177:NIY177"/>
    <mergeCell ref="NJE177:NJF177"/>
    <mergeCell ref="NJL177:NJM177"/>
    <mergeCell ref="NJS177:NJT177"/>
    <mergeCell ref="NJZ177:NKA177"/>
    <mergeCell ref="NBC177:NBD177"/>
    <mergeCell ref="NBJ177:NBK177"/>
    <mergeCell ref="NBQ177:NBR177"/>
    <mergeCell ref="NBX177:NBY177"/>
    <mergeCell ref="NCE177:NCF177"/>
    <mergeCell ref="NCL177:NCM177"/>
    <mergeCell ref="NCS177:NCT177"/>
    <mergeCell ref="NCZ177:NDA177"/>
    <mergeCell ref="NDG177:NDH177"/>
    <mergeCell ref="NDN177:NDO177"/>
    <mergeCell ref="NDU177:NDV177"/>
    <mergeCell ref="NEB177:NEC177"/>
    <mergeCell ref="NEI177:NEJ177"/>
    <mergeCell ref="NEP177:NEQ177"/>
    <mergeCell ref="NEW177:NEX177"/>
    <mergeCell ref="NFD177:NFE177"/>
    <mergeCell ref="NFK177:NFL177"/>
    <mergeCell ref="MWN177:MWO177"/>
    <mergeCell ref="MWU177:MWV177"/>
    <mergeCell ref="MXB177:MXC177"/>
    <mergeCell ref="MXI177:MXJ177"/>
    <mergeCell ref="MXP177:MXQ177"/>
    <mergeCell ref="MXW177:MXX177"/>
    <mergeCell ref="MYD177:MYE177"/>
    <mergeCell ref="MYK177:MYL177"/>
    <mergeCell ref="MYR177:MYS177"/>
    <mergeCell ref="MYY177:MYZ177"/>
    <mergeCell ref="MZF177:MZG177"/>
    <mergeCell ref="MZM177:MZN177"/>
    <mergeCell ref="MZT177:MZU177"/>
    <mergeCell ref="NAA177:NAB177"/>
    <mergeCell ref="NAH177:NAI177"/>
    <mergeCell ref="NAO177:NAP177"/>
    <mergeCell ref="NAV177:NAW177"/>
    <mergeCell ref="MRY177:MRZ177"/>
    <mergeCell ref="MSF177:MSG177"/>
    <mergeCell ref="MSM177:MSN177"/>
    <mergeCell ref="MST177:MSU177"/>
    <mergeCell ref="MTA177:MTB177"/>
    <mergeCell ref="MTH177:MTI177"/>
    <mergeCell ref="MTO177:MTP177"/>
    <mergeCell ref="MTV177:MTW177"/>
    <mergeCell ref="MUC177:MUD177"/>
    <mergeCell ref="MUJ177:MUK177"/>
    <mergeCell ref="MUQ177:MUR177"/>
    <mergeCell ref="MUX177:MUY177"/>
    <mergeCell ref="MVE177:MVF177"/>
    <mergeCell ref="MVL177:MVM177"/>
    <mergeCell ref="MVS177:MVT177"/>
    <mergeCell ref="MVZ177:MWA177"/>
    <mergeCell ref="MWG177:MWH177"/>
    <mergeCell ref="MNJ177:MNK177"/>
    <mergeCell ref="MNQ177:MNR177"/>
    <mergeCell ref="MNX177:MNY177"/>
    <mergeCell ref="MOE177:MOF177"/>
    <mergeCell ref="MOL177:MOM177"/>
    <mergeCell ref="MOS177:MOT177"/>
    <mergeCell ref="MOZ177:MPA177"/>
    <mergeCell ref="MPG177:MPH177"/>
    <mergeCell ref="MPN177:MPO177"/>
    <mergeCell ref="MPU177:MPV177"/>
    <mergeCell ref="MQB177:MQC177"/>
    <mergeCell ref="MQI177:MQJ177"/>
    <mergeCell ref="MQP177:MQQ177"/>
    <mergeCell ref="MQW177:MQX177"/>
    <mergeCell ref="MRD177:MRE177"/>
    <mergeCell ref="MRK177:MRL177"/>
    <mergeCell ref="MRR177:MRS177"/>
    <mergeCell ref="MIU177:MIV177"/>
    <mergeCell ref="MJB177:MJC177"/>
    <mergeCell ref="MJI177:MJJ177"/>
    <mergeCell ref="MJP177:MJQ177"/>
    <mergeCell ref="MJW177:MJX177"/>
    <mergeCell ref="MKD177:MKE177"/>
    <mergeCell ref="MKK177:MKL177"/>
    <mergeCell ref="MKR177:MKS177"/>
    <mergeCell ref="MKY177:MKZ177"/>
    <mergeCell ref="MLF177:MLG177"/>
    <mergeCell ref="MLM177:MLN177"/>
    <mergeCell ref="MLT177:MLU177"/>
    <mergeCell ref="MMA177:MMB177"/>
    <mergeCell ref="MMH177:MMI177"/>
    <mergeCell ref="MMO177:MMP177"/>
    <mergeCell ref="MMV177:MMW177"/>
    <mergeCell ref="MNC177:MND177"/>
    <mergeCell ref="MEF177:MEG177"/>
    <mergeCell ref="MEM177:MEN177"/>
    <mergeCell ref="MET177:MEU177"/>
    <mergeCell ref="MFA177:MFB177"/>
    <mergeCell ref="MFH177:MFI177"/>
    <mergeCell ref="MFO177:MFP177"/>
    <mergeCell ref="MFV177:MFW177"/>
    <mergeCell ref="MGC177:MGD177"/>
    <mergeCell ref="MGJ177:MGK177"/>
    <mergeCell ref="MGQ177:MGR177"/>
    <mergeCell ref="MGX177:MGY177"/>
    <mergeCell ref="MHE177:MHF177"/>
    <mergeCell ref="MHL177:MHM177"/>
    <mergeCell ref="MHS177:MHT177"/>
    <mergeCell ref="MHZ177:MIA177"/>
    <mergeCell ref="MIG177:MIH177"/>
    <mergeCell ref="MIN177:MIO177"/>
    <mergeCell ref="LZQ177:LZR177"/>
    <mergeCell ref="LZX177:LZY177"/>
    <mergeCell ref="MAE177:MAF177"/>
    <mergeCell ref="MAL177:MAM177"/>
    <mergeCell ref="MAS177:MAT177"/>
    <mergeCell ref="MAZ177:MBA177"/>
    <mergeCell ref="MBG177:MBH177"/>
    <mergeCell ref="MBN177:MBO177"/>
    <mergeCell ref="MBU177:MBV177"/>
    <mergeCell ref="MCB177:MCC177"/>
    <mergeCell ref="MCI177:MCJ177"/>
    <mergeCell ref="MCP177:MCQ177"/>
    <mergeCell ref="MCW177:MCX177"/>
    <mergeCell ref="MDD177:MDE177"/>
    <mergeCell ref="MDK177:MDL177"/>
    <mergeCell ref="MDR177:MDS177"/>
    <mergeCell ref="MDY177:MDZ177"/>
    <mergeCell ref="LVB177:LVC177"/>
    <mergeCell ref="LVI177:LVJ177"/>
    <mergeCell ref="LVP177:LVQ177"/>
    <mergeCell ref="LVW177:LVX177"/>
    <mergeCell ref="LWD177:LWE177"/>
    <mergeCell ref="LWK177:LWL177"/>
    <mergeCell ref="LWR177:LWS177"/>
    <mergeCell ref="LWY177:LWZ177"/>
    <mergeCell ref="LXF177:LXG177"/>
    <mergeCell ref="LXM177:LXN177"/>
    <mergeCell ref="LXT177:LXU177"/>
    <mergeCell ref="LYA177:LYB177"/>
    <mergeCell ref="LYH177:LYI177"/>
    <mergeCell ref="LYO177:LYP177"/>
    <mergeCell ref="LYV177:LYW177"/>
    <mergeCell ref="LZC177:LZD177"/>
    <mergeCell ref="LZJ177:LZK177"/>
    <mergeCell ref="LQM177:LQN177"/>
    <mergeCell ref="LQT177:LQU177"/>
    <mergeCell ref="LRA177:LRB177"/>
    <mergeCell ref="LRH177:LRI177"/>
    <mergeCell ref="LRO177:LRP177"/>
    <mergeCell ref="LRV177:LRW177"/>
    <mergeCell ref="LSC177:LSD177"/>
    <mergeCell ref="LSJ177:LSK177"/>
    <mergeCell ref="LSQ177:LSR177"/>
    <mergeCell ref="LSX177:LSY177"/>
    <mergeCell ref="LTE177:LTF177"/>
    <mergeCell ref="LTL177:LTM177"/>
    <mergeCell ref="LTS177:LTT177"/>
    <mergeCell ref="LTZ177:LUA177"/>
    <mergeCell ref="LUG177:LUH177"/>
    <mergeCell ref="LUN177:LUO177"/>
    <mergeCell ref="LUU177:LUV177"/>
    <mergeCell ref="LLX177:LLY177"/>
    <mergeCell ref="LME177:LMF177"/>
    <mergeCell ref="LML177:LMM177"/>
    <mergeCell ref="LMS177:LMT177"/>
    <mergeCell ref="LMZ177:LNA177"/>
    <mergeCell ref="LNG177:LNH177"/>
    <mergeCell ref="LNN177:LNO177"/>
    <mergeCell ref="LNU177:LNV177"/>
    <mergeCell ref="LOB177:LOC177"/>
    <mergeCell ref="LOI177:LOJ177"/>
    <mergeCell ref="LOP177:LOQ177"/>
    <mergeCell ref="LOW177:LOX177"/>
    <mergeCell ref="LPD177:LPE177"/>
    <mergeCell ref="LPK177:LPL177"/>
    <mergeCell ref="LPR177:LPS177"/>
    <mergeCell ref="LPY177:LPZ177"/>
    <mergeCell ref="LQF177:LQG177"/>
    <mergeCell ref="LHI177:LHJ177"/>
    <mergeCell ref="LHP177:LHQ177"/>
    <mergeCell ref="LHW177:LHX177"/>
    <mergeCell ref="LID177:LIE177"/>
    <mergeCell ref="LIK177:LIL177"/>
    <mergeCell ref="LIR177:LIS177"/>
    <mergeCell ref="LIY177:LIZ177"/>
    <mergeCell ref="LJF177:LJG177"/>
    <mergeCell ref="LJM177:LJN177"/>
    <mergeCell ref="LJT177:LJU177"/>
    <mergeCell ref="LKA177:LKB177"/>
    <mergeCell ref="LKH177:LKI177"/>
    <mergeCell ref="LKO177:LKP177"/>
    <mergeCell ref="LKV177:LKW177"/>
    <mergeCell ref="LLC177:LLD177"/>
    <mergeCell ref="LLJ177:LLK177"/>
    <mergeCell ref="LLQ177:LLR177"/>
    <mergeCell ref="LCT177:LCU177"/>
    <mergeCell ref="LDA177:LDB177"/>
    <mergeCell ref="LDH177:LDI177"/>
    <mergeCell ref="LDO177:LDP177"/>
    <mergeCell ref="LDV177:LDW177"/>
    <mergeCell ref="LEC177:LED177"/>
    <mergeCell ref="LEJ177:LEK177"/>
    <mergeCell ref="LEQ177:LER177"/>
    <mergeCell ref="LEX177:LEY177"/>
    <mergeCell ref="LFE177:LFF177"/>
    <mergeCell ref="LFL177:LFM177"/>
    <mergeCell ref="LFS177:LFT177"/>
    <mergeCell ref="LFZ177:LGA177"/>
    <mergeCell ref="LGG177:LGH177"/>
    <mergeCell ref="LGN177:LGO177"/>
    <mergeCell ref="LGU177:LGV177"/>
    <mergeCell ref="LHB177:LHC177"/>
    <mergeCell ref="KYE177:KYF177"/>
    <mergeCell ref="KYL177:KYM177"/>
    <mergeCell ref="KYS177:KYT177"/>
    <mergeCell ref="KYZ177:KZA177"/>
    <mergeCell ref="KZG177:KZH177"/>
    <mergeCell ref="KZN177:KZO177"/>
    <mergeCell ref="KZU177:KZV177"/>
    <mergeCell ref="LAB177:LAC177"/>
    <mergeCell ref="LAI177:LAJ177"/>
    <mergeCell ref="LAP177:LAQ177"/>
    <mergeCell ref="LAW177:LAX177"/>
    <mergeCell ref="LBD177:LBE177"/>
    <mergeCell ref="LBK177:LBL177"/>
    <mergeCell ref="LBR177:LBS177"/>
    <mergeCell ref="LBY177:LBZ177"/>
    <mergeCell ref="LCF177:LCG177"/>
    <mergeCell ref="LCM177:LCN177"/>
    <mergeCell ref="KTP177:KTQ177"/>
    <mergeCell ref="KTW177:KTX177"/>
    <mergeCell ref="KUD177:KUE177"/>
    <mergeCell ref="KUK177:KUL177"/>
    <mergeCell ref="KUR177:KUS177"/>
    <mergeCell ref="KUY177:KUZ177"/>
    <mergeCell ref="KVF177:KVG177"/>
    <mergeCell ref="KVM177:KVN177"/>
    <mergeCell ref="KVT177:KVU177"/>
    <mergeCell ref="KWA177:KWB177"/>
    <mergeCell ref="KWH177:KWI177"/>
    <mergeCell ref="KWO177:KWP177"/>
    <mergeCell ref="KWV177:KWW177"/>
    <mergeCell ref="KXC177:KXD177"/>
    <mergeCell ref="KXJ177:KXK177"/>
    <mergeCell ref="KXQ177:KXR177"/>
    <mergeCell ref="KXX177:KXY177"/>
    <mergeCell ref="KPA177:KPB177"/>
    <mergeCell ref="KPH177:KPI177"/>
    <mergeCell ref="KPO177:KPP177"/>
    <mergeCell ref="KPV177:KPW177"/>
    <mergeCell ref="KQC177:KQD177"/>
    <mergeCell ref="KQJ177:KQK177"/>
    <mergeCell ref="KQQ177:KQR177"/>
    <mergeCell ref="KQX177:KQY177"/>
    <mergeCell ref="KRE177:KRF177"/>
    <mergeCell ref="KRL177:KRM177"/>
    <mergeCell ref="KRS177:KRT177"/>
    <mergeCell ref="KRZ177:KSA177"/>
    <mergeCell ref="KSG177:KSH177"/>
    <mergeCell ref="KSN177:KSO177"/>
    <mergeCell ref="KSU177:KSV177"/>
    <mergeCell ref="KTB177:KTC177"/>
    <mergeCell ref="KTI177:KTJ177"/>
    <mergeCell ref="KKL177:KKM177"/>
    <mergeCell ref="KKS177:KKT177"/>
    <mergeCell ref="KKZ177:KLA177"/>
    <mergeCell ref="KLG177:KLH177"/>
    <mergeCell ref="KLN177:KLO177"/>
    <mergeCell ref="KLU177:KLV177"/>
    <mergeCell ref="KMB177:KMC177"/>
    <mergeCell ref="KMI177:KMJ177"/>
    <mergeCell ref="KMP177:KMQ177"/>
    <mergeCell ref="KMW177:KMX177"/>
    <mergeCell ref="KND177:KNE177"/>
    <mergeCell ref="KNK177:KNL177"/>
    <mergeCell ref="KNR177:KNS177"/>
    <mergeCell ref="KNY177:KNZ177"/>
    <mergeCell ref="KOF177:KOG177"/>
    <mergeCell ref="KOM177:KON177"/>
    <mergeCell ref="KOT177:KOU177"/>
    <mergeCell ref="KFW177:KFX177"/>
    <mergeCell ref="KGD177:KGE177"/>
    <mergeCell ref="KGK177:KGL177"/>
    <mergeCell ref="KGR177:KGS177"/>
    <mergeCell ref="KGY177:KGZ177"/>
    <mergeCell ref="KHF177:KHG177"/>
    <mergeCell ref="KHM177:KHN177"/>
    <mergeCell ref="KHT177:KHU177"/>
    <mergeCell ref="KIA177:KIB177"/>
    <mergeCell ref="KIH177:KII177"/>
    <mergeCell ref="KIO177:KIP177"/>
    <mergeCell ref="KIV177:KIW177"/>
    <mergeCell ref="KJC177:KJD177"/>
    <mergeCell ref="KJJ177:KJK177"/>
    <mergeCell ref="KJQ177:KJR177"/>
    <mergeCell ref="KJX177:KJY177"/>
    <mergeCell ref="KKE177:KKF177"/>
    <mergeCell ref="KBH177:KBI177"/>
    <mergeCell ref="KBO177:KBP177"/>
    <mergeCell ref="KBV177:KBW177"/>
    <mergeCell ref="KCC177:KCD177"/>
    <mergeCell ref="KCJ177:KCK177"/>
    <mergeCell ref="KCQ177:KCR177"/>
    <mergeCell ref="KCX177:KCY177"/>
    <mergeCell ref="KDE177:KDF177"/>
    <mergeCell ref="KDL177:KDM177"/>
    <mergeCell ref="KDS177:KDT177"/>
    <mergeCell ref="KDZ177:KEA177"/>
    <mergeCell ref="KEG177:KEH177"/>
    <mergeCell ref="KEN177:KEO177"/>
    <mergeCell ref="KEU177:KEV177"/>
    <mergeCell ref="KFB177:KFC177"/>
    <mergeCell ref="KFI177:KFJ177"/>
    <mergeCell ref="KFP177:KFQ177"/>
    <mergeCell ref="JWS177:JWT177"/>
    <mergeCell ref="JWZ177:JXA177"/>
    <mergeCell ref="JXG177:JXH177"/>
    <mergeCell ref="JXN177:JXO177"/>
    <mergeCell ref="JXU177:JXV177"/>
    <mergeCell ref="JYB177:JYC177"/>
    <mergeCell ref="JYI177:JYJ177"/>
    <mergeCell ref="JYP177:JYQ177"/>
    <mergeCell ref="JYW177:JYX177"/>
    <mergeCell ref="JZD177:JZE177"/>
    <mergeCell ref="JZK177:JZL177"/>
    <mergeCell ref="JZR177:JZS177"/>
    <mergeCell ref="JZY177:JZZ177"/>
    <mergeCell ref="KAF177:KAG177"/>
    <mergeCell ref="KAM177:KAN177"/>
    <mergeCell ref="KAT177:KAU177"/>
    <mergeCell ref="KBA177:KBB177"/>
    <mergeCell ref="JSD177:JSE177"/>
    <mergeCell ref="JSK177:JSL177"/>
    <mergeCell ref="JSR177:JSS177"/>
    <mergeCell ref="JSY177:JSZ177"/>
    <mergeCell ref="JTF177:JTG177"/>
    <mergeCell ref="JTM177:JTN177"/>
    <mergeCell ref="JTT177:JTU177"/>
    <mergeCell ref="JUA177:JUB177"/>
    <mergeCell ref="JUH177:JUI177"/>
    <mergeCell ref="JUO177:JUP177"/>
    <mergeCell ref="JUV177:JUW177"/>
    <mergeCell ref="JVC177:JVD177"/>
    <mergeCell ref="JVJ177:JVK177"/>
    <mergeCell ref="JVQ177:JVR177"/>
    <mergeCell ref="JVX177:JVY177"/>
    <mergeCell ref="JWE177:JWF177"/>
    <mergeCell ref="JWL177:JWM177"/>
    <mergeCell ref="JNO177:JNP177"/>
    <mergeCell ref="JNV177:JNW177"/>
    <mergeCell ref="JOC177:JOD177"/>
    <mergeCell ref="JOJ177:JOK177"/>
    <mergeCell ref="JOQ177:JOR177"/>
    <mergeCell ref="JOX177:JOY177"/>
    <mergeCell ref="JPE177:JPF177"/>
    <mergeCell ref="JPL177:JPM177"/>
    <mergeCell ref="JPS177:JPT177"/>
    <mergeCell ref="JPZ177:JQA177"/>
    <mergeCell ref="JQG177:JQH177"/>
    <mergeCell ref="JQN177:JQO177"/>
    <mergeCell ref="JQU177:JQV177"/>
    <mergeCell ref="JRB177:JRC177"/>
    <mergeCell ref="JRI177:JRJ177"/>
    <mergeCell ref="JRP177:JRQ177"/>
    <mergeCell ref="JRW177:JRX177"/>
    <mergeCell ref="JIZ177:JJA177"/>
    <mergeCell ref="JJG177:JJH177"/>
    <mergeCell ref="JJN177:JJO177"/>
    <mergeCell ref="JJU177:JJV177"/>
    <mergeCell ref="JKB177:JKC177"/>
    <mergeCell ref="JKI177:JKJ177"/>
    <mergeCell ref="JKP177:JKQ177"/>
    <mergeCell ref="JKW177:JKX177"/>
    <mergeCell ref="JLD177:JLE177"/>
    <mergeCell ref="JLK177:JLL177"/>
    <mergeCell ref="JLR177:JLS177"/>
    <mergeCell ref="JLY177:JLZ177"/>
    <mergeCell ref="JMF177:JMG177"/>
    <mergeCell ref="JMM177:JMN177"/>
    <mergeCell ref="JMT177:JMU177"/>
    <mergeCell ref="JNA177:JNB177"/>
    <mergeCell ref="JNH177:JNI177"/>
    <mergeCell ref="JEK177:JEL177"/>
    <mergeCell ref="JER177:JES177"/>
    <mergeCell ref="JEY177:JEZ177"/>
    <mergeCell ref="JFF177:JFG177"/>
    <mergeCell ref="JFM177:JFN177"/>
    <mergeCell ref="JFT177:JFU177"/>
    <mergeCell ref="JGA177:JGB177"/>
    <mergeCell ref="JGH177:JGI177"/>
    <mergeCell ref="JGO177:JGP177"/>
    <mergeCell ref="JGV177:JGW177"/>
    <mergeCell ref="JHC177:JHD177"/>
    <mergeCell ref="JHJ177:JHK177"/>
    <mergeCell ref="JHQ177:JHR177"/>
    <mergeCell ref="JHX177:JHY177"/>
    <mergeCell ref="JIE177:JIF177"/>
    <mergeCell ref="JIL177:JIM177"/>
    <mergeCell ref="JIS177:JIT177"/>
    <mergeCell ref="IZV177:IZW177"/>
    <mergeCell ref="JAC177:JAD177"/>
    <mergeCell ref="JAJ177:JAK177"/>
    <mergeCell ref="JAQ177:JAR177"/>
    <mergeCell ref="JAX177:JAY177"/>
    <mergeCell ref="JBE177:JBF177"/>
    <mergeCell ref="JBL177:JBM177"/>
    <mergeCell ref="JBS177:JBT177"/>
    <mergeCell ref="JBZ177:JCA177"/>
    <mergeCell ref="JCG177:JCH177"/>
    <mergeCell ref="JCN177:JCO177"/>
    <mergeCell ref="JCU177:JCV177"/>
    <mergeCell ref="JDB177:JDC177"/>
    <mergeCell ref="JDI177:JDJ177"/>
    <mergeCell ref="JDP177:JDQ177"/>
    <mergeCell ref="JDW177:JDX177"/>
    <mergeCell ref="JED177:JEE177"/>
    <mergeCell ref="IVG177:IVH177"/>
    <mergeCell ref="IVN177:IVO177"/>
    <mergeCell ref="IVU177:IVV177"/>
    <mergeCell ref="IWB177:IWC177"/>
    <mergeCell ref="IWI177:IWJ177"/>
    <mergeCell ref="IWP177:IWQ177"/>
    <mergeCell ref="IWW177:IWX177"/>
    <mergeCell ref="IXD177:IXE177"/>
    <mergeCell ref="IXK177:IXL177"/>
    <mergeCell ref="IXR177:IXS177"/>
    <mergeCell ref="IXY177:IXZ177"/>
    <mergeCell ref="IYF177:IYG177"/>
    <mergeCell ref="IYM177:IYN177"/>
    <mergeCell ref="IYT177:IYU177"/>
    <mergeCell ref="IZA177:IZB177"/>
    <mergeCell ref="IZH177:IZI177"/>
    <mergeCell ref="IZO177:IZP177"/>
    <mergeCell ref="IQR177:IQS177"/>
    <mergeCell ref="IQY177:IQZ177"/>
    <mergeCell ref="IRF177:IRG177"/>
    <mergeCell ref="IRM177:IRN177"/>
    <mergeCell ref="IRT177:IRU177"/>
    <mergeCell ref="ISA177:ISB177"/>
    <mergeCell ref="ISH177:ISI177"/>
    <mergeCell ref="ISO177:ISP177"/>
    <mergeCell ref="ISV177:ISW177"/>
    <mergeCell ref="ITC177:ITD177"/>
    <mergeCell ref="ITJ177:ITK177"/>
    <mergeCell ref="ITQ177:ITR177"/>
    <mergeCell ref="ITX177:ITY177"/>
    <mergeCell ref="IUE177:IUF177"/>
    <mergeCell ref="IUL177:IUM177"/>
    <mergeCell ref="IUS177:IUT177"/>
    <mergeCell ref="IUZ177:IVA177"/>
    <mergeCell ref="IMC177:IMD177"/>
    <mergeCell ref="IMJ177:IMK177"/>
    <mergeCell ref="IMQ177:IMR177"/>
    <mergeCell ref="IMX177:IMY177"/>
    <mergeCell ref="INE177:INF177"/>
    <mergeCell ref="INL177:INM177"/>
    <mergeCell ref="INS177:INT177"/>
    <mergeCell ref="INZ177:IOA177"/>
    <mergeCell ref="IOG177:IOH177"/>
    <mergeCell ref="ION177:IOO177"/>
    <mergeCell ref="IOU177:IOV177"/>
    <mergeCell ref="IPB177:IPC177"/>
    <mergeCell ref="IPI177:IPJ177"/>
    <mergeCell ref="IPP177:IPQ177"/>
    <mergeCell ref="IPW177:IPX177"/>
    <mergeCell ref="IQD177:IQE177"/>
    <mergeCell ref="IQK177:IQL177"/>
    <mergeCell ref="IHN177:IHO177"/>
    <mergeCell ref="IHU177:IHV177"/>
    <mergeCell ref="IIB177:IIC177"/>
    <mergeCell ref="III177:IIJ177"/>
    <mergeCell ref="IIP177:IIQ177"/>
    <mergeCell ref="IIW177:IIX177"/>
    <mergeCell ref="IJD177:IJE177"/>
    <mergeCell ref="IJK177:IJL177"/>
    <mergeCell ref="IJR177:IJS177"/>
    <mergeCell ref="IJY177:IJZ177"/>
    <mergeCell ref="IKF177:IKG177"/>
    <mergeCell ref="IKM177:IKN177"/>
    <mergeCell ref="IKT177:IKU177"/>
    <mergeCell ref="ILA177:ILB177"/>
    <mergeCell ref="ILH177:ILI177"/>
    <mergeCell ref="ILO177:ILP177"/>
    <mergeCell ref="ILV177:ILW177"/>
    <mergeCell ref="ICY177:ICZ177"/>
    <mergeCell ref="IDF177:IDG177"/>
    <mergeCell ref="IDM177:IDN177"/>
    <mergeCell ref="IDT177:IDU177"/>
    <mergeCell ref="IEA177:IEB177"/>
    <mergeCell ref="IEH177:IEI177"/>
    <mergeCell ref="IEO177:IEP177"/>
    <mergeCell ref="IEV177:IEW177"/>
    <mergeCell ref="IFC177:IFD177"/>
    <mergeCell ref="IFJ177:IFK177"/>
    <mergeCell ref="IFQ177:IFR177"/>
    <mergeCell ref="IFX177:IFY177"/>
    <mergeCell ref="IGE177:IGF177"/>
    <mergeCell ref="IGL177:IGM177"/>
    <mergeCell ref="IGS177:IGT177"/>
    <mergeCell ref="IGZ177:IHA177"/>
    <mergeCell ref="IHG177:IHH177"/>
    <mergeCell ref="HYJ177:HYK177"/>
    <mergeCell ref="HYQ177:HYR177"/>
    <mergeCell ref="HYX177:HYY177"/>
    <mergeCell ref="HZE177:HZF177"/>
    <mergeCell ref="HZL177:HZM177"/>
    <mergeCell ref="HZS177:HZT177"/>
    <mergeCell ref="HZZ177:IAA177"/>
    <mergeCell ref="IAG177:IAH177"/>
    <mergeCell ref="IAN177:IAO177"/>
    <mergeCell ref="IAU177:IAV177"/>
    <mergeCell ref="IBB177:IBC177"/>
    <mergeCell ref="IBI177:IBJ177"/>
    <mergeCell ref="IBP177:IBQ177"/>
    <mergeCell ref="IBW177:IBX177"/>
    <mergeCell ref="ICD177:ICE177"/>
    <mergeCell ref="ICK177:ICL177"/>
    <mergeCell ref="ICR177:ICS177"/>
    <mergeCell ref="HTU177:HTV177"/>
    <mergeCell ref="HUB177:HUC177"/>
    <mergeCell ref="HUI177:HUJ177"/>
    <mergeCell ref="HUP177:HUQ177"/>
    <mergeCell ref="HUW177:HUX177"/>
    <mergeCell ref="HVD177:HVE177"/>
    <mergeCell ref="HVK177:HVL177"/>
    <mergeCell ref="HVR177:HVS177"/>
    <mergeCell ref="HVY177:HVZ177"/>
    <mergeCell ref="HWF177:HWG177"/>
    <mergeCell ref="HWM177:HWN177"/>
    <mergeCell ref="HWT177:HWU177"/>
    <mergeCell ref="HXA177:HXB177"/>
    <mergeCell ref="HXH177:HXI177"/>
    <mergeCell ref="HXO177:HXP177"/>
    <mergeCell ref="HXV177:HXW177"/>
    <mergeCell ref="HYC177:HYD177"/>
    <mergeCell ref="HPF177:HPG177"/>
    <mergeCell ref="HPM177:HPN177"/>
    <mergeCell ref="HPT177:HPU177"/>
    <mergeCell ref="HQA177:HQB177"/>
    <mergeCell ref="HQH177:HQI177"/>
    <mergeCell ref="HQO177:HQP177"/>
    <mergeCell ref="HQV177:HQW177"/>
    <mergeCell ref="HRC177:HRD177"/>
    <mergeCell ref="HRJ177:HRK177"/>
    <mergeCell ref="HRQ177:HRR177"/>
    <mergeCell ref="HRX177:HRY177"/>
    <mergeCell ref="HSE177:HSF177"/>
    <mergeCell ref="HSL177:HSM177"/>
    <mergeCell ref="HSS177:HST177"/>
    <mergeCell ref="HSZ177:HTA177"/>
    <mergeCell ref="HTG177:HTH177"/>
    <mergeCell ref="HTN177:HTO177"/>
    <mergeCell ref="HKQ177:HKR177"/>
    <mergeCell ref="HKX177:HKY177"/>
    <mergeCell ref="HLE177:HLF177"/>
    <mergeCell ref="HLL177:HLM177"/>
    <mergeCell ref="HLS177:HLT177"/>
    <mergeCell ref="HLZ177:HMA177"/>
    <mergeCell ref="HMG177:HMH177"/>
    <mergeCell ref="HMN177:HMO177"/>
    <mergeCell ref="HMU177:HMV177"/>
    <mergeCell ref="HNB177:HNC177"/>
    <mergeCell ref="HNI177:HNJ177"/>
    <mergeCell ref="HNP177:HNQ177"/>
    <mergeCell ref="HNW177:HNX177"/>
    <mergeCell ref="HOD177:HOE177"/>
    <mergeCell ref="HOK177:HOL177"/>
    <mergeCell ref="HOR177:HOS177"/>
    <mergeCell ref="HOY177:HOZ177"/>
    <mergeCell ref="HGB177:HGC177"/>
    <mergeCell ref="HGI177:HGJ177"/>
    <mergeCell ref="HGP177:HGQ177"/>
    <mergeCell ref="HGW177:HGX177"/>
    <mergeCell ref="HHD177:HHE177"/>
    <mergeCell ref="HHK177:HHL177"/>
    <mergeCell ref="HHR177:HHS177"/>
    <mergeCell ref="HHY177:HHZ177"/>
    <mergeCell ref="HIF177:HIG177"/>
    <mergeCell ref="HIM177:HIN177"/>
    <mergeCell ref="HIT177:HIU177"/>
    <mergeCell ref="HJA177:HJB177"/>
    <mergeCell ref="HJH177:HJI177"/>
    <mergeCell ref="HJO177:HJP177"/>
    <mergeCell ref="HJV177:HJW177"/>
    <mergeCell ref="HKC177:HKD177"/>
    <mergeCell ref="HKJ177:HKK177"/>
    <mergeCell ref="HBM177:HBN177"/>
    <mergeCell ref="HBT177:HBU177"/>
    <mergeCell ref="HCA177:HCB177"/>
    <mergeCell ref="HCH177:HCI177"/>
    <mergeCell ref="HCO177:HCP177"/>
    <mergeCell ref="HCV177:HCW177"/>
    <mergeCell ref="HDC177:HDD177"/>
    <mergeCell ref="HDJ177:HDK177"/>
    <mergeCell ref="HDQ177:HDR177"/>
    <mergeCell ref="HDX177:HDY177"/>
    <mergeCell ref="HEE177:HEF177"/>
    <mergeCell ref="HEL177:HEM177"/>
    <mergeCell ref="HES177:HET177"/>
    <mergeCell ref="HEZ177:HFA177"/>
    <mergeCell ref="HFG177:HFH177"/>
    <mergeCell ref="HFN177:HFO177"/>
    <mergeCell ref="HFU177:HFV177"/>
    <mergeCell ref="GWX177:GWY177"/>
    <mergeCell ref="GXE177:GXF177"/>
    <mergeCell ref="GXL177:GXM177"/>
    <mergeCell ref="GXS177:GXT177"/>
    <mergeCell ref="GXZ177:GYA177"/>
    <mergeCell ref="GYG177:GYH177"/>
    <mergeCell ref="GYN177:GYO177"/>
    <mergeCell ref="GYU177:GYV177"/>
    <mergeCell ref="GZB177:GZC177"/>
    <mergeCell ref="GZI177:GZJ177"/>
    <mergeCell ref="GZP177:GZQ177"/>
    <mergeCell ref="GZW177:GZX177"/>
    <mergeCell ref="HAD177:HAE177"/>
    <mergeCell ref="HAK177:HAL177"/>
    <mergeCell ref="HAR177:HAS177"/>
    <mergeCell ref="HAY177:HAZ177"/>
    <mergeCell ref="HBF177:HBG177"/>
    <mergeCell ref="GSI177:GSJ177"/>
    <mergeCell ref="GSP177:GSQ177"/>
    <mergeCell ref="GSW177:GSX177"/>
    <mergeCell ref="GTD177:GTE177"/>
    <mergeCell ref="GTK177:GTL177"/>
    <mergeCell ref="GTR177:GTS177"/>
    <mergeCell ref="GTY177:GTZ177"/>
    <mergeCell ref="GUF177:GUG177"/>
    <mergeCell ref="GUM177:GUN177"/>
    <mergeCell ref="GUT177:GUU177"/>
    <mergeCell ref="GVA177:GVB177"/>
    <mergeCell ref="GVH177:GVI177"/>
    <mergeCell ref="GVO177:GVP177"/>
    <mergeCell ref="GVV177:GVW177"/>
    <mergeCell ref="GWC177:GWD177"/>
    <mergeCell ref="GWJ177:GWK177"/>
    <mergeCell ref="GWQ177:GWR177"/>
    <mergeCell ref="GNT177:GNU177"/>
    <mergeCell ref="GOA177:GOB177"/>
    <mergeCell ref="GOH177:GOI177"/>
    <mergeCell ref="GOO177:GOP177"/>
    <mergeCell ref="GOV177:GOW177"/>
    <mergeCell ref="GPC177:GPD177"/>
    <mergeCell ref="GPJ177:GPK177"/>
    <mergeCell ref="GPQ177:GPR177"/>
    <mergeCell ref="GPX177:GPY177"/>
    <mergeCell ref="GQE177:GQF177"/>
    <mergeCell ref="GQL177:GQM177"/>
    <mergeCell ref="GQS177:GQT177"/>
    <mergeCell ref="GQZ177:GRA177"/>
    <mergeCell ref="GRG177:GRH177"/>
    <mergeCell ref="GRN177:GRO177"/>
    <mergeCell ref="GRU177:GRV177"/>
    <mergeCell ref="GSB177:GSC177"/>
    <mergeCell ref="GJE177:GJF177"/>
    <mergeCell ref="GJL177:GJM177"/>
    <mergeCell ref="GJS177:GJT177"/>
    <mergeCell ref="GJZ177:GKA177"/>
    <mergeCell ref="GKG177:GKH177"/>
    <mergeCell ref="GKN177:GKO177"/>
    <mergeCell ref="GKU177:GKV177"/>
    <mergeCell ref="GLB177:GLC177"/>
    <mergeCell ref="GLI177:GLJ177"/>
    <mergeCell ref="GLP177:GLQ177"/>
    <mergeCell ref="GLW177:GLX177"/>
    <mergeCell ref="GMD177:GME177"/>
    <mergeCell ref="GMK177:GML177"/>
    <mergeCell ref="GMR177:GMS177"/>
    <mergeCell ref="GMY177:GMZ177"/>
    <mergeCell ref="GNF177:GNG177"/>
    <mergeCell ref="GNM177:GNN177"/>
    <mergeCell ref="GEP177:GEQ177"/>
    <mergeCell ref="GEW177:GEX177"/>
    <mergeCell ref="GFD177:GFE177"/>
    <mergeCell ref="GFK177:GFL177"/>
    <mergeCell ref="GFR177:GFS177"/>
    <mergeCell ref="GFY177:GFZ177"/>
    <mergeCell ref="GGF177:GGG177"/>
    <mergeCell ref="GGM177:GGN177"/>
    <mergeCell ref="GGT177:GGU177"/>
    <mergeCell ref="GHA177:GHB177"/>
    <mergeCell ref="GHH177:GHI177"/>
    <mergeCell ref="GHO177:GHP177"/>
    <mergeCell ref="GHV177:GHW177"/>
    <mergeCell ref="GIC177:GID177"/>
    <mergeCell ref="GIJ177:GIK177"/>
    <mergeCell ref="GIQ177:GIR177"/>
    <mergeCell ref="GIX177:GIY177"/>
    <mergeCell ref="GAA177:GAB177"/>
    <mergeCell ref="GAH177:GAI177"/>
    <mergeCell ref="GAO177:GAP177"/>
    <mergeCell ref="GAV177:GAW177"/>
    <mergeCell ref="GBC177:GBD177"/>
    <mergeCell ref="GBJ177:GBK177"/>
    <mergeCell ref="GBQ177:GBR177"/>
    <mergeCell ref="GBX177:GBY177"/>
    <mergeCell ref="GCE177:GCF177"/>
    <mergeCell ref="GCL177:GCM177"/>
    <mergeCell ref="GCS177:GCT177"/>
    <mergeCell ref="GCZ177:GDA177"/>
    <mergeCell ref="GDG177:GDH177"/>
    <mergeCell ref="GDN177:GDO177"/>
    <mergeCell ref="GDU177:GDV177"/>
    <mergeCell ref="GEB177:GEC177"/>
    <mergeCell ref="GEI177:GEJ177"/>
    <mergeCell ref="FVL177:FVM177"/>
    <mergeCell ref="FVS177:FVT177"/>
    <mergeCell ref="FVZ177:FWA177"/>
    <mergeCell ref="FWG177:FWH177"/>
    <mergeCell ref="FWN177:FWO177"/>
    <mergeCell ref="FWU177:FWV177"/>
    <mergeCell ref="FXB177:FXC177"/>
    <mergeCell ref="FXI177:FXJ177"/>
    <mergeCell ref="FXP177:FXQ177"/>
    <mergeCell ref="FXW177:FXX177"/>
    <mergeCell ref="FYD177:FYE177"/>
    <mergeCell ref="FYK177:FYL177"/>
    <mergeCell ref="FYR177:FYS177"/>
    <mergeCell ref="FYY177:FYZ177"/>
    <mergeCell ref="FZF177:FZG177"/>
    <mergeCell ref="FZM177:FZN177"/>
    <mergeCell ref="FZT177:FZU177"/>
    <mergeCell ref="FQW177:FQX177"/>
    <mergeCell ref="FRD177:FRE177"/>
    <mergeCell ref="FRK177:FRL177"/>
    <mergeCell ref="FRR177:FRS177"/>
    <mergeCell ref="FRY177:FRZ177"/>
    <mergeCell ref="FSF177:FSG177"/>
    <mergeCell ref="FSM177:FSN177"/>
    <mergeCell ref="FST177:FSU177"/>
    <mergeCell ref="FTA177:FTB177"/>
    <mergeCell ref="FTH177:FTI177"/>
    <mergeCell ref="FTO177:FTP177"/>
    <mergeCell ref="FTV177:FTW177"/>
    <mergeCell ref="FUC177:FUD177"/>
    <mergeCell ref="FUJ177:FUK177"/>
    <mergeCell ref="FUQ177:FUR177"/>
    <mergeCell ref="FUX177:FUY177"/>
    <mergeCell ref="FVE177:FVF177"/>
    <mergeCell ref="FMH177:FMI177"/>
    <mergeCell ref="FMO177:FMP177"/>
    <mergeCell ref="FMV177:FMW177"/>
    <mergeCell ref="FNC177:FND177"/>
    <mergeCell ref="FNJ177:FNK177"/>
    <mergeCell ref="FNQ177:FNR177"/>
    <mergeCell ref="FNX177:FNY177"/>
    <mergeCell ref="FOE177:FOF177"/>
    <mergeCell ref="FOL177:FOM177"/>
    <mergeCell ref="FOS177:FOT177"/>
    <mergeCell ref="FOZ177:FPA177"/>
    <mergeCell ref="FPG177:FPH177"/>
    <mergeCell ref="FPN177:FPO177"/>
    <mergeCell ref="FPU177:FPV177"/>
    <mergeCell ref="FQB177:FQC177"/>
    <mergeCell ref="FQI177:FQJ177"/>
    <mergeCell ref="FQP177:FQQ177"/>
    <mergeCell ref="FHS177:FHT177"/>
    <mergeCell ref="FHZ177:FIA177"/>
    <mergeCell ref="FIG177:FIH177"/>
    <mergeCell ref="FIN177:FIO177"/>
    <mergeCell ref="FIU177:FIV177"/>
    <mergeCell ref="FJB177:FJC177"/>
    <mergeCell ref="FJI177:FJJ177"/>
    <mergeCell ref="FJP177:FJQ177"/>
    <mergeCell ref="FJW177:FJX177"/>
    <mergeCell ref="FKD177:FKE177"/>
    <mergeCell ref="FKK177:FKL177"/>
    <mergeCell ref="FKR177:FKS177"/>
    <mergeCell ref="FKY177:FKZ177"/>
    <mergeCell ref="FLF177:FLG177"/>
    <mergeCell ref="FLM177:FLN177"/>
    <mergeCell ref="FLT177:FLU177"/>
    <mergeCell ref="FMA177:FMB177"/>
    <mergeCell ref="FDD177:FDE177"/>
    <mergeCell ref="FDK177:FDL177"/>
    <mergeCell ref="FDR177:FDS177"/>
    <mergeCell ref="FDY177:FDZ177"/>
    <mergeCell ref="FEF177:FEG177"/>
    <mergeCell ref="FEM177:FEN177"/>
    <mergeCell ref="FET177:FEU177"/>
    <mergeCell ref="FFA177:FFB177"/>
    <mergeCell ref="FFH177:FFI177"/>
    <mergeCell ref="FFO177:FFP177"/>
    <mergeCell ref="FFV177:FFW177"/>
    <mergeCell ref="FGC177:FGD177"/>
    <mergeCell ref="FGJ177:FGK177"/>
    <mergeCell ref="FGQ177:FGR177"/>
    <mergeCell ref="FGX177:FGY177"/>
    <mergeCell ref="FHE177:FHF177"/>
    <mergeCell ref="FHL177:FHM177"/>
    <mergeCell ref="EYO177:EYP177"/>
    <mergeCell ref="EYV177:EYW177"/>
    <mergeCell ref="EZC177:EZD177"/>
    <mergeCell ref="EZJ177:EZK177"/>
    <mergeCell ref="EZQ177:EZR177"/>
    <mergeCell ref="EZX177:EZY177"/>
    <mergeCell ref="FAE177:FAF177"/>
    <mergeCell ref="FAL177:FAM177"/>
    <mergeCell ref="FAS177:FAT177"/>
    <mergeCell ref="FAZ177:FBA177"/>
    <mergeCell ref="FBG177:FBH177"/>
    <mergeCell ref="FBN177:FBO177"/>
    <mergeCell ref="FBU177:FBV177"/>
    <mergeCell ref="FCB177:FCC177"/>
    <mergeCell ref="FCI177:FCJ177"/>
    <mergeCell ref="FCP177:FCQ177"/>
    <mergeCell ref="FCW177:FCX177"/>
    <mergeCell ref="ETZ177:EUA177"/>
    <mergeCell ref="EUG177:EUH177"/>
    <mergeCell ref="EUN177:EUO177"/>
    <mergeCell ref="EUU177:EUV177"/>
    <mergeCell ref="EVB177:EVC177"/>
    <mergeCell ref="EVI177:EVJ177"/>
    <mergeCell ref="EVP177:EVQ177"/>
    <mergeCell ref="EVW177:EVX177"/>
    <mergeCell ref="EWD177:EWE177"/>
    <mergeCell ref="EWK177:EWL177"/>
    <mergeCell ref="EWR177:EWS177"/>
    <mergeCell ref="EWY177:EWZ177"/>
    <mergeCell ref="EXF177:EXG177"/>
    <mergeCell ref="EXM177:EXN177"/>
    <mergeCell ref="EXT177:EXU177"/>
    <mergeCell ref="EYA177:EYB177"/>
    <mergeCell ref="EYH177:EYI177"/>
    <mergeCell ref="EPK177:EPL177"/>
    <mergeCell ref="EPR177:EPS177"/>
    <mergeCell ref="EPY177:EPZ177"/>
    <mergeCell ref="EQF177:EQG177"/>
    <mergeCell ref="EQM177:EQN177"/>
    <mergeCell ref="EQT177:EQU177"/>
    <mergeCell ref="ERA177:ERB177"/>
    <mergeCell ref="ERH177:ERI177"/>
    <mergeCell ref="ERO177:ERP177"/>
    <mergeCell ref="ERV177:ERW177"/>
    <mergeCell ref="ESC177:ESD177"/>
    <mergeCell ref="ESJ177:ESK177"/>
    <mergeCell ref="ESQ177:ESR177"/>
    <mergeCell ref="ESX177:ESY177"/>
    <mergeCell ref="ETE177:ETF177"/>
    <mergeCell ref="ETL177:ETM177"/>
    <mergeCell ref="ETS177:ETT177"/>
    <mergeCell ref="EKV177:EKW177"/>
    <mergeCell ref="ELC177:ELD177"/>
    <mergeCell ref="ELJ177:ELK177"/>
    <mergeCell ref="ELQ177:ELR177"/>
    <mergeCell ref="ELX177:ELY177"/>
    <mergeCell ref="EME177:EMF177"/>
    <mergeCell ref="EML177:EMM177"/>
    <mergeCell ref="EMS177:EMT177"/>
    <mergeCell ref="EMZ177:ENA177"/>
    <mergeCell ref="ENG177:ENH177"/>
    <mergeCell ref="ENN177:ENO177"/>
    <mergeCell ref="ENU177:ENV177"/>
    <mergeCell ref="EOB177:EOC177"/>
    <mergeCell ref="EOI177:EOJ177"/>
    <mergeCell ref="EOP177:EOQ177"/>
    <mergeCell ref="EOW177:EOX177"/>
    <mergeCell ref="EPD177:EPE177"/>
    <mergeCell ref="EGG177:EGH177"/>
    <mergeCell ref="EGN177:EGO177"/>
    <mergeCell ref="EGU177:EGV177"/>
    <mergeCell ref="EHB177:EHC177"/>
    <mergeCell ref="EHI177:EHJ177"/>
    <mergeCell ref="EHP177:EHQ177"/>
    <mergeCell ref="EHW177:EHX177"/>
    <mergeCell ref="EID177:EIE177"/>
    <mergeCell ref="EIK177:EIL177"/>
    <mergeCell ref="EIR177:EIS177"/>
    <mergeCell ref="EIY177:EIZ177"/>
    <mergeCell ref="EJF177:EJG177"/>
    <mergeCell ref="EJM177:EJN177"/>
    <mergeCell ref="EJT177:EJU177"/>
    <mergeCell ref="EKA177:EKB177"/>
    <mergeCell ref="EKH177:EKI177"/>
    <mergeCell ref="EKO177:EKP177"/>
    <mergeCell ref="EBR177:EBS177"/>
    <mergeCell ref="EBY177:EBZ177"/>
    <mergeCell ref="ECF177:ECG177"/>
    <mergeCell ref="ECM177:ECN177"/>
    <mergeCell ref="ECT177:ECU177"/>
    <mergeCell ref="EDA177:EDB177"/>
    <mergeCell ref="EDH177:EDI177"/>
    <mergeCell ref="EDO177:EDP177"/>
    <mergeCell ref="EDV177:EDW177"/>
    <mergeCell ref="EEC177:EED177"/>
    <mergeCell ref="EEJ177:EEK177"/>
    <mergeCell ref="EEQ177:EER177"/>
    <mergeCell ref="EEX177:EEY177"/>
    <mergeCell ref="EFE177:EFF177"/>
    <mergeCell ref="EFL177:EFM177"/>
    <mergeCell ref="EFS177:EFT177"/>
    <mergeCell ref="EFZ177:EGA177"/>
    <mergeCell ref="DXC177:DXD177"/>
    <mergeCell ref="DXJ177:DXK177"/>
    <mergeCell ref="DXQ177:DXR177"/>
    <mergeCell ref="DXX177:DXY177"/>
    <mergeCell ref="DYE177:DYF177"/>
    <mergeCell ref="DYL177:DYM177"/>
    <mergeCell ref="DYS177:DYT177"/>
    <mergeCell ref="DYZ177:DZA177"/>
    <mergeCell ref="DZG177:DZH177"/>
    <mergeCell ref="DZN177:DZO177"/>
    <mergeCell ref="DZU177:DZV177"/>
    <mergeCell ref="EAB177:EAC177"/>
    <mergeCell ref="EAI177:EAJ177"/>
    <mergeCell ref="EAP177:EAQ177"/>
    <mergeCell ref="EAW177:EAX177"/>
    <mergeCell ref="EBD177:EBE177"/>
    <mergeCell ref="EBK177:EBL177"/>
    <mergeCell ref="DSN177:DSO177"/>
    <mergeCell ref="DSU177:DSV177"/>
    <mergeCell ref="DTB177:DTC177"/>
    <mergeCell ref="DTI177:DTJ177"/>
    <mergeCell ref="DTP177:DTQ177"/>
    <mergeCell ref="DTW177:DTX177"/>
    <mergeCell ref="DUD177:DUE177"/>
    <mergeCell ref="DUK177:DUL177"/>
    <mergeCell ref="DUR177:DUS177"/>
    <mergeCell ref="DUY177:DUZ177"/>
    <mergeCell ref="DVF177:DVG177"/>
    <mergeCell ref="DVM177:DVN177"/>
    <mergeCell ref="DVT177:DVU177"/>
    <mergeCell ref="DWA177:DWB177"/>
    <mergeCell ref="DWH177:DWI177"/>
    <mergeCell ref="DWO177:DWP177"/>
    <mergeCell ref="DWV177:DWW177"/>
    <mergeCell ref="DNY177:DNZ177"/>
    <mergeCell ref="DOF177:DOG177"/>
    <mergeCell ref="DOM177:DON177"/>
    <mergeCell ref="DOT177:DOU177"/>
    <mergeCell ref="DPA177:DPB177"/>
    <mergeCell ref="DPH177:DPI177"/>
    <mergeCell ref="DPO177:DPP177"/>
    <mergeCell ref="DPV177:DPW177"/>
    <mergeCell ref="DQC177:DQD177"/>
    <mergeCell ref="DQJ177:DQK177"/>
    <mergeCell ref="DQQ177:DQR177"/>
    <mergeCell ref="DQX177:DQY177"/>
    <mergeCell ref="DRE177:DRF177"/>
    <mergeCell ref="DRL177:DRM177"/>
    <mergeCell ref="DRS177:DRT177"/>
    <mergeCell ref="DRZ177:DSA177"/>
    <mergeCell ref="DSG177:DSH177"/>
    <mergeCell ref="DJJ177:DJK177"/>
    <mergeCell ref="DJQ177:DJR177"/>
    <mergeCell ref="DJX177:DJY177"/>
    <mergeCell ref="DKE177:DKF177"/>
    <mergeCell ref="DKL177:DKM177"/>
    <mergeCell ref="DKS177:DKT177"/>
    <mergeCell ref="DKZ177:DLA177"/>
    <mergeCell ref="DLG177:DLH177"/>
    <mergeCell ref="DLN177:DLO177"/>
    <mergeCell ref="DLU177:DLV177"/>
    <mergeCell ref="DMB177:DMC177"/>
    <mergeCell ref="DMI177:DMJ177"/>
    <mergeCell ref="DMP177:DMQ177"/>
    <mergeCell ref="DMW177:DMX177"/>
    <mergeCell ref="DND177:DNE177"/>
    <mergeCell ref="DNK177:DNL177"/>
    <mergeCell ref="DNR177:DNS177"/>
    <mergeCell ref="DEU177:DEV177"/>
    <mergeCell ref="DFB177:DFC177"/>
    <mergeCell ref="DFI177:DFJ177"/>
    <mergeCell ref="DFP177:DFQ177"/>
    <mergeCell ref="DFW177:DFX177"/>
    <mergeCell ref="DGD177:DGE177"/>
    <mergeCell ref="DGK177:DGL177"/>
    <mergeCell ref="DGR177:DGS177"/>
    <mergeCell ref="DGY177:DGZ177"/>
    <mergeCell ref="DHF177:DHG177"/>
    <mergeCell ref="DHM177:DHN177"/>
    <mergeCell ref="DHT177:DHU177"/>
    <mergeCell ref="DIA177:DIB177"/>
    <mergeCell ref="DIH177:DII177"/>
    <mergeCell ref="DIO177:DIP177"/>
    <mergeCell ref="DIV177:DIW177"/>
    <mergeCell ref="DJC177:DJD177"/>
    <mergeCell ref="DAF177:DAG177"/>
    <mergeCell ref="DAM177:DAN177"/>
    <mergeCell ref="DAT177:DAU177"/>
    <mergeCell ref="DBA177:DBB177"/>
    <mergeCell ref="DBH177:DBI177"/>
    <mergeCell ref="DBO177:DBP177"/>
    <mergeCell ref="DBV177:DBW177"/>
    <mergeCell ref="DCC177:DCD177"/>
    <mergeCell ref="DCJ177:DCK177"/>
    <mergeCell ref="DCQ177:DCR177"/>
    <mergeCell ref="DCX177:DCY177"/>
    <mergeCell ref="DDE177:DDF177"/>
    <mergeCell ref="DDL177:DDM177"/>
    <mergeCell ref="DDS177:DDT177"/>
    <mergeCell ref="DDZ177:DEA177"/>
    <mergeCell ref="DEG177:DEH177"/>
    <mergeCell ref="DEN177:DEO177"/>
    <mergeCell ref="CVQ177:CVR177"/>
    <mergeCell ref="CVX177:CVY177"/>
    <mergeCell ref="CWE177:CWF177"/>
    <mergeCell ref="CWL177:CWM177"/>
    <mergeCell ref="CWS177:CWT177"/>
    <mergeCell ref="CWZ177:CXA177"/>
    <mergeCell ref="CXG177:CXH177"/>
    <mergeCell ref="CXN177:CXO177"/>
    <mergeCell ref="CXU177:CXV177"/>
    <mergeCell ref="CYB177:CYC177"/>
    <mergeCell ref="CYI177:CYJ177"/>
    <mergeCell ref="CYP177:CYQ177"/>
    <mergeCell ref="CYW177:CYX177"/>
    <mergeCell ref="CZD177:CZE177"/>
    <mergeCell ref="CZK177:CZL177"/>
    <mergeCell ref="CZR177:CZS177"/>
    <mergeCell ref="CZY177:CZZ177"/>
    <mergeCell ref="CRB177:CRC177"/>
    <mergeCell ref="CRI177:CRJ177"/>
    <mergeCell ref="CRP177:CRQ177"/>
    <mergeCell ref="CRW177:CRX177"/>
    <mergeCell ref="CSD177:CSE177"/>
    <mergeCell ref="CSK177:CSL177"/>
    <mergeCell ref="CSR177:CSS177"/>
    <mergeCell ref="CSY177:CSZ177"/>
    <mergeCell ref="CTF177:CTG177"/>
    <mergeCell ref="CTM177:CTN177"/>
    <mergeCell ref="CTT177:CTU177"/>
    <mergeCell ref="CUA177:CUB177"/>
    <mergeCell ref="CUH177:CUI177"/>
    <mergeCell ref="CUO177:CUP177"/>
    <mergeCell ref="CUV177:CUW177"/>
    <mergeCell ref="CVC177:CVD177"/>
    <mergeCell ref="CVJ177:CVK177"/>
    <mergeCell ref="CMM177:CMN177"/>
    <mergeCell ref="CMT177:CMU177"/>
    <mergeCell ref="CNA177:CNB177"/>
    <mergeCell ref="CNH177:CNI177"/>
    <mergeCell ref="CNO177:CNP177"/>
    <mergeCell ref="CNV177:CNW177"/>
    <mergeCell ref="COC177:COD177"/>
    <mergeCell ref="COJ177:COK177"/>
    <mergeCell ref="COQ177:COR177"/>
    <mergeCell ref="COX177:COY177"/>
    <mergeCell ref="CPE177:CPF177"/>
    <mergeCell ref="CPL177:CPM177"/>
    <mergeCell ref="CPS177:CPT177"/>
    <mergeCell ref="CPZ177:CQA177"/>
    <mergeCell ref="CQG177:CQH177"/>
    <mergeCell ref="CQN177:CQO177"/>
    <mergeCell ref="CQU177:CQV177"/>
    <mergeCell ref="CHX177:CHY177"/>
    <mergeCell ref="CIE177:CIF177"/>
    <mergeCell ref="CIL177:CIM177"/>
    <mergeCell ref="CIS177:CIT177"/>
    <mergeCell ref="CIZ177:CJA177"/>
    <mergeCell ref="CJG177:CJH177"/>
    <mergeCell ref="CJN177:CJO177"/>
    <mergeCell ref="CJU177:CJV177"/>
    <mergeCell ref="CKB177:CKC177"/>
    <mergeCell ref="CKI177:CKJ177"/>
    <mergeCell ref="CKP177:CKQ177"/>
    <mergeCell ref="CKW177:CKX177"/>
    <mergeCell ref="CLD177:CLE177"/>
    <mergeCell ref="CLK177:CLL177"/>
    <mergeCell ref="CLR177:CLS177"/>
    <mergeCell ref="CLY177:CLZ177"/>
    <mergeCell ref="CMF177:CMG177"/>
    <mergeCell ref="CDI177:CDJ177"/>
    <mergeCell ref="CDP177:CDQ177"/>
    <mergeCell ref="CDW177:CDX177"/>
    <mergeCell ref="CED177:CEE177"/>
    <mergeCell ref="CEK177:CEL177"/>
    <mergeCell ref="CER177:CES177"/>
    <mergeCell ref="CEY177:CEZ177"/>
    <mergeCell ref="CFF177:CFG177"/>
    <mergeCell ref="CFM177:CFN177"/>
    <mergeCell ref="CFT177:CFU177"/>
    <mergeCell ref="CGA177:CGB177"/>
    <mergeCell ref="CGH177:CGI177"/>
    <mergeCell ref="CGO177:CGP177"/>
    <mergeCell ref="CGV177:CGW177"/>
    <mergeCell ref="CHC177:CHD177"/>
    <mergeCell ref="CHJ177:CHK177"/>
    <mergeCell ref="CHQ177:CHR177"/>
    <mergeCell ref="BYT177:BYU177"/>
    <mergeCell ref="BZA177:BZB177"/>
    <mergeCell ref="BZH177:BZI177"/>
    <mergeCell ref="BZO177:BZP177"/>
    <mergeCell ref="BZV177:BZW177"/>
    <mergeCell ref="CAC177:CAD177"/>
    <mergeCell ref="CAJ177:CAK177"/>
    <mergeCell ref="CAQ177:CAR177"/>
    <mergeCell ref="CAX177:CAY177"/>
    <mergeCell ref="CBE177:CBF177"/>
    <mergeCell ref="CBL177:CBM177"/>
    <mergeCell ref="CBS177:CBT177"/>
    <mergeCell ref="CBZ177:CCA177"/>
    <mergeCell ref="CCG177:CCH177"/>
    <mergeCell ref="CCN177:CCO177"/>
    <mergeCell ref="CCU177:CCV177"/>
    <mergeCell ref="CDB177:CDC177"/>
    <mergeCell ref="BUE177:BUF177"/>
    <mergeCell ref="BUL177:BUM177"/>
    <mergeCell ref="BUS177:BUT177"/>
    <mergeCell ref="BUZ177:BVA177"/>
    <mergeCell ref="BVG177:BVH177"/>
    <mergeCell ref="BVN177:BVO177"/>
    <mergeCell ref="BVU177:BVV177"/>
    <mergeCell ref="BWB177:BWC177"/>
    <mergeCell ref="BWI177:BWJ177"/>
    <mergeCell ref="BWP177:BWQ177"/>
    <mergeCell ref="BWW177:BWX177"/>
    <mergeCell ref="BXD177:BXE177"/>
    <mergeCell ref="BXK177:BXL177"/>
    <mergeCell ref="BXR177:BXS177"/>
    <mergeCell ref="BXY177:BXZ177"/>
    <mergeCell ref="BYF177:BYG177"/>
    <mergeCell ref="BYM177:BYN177"/>
    <mergeCell ref="BPP177:BPQ177"/>
    <mergeCell ref="BPW177:BPX177"/>
    <mergeCell ref="BQD177:BQE177"/>
    <mergeCell ref="BQK177:BQL177"/>
    <mergeCell ref="BQR177:BQS177"/>
    <mergeCell ref="BQY177:BQZ177"/>
    <mergeCell ref="BRF177:BRG177"/>
    <mergeCell ref="BRM177:BRN177"/>
    <mergeCell ref="BRT177:BRU177"/>
    <mergeCell ref="BSA177:BSB177"/>
    <mergeCell ref="BSH177:BSI177"/>
    <mergeCell ref="BSO177:BSP177"/>
    <mergeCell ref="BSV177:BSW177"/>
    <mergeCell ref="BTC177:BTD177"/>
    <mergeCell ref="BTJ177:BTK177"/>
    <mergeCell ref="BTQ177:BTR177"/>
    <mergeCell ref="BTX177:BTY177"/>
    <mergeCell ref="BLA177:BLB177"/>
    <mergeCell ref="BLH177:BLI177"/>
    <mergeCell ref="BLO177:BLP177"/>
    <mergeCell ref="BLV177:BLW177"/>
    <mergeCell ref="BMC177:BMD177"/>
    <mergeCell ref="BMJ177:BMK177"/>
    <mergeCell ref="BMQ177:BMR177"/>
    <mergeCell ref="BMX177:BMY177"/>
    <mergeCell ref="BNE177:BNF177"/>
    <mergeCell ref="BNL177:BNM177"/>
    <mergeCell ref="BNS177:BNT177"/>
    <mergeCell ref="BNZ177:BOA177"/>
    <mergeCell ref="BOG177:BOH177"/>
    <mergeCell ref="BON177:BOO177"/>
    <mergeCell ref="BOU177:BOV177"/>
    <mergeCell ref="BPB177:BPC177"/>
    <mergeCell ref="BPI177:BPJ177"/>
    <mergeCell ref="BGL177:BGM177"/>
    <mergeCell ref="BGS177:BGT177"/>
    <mergeCell ref="BGZ177:BHA177"/>
    <mergeCell ref="BHG177:BHH177"/>
    <mergeCell ref="BHN177:BHO177"/>
    <mergeCell ref="BHU177:BHV177"/>
    <mergeCell ref="BIB177:BIC177"/>
    <mergeCell ref="BII177:BIJ177"/>
    <mergeCell ref="BIP177:BIQ177"/>
    <mergeCell ref="BIW177:BIX177"/>
    <mergeCell ref="BJD177:BJE177"/>
    <mergeCell ref="BJK177:BJL177"/>
    <mergeCell ref="BJR177:BJS177"/>
    <mergeCell ref="BJY177:BJZ177"/>
    <mergeCell ref="BKF177:BKG177"/>
    <mergeCell ref="BKM177:BKN177"/>
    <mergeCell ref="BKT177:BKU177"/>
    <mergeCell ref="BBW177:BBX177"/>
    <mergeCell ref="BCD177:BCE177"/>
    <mergeCell ref="BCK177:BCL177"/>
    <mergeCell ref="BCR177:BCS177"/>
    <mergeCell ref="BCY177:BCZ177"/>
    <mergeCell ref="BDF177:BDG177"/>
    <mergeCell ref="BDM177:BDN177"/>
    <mergeCell ref="BDT177:BDU177"/>
    <mergeCell ref="BEA177:BEB177"/>
    <mergeCell ref="BEH177:BEI177"/>
    <mergeCell ref="BEO177:BEP177"/>
    <mergeCell ref="BEV177:BEW177"/>
    <mergeCell ref="BFC177:BFD177"/>
    <mergeCell ref="BFJ177:BFK177"/>
    <mergeCell ref="BFQ177:BFR177"/>
    <mergeCell ref="BFX177:BFY177"/>
    <mergeCell ref="BGE177:BGF177"/>
    <mergeCell ref="AXH177:AXI177"/>
    <mergeCell ref="AXO177:AXP177"/>
    <mergeCell ref="AXV177:AXW177"/>
    <mergeCell ref="AYC177:AYD177"/>
    <mergeCell ref="AYJ177:AYK177"/>
    <mergeCell ref="AYQ177:AYR177"/>
    <mergeCell ref="AYX177:AYY177"/>
    <mergeCell ref="AZE177:AZF177"/>
    <mergeCell ref="AZL177:AZM177"/>
    <mergeCell ref="AZS177:AZT177"/>
    <mergeCell ref="AZZ177:BAA177"/>
    <mergeCell ref="BAG177:BAH177"/>
    <mergeCell ref="BAN177:BAO177"/>
    <mergeCell ref="BAU177:BAV177"/>
    <mergeCell ref="BBB177:BBC177"/>
    <mergeCell ref="BBI177:BBJ177"/>
    <mergeCell ref="BBP177:BBQ177"/>
    <mergeCell ref="ASS177:AST177"/>
    <mergeCell ref="ASZ177:ATA177"/>
    <mergeCell ref="ATG177:ATH177"/>
    <mergeCell ref="ATN177:ATO177"/>
    <mergeCell ref="ATU177:ATV177"/>
    <mergeCell ref="AUB177:AUC177"/>
    <mergeCell ref="AUI177:AUJ177"/>
    <mergeCell ref="AUP177:AUQ177"/>
    <mergeCell ref="AUW177:AUX177"/>
    <mergeCell ref="AVD177:AVE177"/>
    <mergeCell ref="AVK177:AVL177"/>
    <mergeCell ref="AVR177:AVS177"/>
    <mergeCell ref="AVY177:AVZ177"/>
    <mergeCell ref="AWF177:AWG177"/>
    <mergeCell ref="AWM177:AWN177"/>
    <mergeCell ref="AWT177:AWU177"/>
    <mergeCell ref="AXA177:AXB177"/>
    <mergeCell ref="AOD177:AOE177"/>
    <mergeCell ref="AOK177:AOL177"/>
    <mergeCell ref="AOR177:AOS177"/>
    <mergeCell ref="AOY177:AOZ177"/>
    <mergeCell ref="APF177:APG177"/>
    <mergeCell ref="APM177:APN177"/>
    <mergeCell ref="APT177:APU177"/>
    <mergeCell ref="AQA177:AQB177"/>
    <mergeCell ref="AQH177:AQI177"/>
    <mergeCell ref="AQO177:AQP177"/>
    <mergeCell ref="AQV177:AQW177"/>
    <mergeCell ref="ARC177:ARD177"/>
    <mergeCell ref="ARJ177:ARK177"/>
    <mergeCell ref="ARQ177:ARR177"/>
    <mergeCell ref="ARX177:ARY177"/>
    <mergeCell ref="ASE177:ASF177"/>
    <mergeCell ref="ASL177:ASM177"/>
    <mergeCell ref="AJO177:AJP177"/>
    <mergeCell ref="AJV177:AJW177"/>
    <mergeCell ref="AKC177:AKD177"/>
    <mergeCell ref="AKJ177:AKK177"/>
    <mergeCell ref="AKQ177:AKR177"/>
    <mergeCell ref="AKX177:AKY177"/>
    <mergeCell ref="ALE177:ALF177"/>
    <mergeCell ref="ALL177:ALM177"/>
    <mergeCell ref="ALS177:ALT177"/>
    <mergeCell ref="ALZ177:AMA177"/>
    <mergeCell ref="AMG177:AMH177"/>
    <mergeCell ref="AMN177:AMO177"/>
    <mergeCell ref="AMU177:AMV177"/>
    <mergeCell ref="ANB177:ANC177"/>
    <mergeCell ref="ANI177:ANJ177"/>
    <mergeCell ref="ANP177:ANQ177"/>
    <mergeCell ref="ANW177:ANX177"/>
    <mergeCell ref="AEZ177:AFA177"/>
    <mergeCell ref="AFG177:AFH177"/>
    <mergeCell ref="AFN177:AFO177"/>
    <mergeCell ref="AFU177:AFV177"/>
    <mergeCell ref="AGB177:AGC177"/>
    <mergeCell ref="AGI177:AGJ177"/>
    <mergeCell ref="AGP177:AGQ177"/>
    <mergeCell ref="AGW177:AGX177"/>
    <mergeCell ref="AHD177:AHE177"/>
    <mergeCell ref="AHK177:AHL177"/>
    <mergeCell ref="AHR177:AHS177"/>
    <mergeCell ref="AHY177:AHZ177"/>
    <mergeCell ref="AIF177:AIG177"/>
    <mergeCell ref="AIM177:AIN177"/>
    <mergeCell ref="AIT177:AIU177"/>
    <mergeCell ref="AJA177:AJB177"/>
    <mergeCell ref="AJH177:AJI177"/>
    <mergeCell ref="AAK177:AAL177"/>
    <mergeCell ref="AAR177:AAS177"/>
    <mergeCell ref="AAY177:AAZ177"/>
    <mergeCell ref="ABF177:ABG177"/>
    <mergeCell ref="ABM177:ABN177"/>
    <mergeCell ref="ABT177:ABU177"/>
    <mergeCell ref="ACA177:ACB177"/>
    <mergeCell ref="ACH177:ACI177"/>
    <mergeCell ref="ACO177:ACP177"/>
    <mergeCell ref="ACV177:ACW177"/>
    <mergeCell ref="ADC177:ADD177"/>
    <mergeCell ref="ADJ177:ADK177"/>
    <mergeCell ref="ADQ177:ADR177"/>
    <mergeCell ref="ADX177:ADY177"/>
    <mergeCell ref="AEE177:AEF177"/>
    <mergeCell ref="AEL177:AEM177"/>
    <mergeCell ref="AES177:AET177"/>
    <mergeCell ref="VV177:VW177"/>
    <mergeCell ref="WC177:WD177"/>
    <mergeCell ref="WJ177:WK177"/>
    <mergeCell ref="WQ177:WR177"/>
    <mergeCell ref="WX177:WY177"/>
    <mergeCell ref="XE177:XF177"/>
    <mergeCell ref="XL177:XM177"/>
    <mergeCell ref="XS177:XT177"/>
    <mergeCell ref="XZ177:YA177"/>
    <mergeCell ref="YG177:YH177"/>
    <mergeCell ref="YN177:YO177"/>
    <mergeCell ref="YU177:YV177"/>
    <mergeCell ref="ZB177:ZC177"/>
    <mergeCell ref="ZI177:ZJ177"/>
    <mergeCell ref="ZP177:ZQ177"/>
    <mergeCell ref="ZW177:ZX177"/>
    <mergeCell ref="AAD177:AAE177"/>
    <mergeCell ref="RG177:RH177"/>
    <mergeCell ref="RN177:RO177"/>
    <mergeCell ref="RU177:RV177"/>
    <mergeCell ref="SB177:SC177"/>
    <mergeCell ref="SI177:SJ177"/>
    <mergeCell ref="SP177:SQ177"/>
    <mergeCell ref="SW177:SX177"/>
    <mergeCell ref="TD177:TE177"/>
    <mergeCell ref="TK177:TL177"/>
    <mergeCell ref="TR177:TS177"/>
    <mergeCell ref="TY177:TZ177"/>
    <mergeCell ref="UF177:UG177"/>
    <mergeCell ref="UM177:UN177"/>
    <mergeCell ref="UT177:UU177"/>
    <mergeCell ref="VA177:VB177"/>
    <mergeCell ref="VH177:VI177"/>
    <mergeCell ref="VO177:VP177"/>
    <mergeCell ref="MR177:MS177"/>
    <mergeCell ref="MY177:MZ177"/>
    <mergeCell ref="NF177:NG177"/>
    <mergeCell ref="NM177:NN177"/>
    <mergeCell ref="NT177:NU177"/>
    <mergeCell ref="OA177:OB177"/>
    <mergeCell ref="OH177:OI177"/>
    <mergeCell ref="OO177:OP177"/>
    <mergeCell ref="OV177:OW177"/>
    <mergeCell ref="PC177:PD177"/>
    <mergeCell ref="PJ177:PK177"/>
    <mergeCell ref="PQ177:PR177"/>
    <mergeCell ref="PX177:PY177"/>
    <mergeCell ref="QE177:QF177"/>
    <mergeCell ref="QL177:QM177"/>
    <mergeCell ref="QS177:QT177"/>
    <mergeCell ref="QZ177:RA177"/>
    <mergeCell ref="IC177:ID177"/>
    <mergeCell ref="IJ177:IK177"/>
    <mergeCell ref="IQ177:IR177"/>
    <mergeCell ref="IX177:IY177"/>
    <mergeCell ref="JE177:JF177"/>
    <mergeCell ref="JL177:JM177"/>
    <mergeCell ref="JS177:JT177"/>
    <mergeCell ref="JZ177:KA177"/>
    <mergeCell ref="KG177:KH177"/>
    <mergeCell ref="KN177:KO177"/>
    <mergeCell ref="KU177:KV177"/>
    <mergeCell ref="LB177:LC177"/>
    <mergeCell ref="LI177:LJ177"/>
    <mergeCell ref="LP177:LQ177"/>
    <mergeCell ref="LW177:LX177"/>
    <mergeCell ref="MD177:ME177"/>
    <mergeCell ref="MK177:ML177"/>
    <mergeCell ref="DN177:DO177"/>
    <mergeCell ref="DU177:DV177"/>
    <mergeCell ref="EB177:EC177"/>
    <mergeCell ref="EI177:EJ177"/>
    <mergeCell ref="EP177:EQ177"/>
    <mergeCell ref="EW177:EX177"/>
    <mergeCell ref="FD177:FE177"/>
    <mergeCell ref="FK177:FL177"/>
    <mergeCell ref="FR177:FS177"/>
    <mergeCell ref="FY177:FZ177"/>
    <mergeCell ref="GF177:GG177"/>
    <mergeCell ref="GM177:GN177"/>
    <mergeCell ref="GT177:GU177"/>
    <mergeCell ref="HA177:HB177"/>
    <mergeCell ref="HH177:HI177"/>
    <mergeCell ref="HO177:HP177"/>
    <mergeCell ref="HV177:HW177"/>
    <mergeCell ref="A251:E251"/>
    <mergeCell ref="A199:E199"/>
    <mergeCell ref="F199:G199"/>
    <mergeCell ref="A250:E250"/>
    <mergeCell ref="A200:G201"/>
    <mergeCell ref="A254:E254"/>
    <mergeCell ref="F254:G254"/>
    <mergeCell ref="M177:N177"/>
    <mergeCell ref="T177:U177"/>
    <mergeCell ref="AA177:AB177"/>
    <mergeCell ref="AH177:AI177"/>
    <mergeCell ref="AO177:AP177"/>
    <mergeCell ref="AV177:AW177"/>
    <mergeCell ref="BC177:BD177"/>
    <mergeCell ref="BJ177:BK177"/>
    <mergeCell ref="A184:G184"/>
    <mergeCell ref="F215:G215"/>
    <mergeCell ref="A186:E186"/>
    <mergeCell ref="A203:E203"/>
    <mergeCell ref="F203:G203"/>
    <mergeCell ref="A209:E209"/>
    <mergeCell ref="F209:G209"/>
    <mergeCell ref="A210:G210"/>
    <mergeCell ref="A212:E212"/>
    <mergeCell ref="F212:G212"/>
    <mergeCell ref="M186:N186"/>
    <mergeCell ref="T186:U186"/>
    <mergeCell ref="AA186:AB186"/>
    <mergeCell ref="AH186:AI186"/>
    <mergeCell ref="AO186:AP186"/>
    <mergeCell ref="DG177:DH177"/>
    <mergeCell ref="A237:G239"/>
    <mergeCell ref="A243:G244"/>
    <mergeCell ref="BQ177:BR177"/>
    <mergeCell ref="BX177:BY177"/>
    <mergeCell ref="CE177:CF177"/>
    <mergeCell ref="CL177:CM177"/>
    <mergeCell ref="CS177:CT177"/>
    <mergeCell ref="CZ186:DA186"/>
    <mergeCell ref="A187:G187"/>
    <mergeCell ref="A190:G195"/>
    <mergeCell ref="A206:E206"/>
    <mergeCell ref="F206:G206"/>
    <mergeCell ref="F186:G186"/>
    <mergeCell ref="F189:G189"/>
    <mergeCell ref="A162:G162"/>
    <mergeCell ref="A215:E215"/>
    <mergeCell ref="A204:G204"/>
    <mergeCell ref="F182:G182"/>
    <mergeCell ref="A167:E167"/>
    <mergeCell ref="F167:G167"/>
    <mergeCell ref="A169:G170"/>
    <mergeCell ref="F168:G168"/>
    <mergeCell ref="A176:E176"/>
    <mergeCell ref="F176:G176"/>
    <mergeCell ref="A177:E177"/>
    <mergeCell ref="F177:G177"/>
    <mergeCell ref="A164:E164"/>
    <mergeCell ref="F164:G164"/>
    <mergeCell ref="A166:G166"/>
    <mergeCell ref="A172:E172"/>
    <mergeCell ref="A207:G207"/>
    <mergeCell ref="A255:E255"/>
    <mergeCell ref="F255:G255"/>
    <mergeCell ref="A256:G256"/>
    <mergeCell ref="A248:G248"/>
    <mergeCell ref="F251:G251"/>
    <mergeCell ref="A252:G252"/>
    <mergeCell ref="F216:G216"/>
    <mergeCell ref="A217:G218"/>
    <mergeCell ref="F236:G236"/>
    <mergeCell ref="A216:E216"/>
    <mergeCell ref="F235:G235"/>
    <mergeCell ref="A236:E236"/>
    <mergeCell ref="A246:E246"/>
    <mergeCell ref="F246:G246"/>
    <mergeCell ref="A247:E247"/>
    <mergeCell ref="F247:G247"/>
    <mergeCell ref="A130:E130"/>
    <mergeCell ref="F130:G130"/>
    <mergeCell ref="F131:G131"/>
    <mergeCell ref="A134:E134"/>
    <mergeCell ref="F134:G134"/>
    <mergeCell ref="A213:G213"/>
    <mergeCell ref="A235:E235"/>
    <mergeCell ref="A241:E241"/>
    <mergeCell ref="F241:G241"/>
    <mergeCell ref="A242:E242"/>
    <mergeCell ref="F242:G242"/>
    <mergeCell ref="A135:E135"/>
    <mergeCell ref="F135:G135"/>
    <mergeCell ref="A165:E165"/>
    <mergeCell ref="F165:G165"/>
    <mergeCell ref="F250:G250"/>
    <mergeCell ref="J48:M48"/>
    <mergeCell ref="A50:C50"/>
    <mergeCell ref="A119:G120"/>
    <mergeCell ref="F115:G115"/>
    <mergeCell ref="F118:G118"/>
    <mergeCell ref="A108:E108"/>
    <mergeCell ref="A114:E114"/>
    <mergeCell ref="F114:G114"/>
    <mergeCell ref="A115:E115"/>
    <mergeCell ref="A77:G77"/>
    <mergeCell ref="A55:F55"/>
    <mergeCell ref="F91:G91"/>
    <mergeCell ref="F93:G93"/>
    <mergeCell ref="F94:G94"/>
    <mergeCell ref="A85:E85"/>
    <mergeCell ref="F85:G85"/>
    <mergeCell ref="F80:G80"/>
    <mergeCell ref="F92:G92"/>
    <mergeCell ref="F95:G95"/>
    <mergeCell ref="F96:G96"/>
    <mergeCell ref="F103:G103"/>
    <mergeCell ref="F105:G105"/>
    <mergeCell ref="F107:G107"/>
    <mergeCell ref="A68:E68"/>
    <mergeCell ref="F68:G68"/>
    <mergeCell ref="A86:G87"/>
    <mergeCell ref="A79:E79"/>
    <mergeCell ref="F79:G79"/>
    <mergeCell ref="D98:E98"/>
    <mergeCell ref="A107:E107"/>
    <mergeCell ref="A72:G75"/>
    <mergeCell ref="F108:G108"/>
    <mergeCell ref="A32:C32"/>
    <mergeCell ref="A41:E41"/>
    <mergeCell ref="F41:G41"/>
    <mergeCell ref="F42:G42"/>
    <mergeCell ref="A76:E76"/>
    <mergeCell ref="F76:G76"/>
    <mergeCell ref="A89:E89"/>
    <mergeCell ref="F89:G89"/>
    <mergeCell ref="A35:E35"/>
    <mergeCell ref="F35:G35"/>
    <mergeCell ref="A36:E36"/>
    <mergeCell ref="F36:G36"/>
    <mergeCell ref="A37:G39"/>
    <mergeCell ref="A49:C49"/>
    <mergeCell ref="A51:C51"/>
    <mergeCell ref="A52:G52"/>
    <mergeCell ref="A42:E42"/>
    <mergeCell ref="A43:G44"/>
    <mergeCell ref="A46:E46"/>
    <mergeCell ref="F46:G46"/>
    <mergeCell ref="A47:G48"/>
    <mergeCell ref="A53:D53"/>
    <mergeCell ref="A84:E84"/>
    <mergeCell ref="F84:G84"/>
    <mergeCell ref="A54:G54"/>
    <mergeCell ref="A56:G56"/>
    <mergeCell ref="A57:G67"/>
    <mergeCell ref="A81:G82"/>
    <mergeCell ref="A69:G69"/>
    <mergeCell ref="A71:E71"/>
    <mergeCell ref="F71:G71"/>
    <mergeCell ref="F158:G158"/>
    <mergeCell ref="A159:G159"/>
    <mergeCell ref="A161:E161"/>
    <mergeCell ref="F161:G161"/>
    <mergeCell ref="A109:G112"/>
    <mergeCell ref="A139:G140"/>
    <mergeCell ref="A138:E138"/>
    <mergeCell ref="F138:G138"/>
    <mergeCell ref="F122:G122"/>
    <mergeCell ref="A132:D132"/>
    <mergeCell ref="A126:E126"/>
    <mergeCell ref="F126:G126"/>
    <mergeCell ref="F124:G124"/>
    <mergeCell ref="A147:E147"/>
    <mergeCell ref="A144:G145"/>
    <mergeCell ref="F146:G146"/>
    <mergeCell ref="F147:G147"/>
    <mergeCell ref="A148:G149"/>
    <mergeCell ref="F137:G137"/>
    <mergeCell ref="A124:E124"/>
    <mergeCell ref="BQ186:BR186"/>
    <mergeCell ref="BX186:BY186"/>
    <mergeCell ref="CE186:CF186"/>
    <mergeCell ref="CL186:CM186"/>
    <mergeCell ref="CS186:CT186"/>
    <mergeCell ref="HH186:HI186"/>
    <mergeCell ref="F172:G172"/>
    <mergeCell ref="A173:E173"/>
    <mergeCell ref="A127:E127"/>
    <mergeCell ref="F127:G127"/>
    <mergeCell ref="F128:G128"/>
    <mergeCell ref="A142:E142"/>
    <mergeCell ref="F142:G142"/>
    <mergeCell ref="A143:E143"/>
    <mergeCell ref="F143:G143"/>
    <mergeCell ref="A151:E151"/>
    <mergeCell ref="F151:G151"/>
    <mergeCell ref="A152:G153"/>
    <mergeCell ref="A146:E146"/>
    <mergeCell ref="A158:E158"/>
    <mergeCell ref="A174:G174"/>
    <mergeCell ref="AV186:AW186"/>
    <mergeCell ref="BC186:BD186"/>
    <mergeCell ref="BJ186:BK186"/>
    <mergeCell ref="GM186:GN186"/>
    <mergeCell ref="GT186:GU186"/>
    <mergeCell ref="A179:E179"/>
    <mergeCell ref="F179:G179"/>
    <mergeCell ref="F180:G180"/>
    <mergeCell ref="F173:G173"/>
    <mergeCell ref="A182:E182"/>
    <mergeCell ref="CZ177:DA177"/>
    <mergeCell ref="HO186:HP186"/>
    <mergeCell ref="HV186:HW186"/>
    <mergeCell ref="IC186:ID186"/>
    <mergeCell ref="IJ186:IK186"/>
    <mergeCell ref="IQ186:IR186"/>
    <mergeCell ref="EB186:EC186"/>
    <mergeCell ref="EI186:EJ186"/>
    <mergeCell ref="EP186:EQ186"/>
    <mergeCell ref="EW186:EX186"/>
    <mergeCell ref="FD186:FE186"/>
    <mergeCell ref="FK186:FL186"/>
    <mergeCell ref="FR186:FS186"/>
    <mergeCell ref="FY186:FZ186"/>
    <mergeCell ref="GF186:GG186"/>
    <mergeCell ref="DG186:DH186"/>
    <mergeCell ref="DN186:DO186"/>
    <mergeCell ref="DU186:DV186"/>
    <mergeCell ref="HA186:HB186"/>
    <mergeCell ref="LI186:LJ186"/>
    <mergeCell ref="LP186:LQ186"/>
    <mergeCell ref="NF186:NG186"/>
    <mergeCell ref="NM186:NN186"/>
    <mergeCell ref="IX186:IY186"/>
    <mergeCell ref="JE186:JF186"/>
    <mergeCell ref="JL186:JM186"/>
    <mergeCell ref="JS186:JT186"/>
    <mergeCell ref="JZ186:KA186"/>
    <mergeCell ref="KG186:KH186"/>
    <mergeCell ref="KN186:KO186"/>
    <mergeCell ref="KU186:KV186"/>
    <mergeCell ref="LB186:LC186"/>
    <mergeCell ref="SP186:SQ186"/>
    <mergeCell ref="SW186:SX186"/>
    <mergeCell ref="TD186:TE186"/>
    <mergeCell ref="TK186:TL186"/>
    <mergeCell ref="TR186:TS186"/>
    <mergeCell ref="TY186:TZ186"/>
    <mergeCell ref="QE186:QF186"/>
    <mergeCell ref="NT186:NU186"/>
    <mergeCell ref="OA186:OB186"/>
    <mergeCell ref="OH186:OI186"/>
    <mergeCell ref="OO186:OP186"/>
    <mergeCell ref="OV186:OW186"/>
    <mergeCell ref="PC186:PD186"/>
    <mergeCell ref="PJ186:PK186"/>
    <mergeCell ref="PQ186:PR186"/>
    <mergeCell ref="PX186:PY186"/>
    <mergeCell ref="LW186:LX186"/>
    <mergeCell ref="MD186:ME186"/>
    <mergeCell ref="MK186:ML186"/>
    <mergeCell ref="MR186:MS186"/>
    <mergeCell ref="MY186:MZ186"/>
    <mergeCell ref="UF186:UG186"/>
    <mergeCell ref="UM186:UN186"/>
    <mergeCell ref="UT186:UU186"/>
    <mergeCell ref="ACH186:ACI186"/>
    <mergeCell ref="ACO186:ACP186"/>
    <mergeCell ref="ACV186:ACW186"/>
    <mergeCell ref="ADC186:ADD186"/>
    <mergeCell ref="QL186:QM186"/>
    <mergeCell ref="QS186:QT186"/>
    <mergeCell ref="QZ186:RA186"/>
    <mergeCell ref="RG186:RH186"/>
    <mergeCell ref="RN186:RO186"/>
    <mergeCell ref="RU186:RV186"/>
    <mergeCell ref="SB186:SC186"/>
    <mergeCell ref="SI186:SJ186"/>
    <mergeCell ref="ZW186:ZX186"/>
    <mergeCell ref="XL186:XM186"/>
    <mergeCell ref="XS186:XT186"/>
    <mergeCell ref="XZ186:YA186"/>
    <mergeCell ref="YG186:YH186"/>
    <mergeCell ref="YN186:YO186"/>
    <mergeCell ref="YU186:YV186"/>
    <mergeCell ref="ZB186:ZC186"/>
    <mergeCell ref="ZI186:ZJ186"/>
    <mergeCell ref="ZP186:ZQ186"/>
    <mergeCell ref="VO186:VP186"/>
    <mergeCell ref="VV186:VW186"/>
    <mergeCell ref="WC186:WD186"/>
    <mergeCell ref="WJ186:WK186"/>
    <mergeCell ref="WQ186:WR186"/>
    <mergeCell ref="VA186:VB186"/>
    <mergeCell ref="VH186:VI186"/>
    <mergeCell ref="WX186:WY186"/>
    <mergeCell ref="XE186:XF186"/>
    <mergeCell ref="ADX186:ADY186"/>
    <mergeCell ref="AEE186:AEF186"/>
    <mergeCell ref="AEL186:AEM186"/>
    <mergeCell ref="AAD186:AAE186"/>
    <mergeCell ref="AAK186:AAL186"/>
    <mergeCell ref="AAR186:AAS186"/>
    <mergeCell ref="AAY186:AAZ186"/>
    <mergeCell ref="ABF186:ABG186"/>
    <mergeCell ref="ABM186:ABN186"/>
    <mergeCell ref="ABT186:ABU186"/>
    <mergeCell ref="ACA186:ACB186"/>
    <mergeCell ref="AHD186:AHE186"/>
    <mergeCell ref="AHK186:AHL186"/>
    <mergeCell ref="AHR186:AHS186"/>
    <mergeCell ref="AHY186:AHZ186"/>
    <mergeCell ref="AIF186:AIG186"/>
    <mergeCell ref="AIM186:AIN186"/>
    <mergeCell ref="ADJ186:ADK186"/>
    <mergeCell ref="ADQ186:ADR186"/>
    <mergeCell ref="AIT186:AIU186"/>
    <mergeCell ref="AJA186:AJB186"/>
    <mergeCell ref="AJH186:AJI186"/>
    <mergeCell ref="AES186:AET186"/>
    <mergeCell ref="AEZ186:AFA186"/>
    <mergeCell ref="AFG186:AFH186"/>
    <mergeCell ref="AFN186:AFO186"/>
    <mergeCell ref="AFU186:AFV186"/>
    <mergeCell ref="AGB186:AGC186"/>
    <mergeCell ref="AGI186:AGJ186"/>
    <mergeCell ref="AGP186:AGQ186"/>
    <mergeCell ref="AGW186:AGX186"/>
    <mergeCell ref="ALZ186:AMA186"/>
    <mergeCell ref="AMG186:AMH186"/>
    <mergeCell ref="AMN186:AMO186"/>
    <mergeCell ref="AMU186:AMV186"/>
    <mergeCell ref="ANB186:ANC186"/>
    <mergeCell ref="ANI186:ANJ186"/>
    <mergeCell ref="ANP186:ANQ186"/>
    <mergeCell ref="ANW186:ANX186"/>
    <mergeCell ref="AOD186:AOE186"/>
    <mergeCell ref="AJO186:AJP186"/>
    <mergeCell ref="AJV186:AJW186"/>
    <mergeCell ref="AKC186:AKD186"/>
    <mergeCell ref="AKJ186:AKK186"/>
    <mergeCell ref="AKQ186:AKR186"/>
    <mergeCell ref="AKX186:AKY186"/>
    <mergeCell ref="ALE186:ALF186"/>
    <mergeCell ref="ALL186:ALM186"/>
    <mergeCell ref="ALS186:ALT186"/>
    <mergeCell ref="AQV186:AQW186"/>
    <mergeCell ref="ARC186:ARD186"/>
    <mergeCell ref="ARJ186:ARK186"/>
    <mergeCell ref="ARQ186:ARR186"/>
    <mergeCell ref="ARX186:ARY186"/>
    <mergeCell ref="ASE186:ASF186"/>
    <mergeCell ref="ASL186:ASM186"/>
    <mergeCell ref="ASS186:AST186"/>
    <mergeCell ref="ASZ186:ATA186"/>
    <mergeCell ref="AOK186:AOL186"/>
    <mergeCell ref="AOR186:AOS186"/>
    <mergeCell ref="AOY186:AOZ186"/>
    <mergeCell ref="APF186:APG186"/>
    <mergeCell ref="APM186:APN186"/>
    <mergeCell ref="APT186:APU186"/>
    <mergeCell ref="AQA186:AQB186"/>
    <mergeCell ref="AQH186:AQI186"/>
    <mergeCell ref="AQO186:AQP186"/>
    <mergeCell ref="AVR186:AVS186"/>
    <mergeCell ref="AVY186:AVZ186"/>
    <mergeCell ref="AWF186:AWG186"/>
    <mergeCell ref="BFJ186:BFK186"/>
    <mergeCell ref="AWM186:AWN186"/>
    <mergeCell ref="AWT186:AWU186"/>
    <mergeCell ref="AXA186:AXB186"/>
    <mergeCell ref="AXH186:AXI186"/>
    <mergeCell ref="AXO186:AXP186"/>
    <mergeCell ref="AXV186:AXW186"/>
    <mergeCell ref="ATG186:ATH186"/>
    <mergeCell ref="ATN186:ATO186"/>
    <mergeCell ref="ATU186:ATV186"/>
    <mergeCell ref="AUB186:AUC186"/>
    <mergeCell ref="AUI186:AUJ186"/>
    <mergeCell ref="AUP186:AUQ186"/>
    <mergeCell ref="AUW186:AUX186"/>
    <mergeCell ref="AVD186:AVE186"/>
    <mergeCell ref="AVK186:AVL186"/>
    <mergeCell ref="BAN186:BAO186"/>
    <mergeCell ref="BAU186:BAV186"/>
    <mergeCell ref="BCY186:BCZ186"/>
    <mergeCell ref="BDF186:BDG186"/>
    <mergeCell ref="BDM186:BDN186"/>
    <mergeCell ref="BDT186:BDU186"/>
    <mergeCell ref="BEA186:BEB186"/>
    <mergeCell ref="BEH186:BEI186"/>
    <mergeCell ref="BEO186:BEP186"/>
    <mergeCell ref="BEV186:BEW186"/>
    <mergeCell ref="BFC186:BFD186"/>
    <mergeCell ref="BBB186:BBC186"/>
    <mergeCell ref="BBI186:BBJ186"/>
    <mergeCell ref="BBP186:BBQ186"/>
    <mergeCell ref="BBW186:BBX186"/>
    <mergeCell ref="BCD186:BCE186"/>
    <mergeCell ref="BCK186:BCL186"/>
    <mergeCell ref="BCR186:BCS186"/>
    <mergeCell ref="AYC186:AYD186"/>
    <mergeCell ref="AYJ186:AYK186"/>
    <mergeCell ref="AYQ186:AYR186"/>
    <mergeCell ref="AYX186:AYY186"/>
    <mergeCell ref="AZE186:AZF186"/>
    <mergeCell ref="AZL186:AZM186"/>
    <mergeCell ref="AZS186:AZT186"/>
    <mergeCell ref="AZZ186:BAA186"/>
    <mergeCell ref="BAG186:BAH186"/>
    <mergeCell ref="BHU186:BHV186"/>
    <mergeCell ref="BIB186:BIC186"/>
    <mergeCell ref="BII186:BIJ186"/>
    <mergeCell ref="BIP186:BIQ186"/>
    <mergeCell ref="BIW186:BIX186"/>
    <mergeCell ref="BJD186:BJE186"/>
    <mergeCell ref="BJK186:BJL186"/>
    <mergeCell ref="BJR186:BJS186"/>
    <mergeCell ref="BJY186:BJZ186"/>
    <mergeCell ref="BFQ186:BFR186"/>
    <mergeCell ref="BFX186:BFY186"/>
    <mergeCell ref="BGE186:BGF186"/>
    <mergeCell ref="BGL186:BGM186"/>
    <mergeCell ref="BGS186:BGT186"/>
    <mergeCell ref="BGZ186:BHA186"/>
    <mergeCell ref="BHG186:BHH186"/>
    <mergeCell ref="BHN186:BHO186"/>
    <mergeCell ref="BMQ186:BMR186"/>
    <mergeCell ref="BMX186:BMY186"/>
    <mergeCell ref="BNE186:BNF186"/>
    <mergeCell ref="BNL186:BNM186"/>
    <mergeCell ref="BNS186:BNT186"/>
    <mergeCell ref="BNZ186:BOA186"/>
    <mergeCell ref="BOG186:BOH186"/>
    <mergeCell ref="BON186:BOO186"/>
    <mergeCell ref="BOU186:BOV186"/>
    <mergeCell ref="BKF186:BKG186"/>
    <mergeCell ref="BKM186:BKN186"/>
    <mergeCell ref="BKT186:BKU186"/>
    <mergeCell ref="BLA186:BLB186"/>
    <mergeCell ref="BLH186:BLI186"/>
    <mergeCell ref="BLO186:BLP186"/>
    <mergeCell ref="BLV186:BLW186"/>
    <mergeCell ref="BMC186:BMD186"/>
    <mergeCell ref="BMJ186:BMK186"/>
    <mergeCell ref="BRM186:BRN186"/>
    <mergeCell ref="BRT186:BRU186"/>
    <mergeCell ref="BTJ186:BTK186"/>
    <mergeCell ref="BTQ186:BTR186"/>
    <mergeCell ref="BPB186:BPC186"/>
    <mergeCell ref="BPI186:BPJ186"/>
    <mergeCell ref="BPP186:BPQ186"/>
    <mergeCell ref="BPW186:BPX186"/>
    <mergeCell ref="BQD186:BQE186"/>
    <mergeCell ref="BQK186:BQL186"/>
    <mergeCell ref="BQR186:BQS186"/>
    <mergeCell ref="BQY186:BQZ186"/>
    <mergeCell ref="BRF186:BRG186"/>
    <mergeCell ref="BYT186:BYU186"/>
    <mergeCell ref="BZA186:BZB186"/>
    <mergeCell ref="BZH186:BZI186"/>
    <mergeCell ref="BZO186:BZP186"/>
    <mergeCell ref="BZV186:BZW186"/>
    <mergeCell ref="CAC186:CAD186"/>
    <mergeCell ref="BWI186:BWJ186"/>
    <mergeCell ref="BTX186:BTY186"/>
    <mergeCell ref="BUE186:BUF186"/>
    <mergeCell ref="BUL186:BUM186"/>
    <mergeCell ref="BUS186:BUT186"/>
    <mergeCell ref="BUZ186:BVA186"/>
    <mergeCell ref="BVG186:BVH186"/>
    <mergeCell ref="BVN186:BVO186"/>
    <mergeCell ref="BVU186:BVV186"/>
    <mergeCell ref="BWB186:BWC186"/>
    <mergeCell ref="BSA186:BSB186"/>
    <mergeCell ref="BSH186:BSI186"/>
    <mergeCell ref="BSO186:BSP186"/>
    <mergeCell ref="BSV186:BSW186"/>
    <mergeCell ref="BTC186:BTD186"/>
    <mergeCell ref="CAJ186:CAK186"/>
    <mergeCell ref="CAQ186:CAR186"/>
    <mergeCell ref="CAX186:CAY186"/>
    <mergeCell ref="BWP186:BWQ186"/>
    <mergeCell ref="BWW186:BWX186"/>
    <mergeCell ref="BXD186:BXE186"/>
    <mergeCell ref="BXK186:BXL186"/>
    <mergeCell ref="BXR186:BXS186"/>
    <mergeCell ref="BXY186:BXZ186"/>
    <mergeCell ref="BYF186:BYG186"/>
    <mergeCell ref="BYM186:BYN186"/>
    <mergeCell ref="CDP186:CDQ186"/>
    <mergeCell ref="CDW186:CDX186"/>
    <mergeCell ref="CED186:CEE186"/>
    <mergeCell ref="CEK186:CEL186"/>
    <mergeCell ref="CER186:CES186"/>
    <mergeCell ref="CEY186:CEZ186"/>
    <mergeCell ref="CFF186:CFG186"/>
    <mergeCell ref="CFM186:CFN186"/>
    <mergeCell ref="CFT186:CFU186"/>
    <mergeCell ref="CBE186:CBF186"/>
    <mergeCell ref="CBL186:CBM186"/>
    <mergeCell ref="CBS186:CBT186"/>
    <mergeCell ref="CBZ186:CCA186"/>
    <mergeCell ref="CCG186:CCH186"/>
    <mergeCell ref="CCN186:CCO186"/>
    <mergeCell ref="CCU186:CCV186"/>
    <mergeCell ref="CDB186:CDC186"/>
    <mergeCell ref="CDI186:CDJ186"/>
    <mergeCell ref="CIL186:CIM186"/>
    <mergeCell ref="CIS186:CIT186"/>
    <mergeCell ref="CIZ186:CJA186"/>
    <mergeCell ref="CJG186:CJH186"/>
    <mergeCell ref="CJN186:CJO186"/>
    <mergeCell ref="CJU186:CJV186"/>
    <mergeCell ref="CKB186:CKC186"/>
    <mergeCell ref="CKI186:CKJ186"/>
    <mergeCell ref="CKP186:CKQ186"/>
    <mergeCell ref="CGA186:CGB186"/>
    <mergeCell ref="CGH186:CGI186"/>
    <mergeCell ref="CGO186:CGP186"/>
    <mergeCell ref="CGV186:CGW186"/>
    <mergeCell ref="CHC186:CHD186"/>
    <mergeCell ref="CHJ186:CHK186"/>
    <mergeCell ref="CHQ186:CHR186"/>
    <mergeCell ref="CHX186:CHY186"/>
    <mergeCell ref="CIE186:CIF186"/>
    <mergeCell ref="CNH186:CNI186"/>
    <mergeCell ref="CNO186:CNP186"/>
    <mergeCell ref="CNV186:CNW186"/>
    <mergeCell ref="COC186:COD186"/>
    <mergeCell ref="COJ186:COK186"/>
    <mergeCell ref="COQ186:COR186"/>
    <mergeCell ref="COX186:COY186"/>
    <mergeCell ref="CPE186:CPF186"/>
    <mergeCell ref="CPL186:CPM186"/>
    <mergeCell ref="CKW186:CKX186"/>
    <mergeCell ref="CLD186:CLE186"/>
    <mergeCell ref="CLK186:CLL186"/>
    <mergeCell ref="CLR186:CLS186"/>
    <mergeCell ref="CLY186:CLZ186"/>
    <mergeCell ref="CMF186:CMG186"/>
    <mergeCell ref="CMM186:CMN186"/>
    <mergeCell ref="CMT186:CMU186"/>
    <mergeCell ref="CNA186:CNB186"/>
    <mergeCell ref="CSD186:CSE186"/>
    <mergeCell ref="CSK186:CSL186"/>
    <mergeCell ref="CSR186:CSS186"/>
    <mergeCell ref="CSY186:CSZ186"/>
    <mergeCell ref="CTF186:CTG186"/>
    <mergeCell ref="CTM186:CTN186"/>
    <mergeCell ref="CTT186:CTU186"/>
    <mergeCell ref="CUA186:CUB186"/>
    <mergeCell ref="CUH186:CUI186"/>
    <mergeCell ref="CPS186:CPT186"/>
    <mergeCell ref="CPZ186:CQA186"/>
    <mergeCell ref="CQG186:CQH186"/>
    <mergeCell ref="CQN186:CQO186"/>
    <mergeCell ref="CQU186:CQV186"/>
    <mergeCell ref="CRB186:CRC186"/>
    <mergeCell ref="CRI186:CRJ186"/>
    <mergeCell ref="CRP186:CRQ186"/>
    <mergeCell ref="CRW186:CRX186"/>
    <mergeCell ref="CWZ186:CXA186"/>
    <mergeCell ref="CXG186:CXH186"/>
    <mergeCell ref="CYW186:CYX186"/>
    <mergeCell ref="CZD186:CZE186"/>
    <mergeCell ref="CUO186:CUP186"/>
    <mergeCell ref="CUV186:CUW186"/>
    <mergeCell ref="CVC186:CVD186"/>
    <mergeCell ref="CVJ186:CVK186"/>
    <mergeCell ref="CVQ186:CVR186"/>
    <mergeCell ref="CVX186:CVY186"/>
    <mergeCell ref="CWE186:CWF186"/>
    <mergeCell ref="CWL186:CWM186"/>
    <mergeCell ref="CWS186:CWT186"/>
    <mergeCell ref="DEG186:DEH186"/>
    <mergeCell ref="DEN186:DEO186"/>
    <mergeCell ref="DEU186:DEV186"/>
    <mergeCell ref="DFB186:DFC186"/>
    <mergeCell ref="DFI186:DFJ186"/>
    <mergeCell ref="DFP186:DFQ186"/>
    <mergeCell ref="DBV186:DBW186"/>
    <mergeCell ref="CZK186:CZL186"/>
    <mergeCell ref="CZR186:CZS186"/>
    <mergeCell ref="CZY186:CZZ186"/>
    <mergeCell ref="DAF186:DAG186"/>
    <mergeCell ref="DAM186:DAN186"/>
    <mergeCell ref="DAT186:DAU186"/>
    <mergeCell ref="DBA186:DBB186"/>
    <mergeCell ref="DBH186:DBI186"/>
    <mergeCell ref="DBO186:DBP186"/>
    <mergeCell ref="CXN186:CXO186"/>
    <mergeCell ref="CXU186:CXV186"/>
    <mergeCell ref="CYB186:CYC186"/>
    <mergeCell ref="CYI186:CYJ186"/>
    <mergeCell ref="CYP186:CYQ186"/>
    <mergeCell ref="DFW186:DFX186"/>
    <mergeCell ref="DGD186:DGE186"/>
    <mergeCell ref="DGK186:DGL186"/>
    <mergeCell ref="DCC186:DCD186"/>
    <mergeCell ref="DCJ186:DCK186"/>
    <mergeCell ref="DCQ186:DCR186"/>
    <mergeCell ref="DCX186:DCY186"/>
    <mergeCell ref="DDE186:DDF186"/>
    <mergeCell ref="DDL186:DDM186"/>
    <mergeCell ref="DDS186:DDT186"/>
    <mergeCell ref="DDZ186:DEA186"/>
    <mergeCell ref="DJC186:DJD186"/>
    <mergeCell ref="DJJ186:DJK186"/>
    <mergeCell ref="DJQ186:DJR186"/>
    <mergeCell ref="DJX186:DJY186"/>
    <mergeCell ref="DKE186:DKF186"/>
    <mergeCell ref="DKL186:DKM186"/>
    <mergeCell ref="DKS186:DKT186"/>
    <mergeCell ref="DKZ186:DLA186"/>
    <mergeCell ref="DLG186:DLH186"/>
    <mergeCell ref="DGR186:DGS186"/>
    <mergeCell ref="DGY186:DGZ186"/>
    <mergeCell ref="DHF186:DHG186"/>
    <mergeCell ref="DHM186:DHN186"/>
    <mergeCell ref="DHT186:DHU186"/>
    <mergeCell ref="DIA186:DIB186"/>
    <mergeCell ref="DIH186:DII186"/>
    <mergeCell ref="DIO186:DIP186"/>
    <mergeCell ref="DIV186:DIW186"/>
    <mergeCell ref="DNY186:DNZ186"/>
    <mergeCell ref="DOF186:DOG186"/>
    <mergeCell ref="DOM186:DON186"/>
    <mergeCell ref="DOT186:DOU186"/>
    <mergeCell ref="DPA186:DPB186"/>
    <mergeCell ref="DPH186:DPI186"/>
    <mergeCell ref="DPO186:DPP186"/>
    <mergeCell ref="DPV186:DPW186"/>
    <mergeCell ref="DQC186:DQD186"/>
    <mergeCell ref="DLN186:DLO186"/>
    <mergeCell ref="DLU186:DLV186"/>
    <mergeCell ref="DMB186:DMC186"/>
    <mergeCell ref="DMI186:DMJ186"/>
    <mergeCell ref="DMP186:DMQ186"/>
    <mergeCell ref="DMW186:DMX186"/>
    <mergeCell ref="DND186:DNE186"/>
    <mergeCell ref="DNK186:DNL186"/>
    <mergeCell ref="DNR186:DNS186"/>
    <mergeCell ref="DSU186:DSV186"/>
    <mergeCell ref="DTB186:DTC186"/>
    <mergeCell ref="DTI186:DTJ186"/>
    <mergeCell ref="DTP186:DTQ186"/>
    <mergeCell ref="DTW186:DTX186"/>
    <mergeCell ref="DUD186:DUE186"/>
    <mergeCell ref="DUK186:DUL186"/>
    <mergeCell ref="DUR186:DUS186"/>
    <mergeCell ref="DUY186:DUZ186"/>
    <mergeCell ref="DQJ186:DQK186"/>
    <mergeCell ref="DQQ186:DQR186"/>
    <mergeCell ref="DQX186:DQY186"/>
    <mergeCell ref="DRE186:DRF186"/>
    <mergeCell ref="DRL186:DRM186"/>
    <mergeCell ref="DRS186:DRT186"/>
    <mergeCell ref="DRZ186:DSA186"/>
    <mergeCell ref="DSG186:DSH186"/>
    <mergeCell ref="DSN186:DSO186"/>
    <mergeCell ref="DXQ186:DXR186"/>
    <mergeCell ref="DXX186:DXY186"/>
    <mergeCell ref="DYE186:DYF186"/>
    <mergeCell ref="DYL186:DYM186"/>
    <mergeCell ref="DYS186:DYT186"/>
    <mergeCell ref="DYZ186:DZA186"/>
    <mergeCell ref="DZG186:DZH186"/>
    <mergeCell ref="DZN186:DZO186"/>
    <mergeCell ref="DZU186:DZV186"/>
    <mergeCell ref="DVF186:DVG186"/>
    <mergeCell ref="DVM186:DVN186"/>
    <mergeCell ref="DVT186:DVU186"/>
    <mergeCell ref="DWA186:DWB186"/>
    <mergeCell ref="DWH186:DWI186"/>
    <mergeCell ref="DWO186:DWP186"/>
    <mergeCell ref="DWV186:DWW186"/>
    <mergeCell ref="DXC186:DXD186"/>
    <mergeCell ref="DXJ186:DXK186"/>
    <mergeCell ref="ECM186:ECN186"/>
    <mergeCell ref="ECT186:ECU186"/>
    <mergeCell ref="EEJ186:EEK186"/>
    <mergeCell ref="EEQ186:EER186"/>
    <mergeCell ref="EAB186:EAC186"/>
    <mergeCell ref="EAI186:EAJ186"/>
    <mergeCell ref="EAP186:EAQ186"/>
    <mergeCell ref="EAW186:EAX186"/>
    <mergeCell ref="EBD186:EBE186"/>
    <mergeCell ref="EBK186:EBL186"/>
    <mergeCell ref="EBR186:EBS186"/>
    <mergeCell ref="EBY186:EBZ186"/>
    <mergeCell ref="ECF186:ECG186"/>
    <mergeCell ref="EJT186:EJU186"/>
    <mergeCell ref="EKA186:EKB186"/>
    <mergeCell ref="EKH186:EKI186"/>
    <mergeCell ref="EKO186:EKP186"/>
    <mergeCell ref="EKV186:EKW186"/>
    <mergeCell ref="ELC186:ELD186"/>
    <mergeCell ref="EHI186:EHJ186"/>
    <mergeCell ref="EEX186:EEY186"/>
    <mergeCell ref="EFE186:EFF186"/>
    <mergeCell ref="EFL186:EFM186"/>
    <mergeCell ref="EFS186:EFT186"/>
    <mergeCell ref="EFZ186:EGA186"/>
    <mergeCell ref="EGG186:EGH186"/>
    <mergeCell ref="EGN186:EGO186"/>
    <mergeCell ref="EGU186:EGV186"/>
    <mergeCell ref="EHB186:EHC186"/>
    <mergeCell ref="EDA186:EDB186"/>
    <mergeCell ref="EDH186:EDI186"/>
    <mergeCell ref="EDO186:EDP186"/>
    <mergeCell ref="EDV186:EDW186"/>
    <mergeCell ref="EEC186:EED186"/>
    <mergeCell ref="ELJ186:ELK186"/>
    <mergeCell ref="ELQ186:ELR186"/>
    <mergeCell ref="ELX186:ELY186"/>
    <mergeCell ref="EHP186:EHQ186"/>
    <mergeCell ref="EHW186:EHX186"/>
    <mergeCell ref="EID186:EIE186"/>
    <mergeCell ref="EIK186:EIL186"/>
    <mergeCell ref="EIR186:EIS186"/>
    <mergeCell ref="EIY186:EIZ186"/>
    <mergeCell ref="EJF186:EJG186"/>
    <mergeCell ref="EJM186:EJN186"/>
    <mergeCell ref="EOP186:EOQ186"/>
    <mergeCell ref="EOW186:EOX186"/>
    <mergeCell ref="EPD186:EPE186"/>
    <mergeCell ref="EPK186:EPL186"/>
    <mergeCell ref="EPR186:EPS186"/>
    <mergeCell ref="EPY186:EPZ186"/>
    <mergeCell ref="EQF186:EQG186"/>
    <mergeCell ref="EQM186:EQN186"/>
    <mergeCell ref="EQT186:EQU186"/>
    <mergeCell ref="EME186:EMF186"/>
    <mergeCell ref="EML186:EMM186"/>
    <mergeCell ref="EMS186:EMT186"/>
    <mergeCell ref="EMZ186:ENA186"/>
    <mergeCell ref="ENG186:ENH186"/>
    <mergeCell ref="ENN186:ENO186"/>
    <mergeCell ref="ENU186:ENV186"/>
    <mergeCell ref="EOB186:EOC186"/>
    <mergeCell ref="EOI186:EOJ186"/>
    <mergeCell ref="ETL186:ETM186"/>
    <mergeCell ref="ETS186:ETT186"/>
    <mergeCell ref="ETZ186:EUA186"/>
    <mergeCell ref="EUG186:EUH186"/>
    <mergeCell ref="EUN186:EUO186"/>
    <mergeCell ref="EUU186:EUV186"/>
    <mergeCell ref="EVB186:EVC186"/>
    <mergeCell ref="EVI186:EVJ186"/>
    <mergeCell ref="EVP186:EVQ186"/>
    <mergeCell ref="ERA186:ERB186"/>
    <mergeCell ref="ERH186:ERI186"/>
    <mergeCell ref="ERO186:ERP186"/>
    <mergeCell ref="ERV186:ERW186"/>
    <mergeCell ref="ESC186:ESD186"/>
    <mergeCell ref="ESJ186:ESK186"/>
    <mergeCell ref="ESQ186:ESR186"/>
    <mergeCell ref="ESX186:ESY186"/>
    <mergeCell ref="ETE186:ETF186"/>
    <mergeCell ref="EYH186:EYI186"/>
    <mergeCell ref="EYO186:EYP186"/>
    <mergeCell ref="EYV186:EYW186"/>
    <mergeCell ref="EZC186:EZD186"/>
    <mergeCell ref="EZJ186:EZK186"/>
    <mergeCell ref="EZQ186:EZR186"/>
    <mergeCell ref="EZX186:EZY186"/>
    <mergeCell ref="FAE186:FAF186"/>
    <mergeCell ref="FAL186:FAM186"/>
    <mergeCell ref="EVW186:EVX186"/>
    <mergeCell ref="EWD186:EWE186"/>
    <mergeCell ref="EWK186:EWL186"/>
    <mergeCell ref="EWR186:EWS186"/>
    <mergeCell ref="EWY186:EWZ186"/>
    <mergeCell ref="EXF186:EXG186"/>
    <mergeCell ref="EXM186:EXN186"/>
    <mergeCell ref="EXT186:EXU186"/>
    <mergeCell ref="EYA186:EYB186"/>
    <mergeCell ref="FDD186:FDE186"/>
    <mergeCell ref="FDK186:FDL186"/>
    <mergeCell ref="FDR186:FDS186"/>
    <mergeCell ref="FDY186:FDZ186"/>
    <mergeCell ref="FEF186:FEG186"/>
    <mergeCell ref="FEM186:FEN186"/>
    <mergeCell ref="FET186:FEU186"/>
    <mergeCell ref="FFA186:FFB186"/>
    <mergeCell ref="FFH186:FFI186"/>
    <mergeCell ref="FAS186:FAT186"/>
    <mergeCell ref="FAZ186:FBA186"/>
    <mergeCell ref="FBG186:FBH186"/>
    <mergeCell ref="FBN186:FBO186"/>
    <mergeCell ref="FBU186:FBV186"/>
    <mergeCell ref="FCB186:FCC186"/>
    <mergeCell ref="FCI186:FCJ186"/>
    <mergeCell ref="FCP186:FCQ186"/>
    <mergeCell ref="FCW186:FCX186"/>
    <mergeCell ref="FHZ186:FIA186"/>
    <mergeCell ref="FIG186:FIH186"/>
    <mergeCell ref="FJW186:FJX186"/>
    <mergeCell ref="FKD186:FKE186"/>
    <mergeCell ref="FFO186:FFP186"/>
    <mergeCell ref="FFV186:FFW186"/>
    <mergeCell ref="FGC186:FGD186"/>
    <mergeCell ref="FGJ186:FGK186"/>
    <mergeCell ref="FGQ186:FGR186"/>
    <mergeCell ref="FGX186:FGY186"/>
    <mergeCell ref="FHE186:FHF186"/>
    <mergeCell ref="FHL186:FHM186"/>
    <mergeCell ref="FHS186:FHT186"/>
    <mergeCell ref="FPG186:FPH186"/>
    <mergeCell ref="FPN186:FPO186"/>
    <mergeCell ref="FPU186:FPV186"/>
    <mergeCell ref="FQB186:FQC186"/>
    <mergeCell ref="FQI186:FQJ186"/>
    <mergeCell ref="FQP186:FQQ186"/>
    <mergeCell ref="FMV186:FMW186"/>
    <mergeCell ref="FKK186:FKL186"/>
    <mergeCell ref="FKR186:FKS186"/>
    <mergeCell ref="FKY186:FKZ186"/>
    <mergeCell ref="FLF186:FLG186"/>
    <mergeCell ref="FLM186:FLN186"/>
    <mergeCell ref="FLT186:FLU186"/>
    <mergeCell ref="FMA186:FMB186"/>
    <mergeCell ref="FMH186:FMI186"/>
    <mergeCell ref="FMO186:FMP186"/>
    <mergeCell ref="FIN186:FIO186"/>
    <mergeCell ref="FIU186:FIV186"/>
    <mergeCell ref="FJB186:FJC186"/>
    <mergeCell ref="FJI186:FJJ186"/>
    <mergeCell ref="FJP186:FJQ186"/>
    <mergeCell ref="FQW186:FQX186"/>
    <mergeCell ref="FRD186:FRE186"/>
    <mergeCell ref="FRK186:FRL186"/>
    <mergeCell ref="FNC186:FND186"/>
    <mergeCell ref="FNJ186:FNK186"/>
    <mergeCell ref="FNQ186:FNR186"/>
    <mergeCell ref="FNX186:FNY186"/>
    <mergeCell ref="FOE186:FOF186"/>
    <mergeCell ref="FOL186:FOM186"/>
    <mergeCell ref="FOS186:FOT186"/>
    <mergeCell ref="FOZ186:FPA186"/>
    <mergeCell ref="FUC186:FUD186"/>
    <mergeCell ref="FUJ186:FUK186"/>
    <mergeCell ref="FUQ186:FUR186"/>
    <mergeCell ref="FUX186:FUY186"/>
    <mergeCell ref="FVE186:FVF186"/>
    <mergeCell ref="FVL186:FVM186"/>
    <mergeCell ref="FVS186:FVT186"/>
    <mergeCell ref="FVZ186:FWA186"/>
    <mergeCell ref="FWG186:FWH186"/>
    <mergeCell ref="FRR186:FRS186"/>
    <mergeCell ref="FRY186:FRZ186"/>
    <mergeCell ref="FSF186:FSG186"/>
    <mergeCell ref="FSM186:FSN186"/>
    <mergeCell ref="FST186:FSU186"/>
    <mergeCell ref="FTA186:FTB186"/>
    <mergeCell ref="FTH186:FTI186"/>
    <mergeCell ref="FTO186:FTP186"/>
    <mergeCell ref="FTV186:FTW186"/>
    <mergeCell ref="FYY186:FYZ186"/>
    <mergeCell ref="FZF186:FZG186"/>
    <mergeCell ref="FZM186:FZN186"/>
    <mergeCell ref="FZT186:FZU186"/>
    <mergeCell ref="GAA186:GAB186"/>
    <mergeCell ref="GAH186:GAI186"/>
    <mergeCell ref="GAO186:GAP186"/>
    <mergeCell ref="GAV186:GAW186"/>
    <mergeCell ref="GBC186:GBD186"/>
    <mergeCell ref="FWN186:FWO186"/>
    <mergeCell ref="FWU186:FWV186"/>
    <mergeCell ref="FXB186:FXC186"/>
    <mergeCell ref="FXI186:FXJ186"/>
    <mergeCell ref="FXP186:FXQ186"/>
    <mergeCell ref="FXW186:FXX186"/>
    <mergeCell ref="FYD186:FYE186"/>
    <mergeCell ref="FYK186:FYL186"/>
    <mergeCell ref="FYR186:FYS186"/>
    <mergeCell ref="GDU186:GDV186"/>
    <mergeCell ref="GEB186:GEC186"/>
    <mergeCell ref="GEI186:GEJ186"/>
    <mergeCell ref="GEP186:GEQ186"/>
    <mergeCell ref="GEW186:GEX186"/>
    <mergeCell ref="GFD186:GFE186"/>
    <mergeCell ref="GFK186:GFL186"/>
    <mergeCell ref="GFR186:GFS186"/>
    <mergeCell ref="GFY186:GFZ186"/>
    <mergeCell ref="GBJ186:GBK186"/>
    <mergeCell ref="GBQ186:GBR186"/>
    <mergeCell ref="GBX186:GBY186"/>
    <mergeCell ref="GCE186:GCF186"/>
    <mergeCell ref="GCL186:GCM186"/>
    <mergeCell ref="GCS186:GCT186"/>
    <mergeCell ref="GCZ186:GDA186"/>
    <mergeCell ref="GDG186:GDH186"/>
    <mergeCell ref="GDN186:GDO186"/>
    <mergeCell ref="GIQ186:GIR186"/>
    <mergeCell ref="GIX186:GIY186"/>
    <mergeCell ref="GJE186:GJF186"/>
    <mergeCell ref="GJL186:GJM186"/>
    <mergeCell ref="GJS186:GJT186"/>
    <mergeCell ref="GJZ186:GKA186"/>
    <mergeCell ref="GKG186:GKH186"/>
    <mergeCell ref="GKN186:GKO186"/>
    <mergeCell ref="GKU186:GKV186"/>
    <mergeCell ref="GGF186:GGG186"/>
    <mergeCell ref="GGM186:GGN186"/>
    <mergeCell ref="GGT186:GGU186"/>
    <mergeCell ref="GHA186:GHB186"/>
    <mergeCell ref="GHH186:GHI186"/>
    <mergeCell ref="GHO186:GHP186"/>
    <mergeCell ref="GHV186:GHW186"/>
    <mergeCell ref="GIC186:GID186"/>
    <mergeCell ref="GIJ186:GIK186"/>
    <mergeCell ref="GNM186:GNN186"/>
    <mergeCell ref="GNT186:GNU186"/>
    <mergeCell ref="GOA186:GOB186"/>
    <mergeCell ref="GOH186:GOI186"/>
    <mergeCell ref="GOO186:GOP186"/>
    <mergeCell ref="GOV186:GOW186"/>
    <mergeCell ref="GPC186:GPD186"/>
    <mergeCell ref="GPJ186:GPK186"/>
    <mergeCell ref="GPQ186:GPR186"/>
    <mergeCell ref="GLB186:GLC186"/>
    <mergeCell ref="GLI186:GLJ186"/>
    <mergeCell ref="GLP186:GLQ186"/>
    <mergeCell ref="GLW186:GLX186"/>
    <mergeCell ref="GMD186:GME186"/>
    <mergeCell ref="GMK186:GML186"/>
    <mergeCell ref="GMR186:GMS186"/>
    <mergeCell ref="GMY186:GMZ186"/>
    <mergeCell ref="GNF186:GNG186"/>
    <mergeCell ref="GSI186:GSJ186"/>
    <mergeCell ref="GSP186:GSQ186"/>
    <mergeCell ref="GSW186:GSX186"/>
    <mergeCell ref="GTD186:GTE186"/>
    <mergeCell ref="GTK186:GTL186"/>
    <mergeCell ref="GTR186:GTS186"/>
    <mergeCell ref="GTY186:GTZ186"/>
    <mergeCell ref="GUF186:GUG186"/>
    <mergeCell ref="GUM186:GUN186"/>
    <mergeCell ref="GPX186:GPY186"/>
    <mergeCell ref="GQE186:GQF186"/>
    <mergeCell ref="GQL186:GQM186"/>
    <mergeCell ref="GQS186:GQT186"/>
    <mergeCell ref="GQZ186:GRA186"/>
    <mergeCell ref="GRG186:GRH186"/>
    <mergeCell ref="GRN186:GRO186"/>
    <mergeCell ref="GRU186:GRV186"/>
    <mergeCell ref="GSB186:GSC186"/>
    <mergeCell ref="GXE186:GXF186"/>
    <mergeCell ref="GXL186:GXM186"/>
    <mergeCell ref="GXS186:GXT186"/>
    <mergeCell ref="GXZ186:GYA186"/>
    <mergeCell ref="GYG186:GYH186"/>
    <mergeCell ref="GYN186:GYO186"/>
    <mergeCell ref="GYU186:GYV186"/>
    <mergeCell ref="GZB186:GZC186"/>
    <mergeCell ref="GZI186:GZJ186"/>
    <mergeCell ref="GUT186:GUU186"/>
    <mergeCell ref="GVA186:GVB186"/>
    <mergeCell ref="GVH186:GVI186"/>
    <mergeCell ref="GVO186:GVP186"/>
    <mergeCell ref="GVV186:GVW186"/>
    <mergeCell ref="GWC186:GWD186"/>
    <mergeCell ref="GWJ186:GWK186"/>
    <mergeCell ref="GWQ186:GWR186"/>
    <mergeCell ref="GWX186:GWY186"/>
    <mergeCell ref="HCA186:HCB186"/>
    <mergeCell ref="HCH186:HCI186"/>
    <mergeCell ref="HCO186:HCP186"/>
    <mergeCell ref="HCV186:HCW186"/>
    <mergeCell ref="HDC186:HDD186"/>
    <mergeCell ref="HDJ186:HDK186"/>
    <mergeCell ref="HDQ186:HDR186"/>
    <mergeCell ref="HDX186:HDY186"/>
    <mergeCell ref="HEE186:HEF186"/>
    <mergeCell ref="GZP186:GZQ186"/>
    <mergeCell ref="GZW186:GZX186"/>
    <mergeCell ref="HAD186:HAE186"/>
    <mergeCell ref="HAK186:HAL186"/>
    <mergeCell ref="HAR186:HAS186"/>
    <mergeCell ref="HAY186:HAZ186"/>
    <mergeCell ref="HBF186:HBG186"/>
    <mergeCell ref="HBM186:HBN186"/>
    <mergeCell ref="HBT186:HBU186"/>
    <mergeCell ref="HGW186:HGX186"/>
    <mergeCell ref="HHD186:HHE186"/>
    <mergeCell ref="HHK186:HHL186"/>
    <mergeCell ref="HHR186:HHS186"/>
    <mergeCell ref="HHY186:HHZ186"/>
    <mergeCell ref="HIF186:HIG186"/>
    <mergeCell ref="HIM186:HIN186"/>
    <mergeCell ref="HIT186:HIU186"/>
    <mergeCell ref="HJA186:HJB186"/>
    <mergeCell ref="HEL186:HEM186"/>
    <mergeCell ref="HES186:HET186"/>
    <mergeCell ref="HEZ186:HFA186"/>
    <mergeCell ref="HFG186:HFH186"/>
    <mergeCell ref="HFN186:HFO186"/>
    <mergeCell ref="HFU186:HFV186"/>
    <mergeCell ref="HGB186:HGC186"/>
    <mergeCell ref="HGI186:HGJ186"/>
    <mergeCell ref="HGP186:HGQ186"/>
    <mergeCell ref="HLS186:HLT186"/>
    <mergeCell ref="HLZ186:HMA186"/>
    <mergeCell ref="HMG186:HMH186"/>
    <mergeCell ref="HMN186:HMO186"/>
    <mergeCell ref="HMU186:HMV186"/>
    <mergeCell ref="HNB186:HNC186"/>
    <mergeCell ref="HNI186:HNJ186"/>
    <mergeCell ref="HNP186:HNQ186"/>
    <mergeCell ref="HNW186:HNX186"/>
    <mergeCell ref="HJH186:HJI186"/>
    <mergeCell ref="HJO186:HJP186"/>
    <mergeCell ref="HJV186:HJW186"/>
    <mergeCell ref="HKC186:HKD186"/>
    <mergeCell ref="HKJ186:HKK186"/>
    <mergeCell ref="HKQ186:HKR186"/>
    <mergeCell ref="HKX186:HKY186"/>
    <mergeCell ref="HLE186:HLF186"/>
    <mergeCell ref="HLL186:HLM186"/>
    <mergeCell ref="HQO186:HQP186"/>
    <mergeCell ref="HQV186:HQW186"/>
    <mergeCell ref="HRC186:HRD186"/>
    <mergeCell ref="HRJ186:HRK186"/>
    <mergeCell ref="HRQ186:HRR186"/>
    <mergeCell ref="HRX186:HRY186"/>
    <mergeCell ref="HSE186:HSF186"/>
    <mergeCell ref="HSL186:HSM186"/>
    <mergeCell ref="HSS186:HST186"/>
    <mergeCell ref="HOD186:HOE186"/>
    <mergeCell ref="HOK186:HOL186"/>
    <mergeCell ref="HOR186:HOS186"/>
    <mergeCell ref="HOY186:HOZ186"/>
    <mergeCell ref="HPF186:HPG186"/>
    <mergeCell ref="HPM186:HPN186"/>
    <mergeCell ref="HPT186:HPU186"/>
    <mergeCell ref="HQA186:HQB186"/>
    <mergeCell ref="HQH186:HQI186"/>
    <mergeCell ref="HVK186:HVL186"/>
    <mergeCell ref="HVR186:HVS186"/>
    <mergeCell ref="HVY186:HVZ186"/>
    <mergeCell ref="HWF186:HWG186"/>
    <mergeCell ref="HWM186:HWN186"/>
    <mergeCell ref="HWT186:HWU186"/>
    <mergeCell ref="HXA186:HXB186"/>
    <mergeCell ref="HXH186:HXI186"/>
    <mergeCell ref="HXO186:HXP186"/>
    <mergeCell ref="HSZ186:HTA186"/>
    <mergeCell ref="HTG186:HTH186"/>
    <mergeCell ref="HTN186:HTO186"/>
    <mergeCell ref="HTU186:HTV186"/>
    <mergeCell ref="HUB186:HUC186"/>
    <mergeCell ref="HUI186:HUJ186"/>
    <mergeCell ref="HUP186:HUQ186"/>
    <mergeCell ref="HUW186:HUX186"/>
    <mergeCell ref="HVD186:HVE186"/>
    <mergeCell ref="IAG186:IAH186"/>
    <mergeCell ref="IAN186:IAO186"/>
    <mergeCell ref="IAU186:IAV186"/>
    <mergeCell ref="IBB186:IBC186"/>
    <mergeCell ref="IBI186:IBJ186"/>
    <mergeCell ref="IBP186:IBQ186"/>
    <mergeCell ref="IBW186:IBX186"/>
    <mergeCell ref="ICD186:ICE186"/>
    <mergeCell ref="ICK186:ICL186"/>
    <mergeCell ref="HXV186:HXW186"/>
    <mergeCell ref="HYC186:HYD186"/>
    <mergeCell ref="HYJ186:HYK186"/>
    <mergeCell ref="HYQ186:HYR186"/>
    <mergeCell ref="HYX186:HYY186"/>
    <mergeCell ref="HZE186:HZF186"/>
    <mergeCell ref="HZL186:HZM186"/>
    <mergeCell ref="HZS186:HZT186"/>
    <mergeCell ref="HZZ186:IAA186"/>
    <mergeCell ref="IFC186:IFD186"/>
    <mergeCell ref="IFJ186:IFK186"/>
    <mergeCell ref="IFQ186:IFR186"/>
    <mergeCell ref="IFX186:IFY186"/>
    <mergeCell ref="IGE186:IGF186"/>
    <mergeCell ref="IGL186:IGM186"/>
    <mergeCell ref="IGS186:IGT186"/>
    <mergeCell ref="IGZ186:IHA186"/>
    <mergeCell ref="IHG186:IHH186"/>
    <mergeCell ref="ICR186:ICS186"/>
    <mergeCell ref="ICY186:ICZ186"/>
    <mergeCell ref="IDF186:IDG186"/>
    <mergeCell ref="IDM186:IDN186"/>
    <mergeCell ref="IDT186:IDU186"/>
    <mergeCell ref="IEA186:IEB186"/>
    <mergeCell ref="IEH186:IEI186"/>
    <mergeCell ref="IEO186:IEP186"/>
    <mergeCell ref="IEV186:IEW186"/>
    <mergeCell ref="IJY186:IJZ186"/>
    <mergeCell ref="IKF186:IKG186"/>
    <mergeCell ref="IKM186:IKN186"/>
    <mergeCell ref="IKT186:IKU186"/>
    <mergeCell ref="ILA186:ILB186"/>
    <mergeCell ref="ILH186:ILI186"/>
    <mergeCell ref="ILO186:ILP186"/>
    <mergeCell ref="ILV186:ILW186"/>
    <mergeCell ref="IMC186:IMD186"/>
    <mergeCell ref="IHN186:IHO186"/>
    <mergeCell ref="IHU186:IHV186"/>
    <mergeCell ref="IIB186:IIC186"/>
    <mergeCell ref="III186:IIJ186"/>
    <mergeCell ref="IIP186:IIQ186"/>
    <mergeCell ref="IIW186:IIX186"/>
    <mergeCell ref="IJD186:IJE186"/>
    <mergeCell ref="IJK186:IJL186"/>
    <mergeCell ref="IJR186:IJS186"/>
    <mergeCell ref="IOU186:IOV186"/>
    <mergeCell ref="IPB186:IPC186"/>
    <mergeCell ref="IPI186:IPJ186"/>
    <mergeCell ref="IPP186:IPQ186"/>
    <mergeCell ref="IPW186:IPX186"/>
    <mergeCell ref="IQD186:IQE186"/>
    <mergeCell ref="IQK186:IQL186"/>
    <mergeCell ref="IQR186:IQS186"/>
    <mergeCell ref="IQY186:IQZ186"/>
    <mergeCell ref="IMJ186:IMK186"/>
    <mergeCell ref="IMQ186:IMR186"/>
    <mergeCell ref="IMX186:IMY186"/>
    <mergeCell ref="INE186:INF186"/>
    <mergeCell ref="INL186:INM186"/>
    <mergeCell ref="INS186:INT186"/>
    <mergeCell ref="INZ186:IOA186"/>
    <mergeCell ref="IOG186:IOH186"/>
    <mergeCell ref="ION186:IOO186"/>
    <mergeCell ref="ITQ186:ITR186"/>
    <mergeCell ref="ITX186:ITY186"/>
    <mergeCell ref="IUE186:IUF186"/>
    <mergeCell ref="IUL186:IUM186"/>
    <mergeCell ref="IUS186:IUT186"/>
    <mergeCell ref="IUZ186:IVA186"/>
    <mergeCell ref="IVG186:IVH186"/>
    <mergeCell ref="IVN186:IVO186"/>
    <mergeCell ref="IVU186:IVV186"/>
    <mergeCell ref="IRF186:IRG186"/>
    <mergeCell ref="IRM186:IRN186"/>
    <mergeCell ref="IRT186:IRU186"/>
    <mergeCell ref="ISA186:ISB186"/>
    <mergeCell ref="ISH186:ISI186"/>
    <mergeCell ref="ISO186:ISP186"/>
    <mergeCell ref="ISV186:ISW186"/>
    <mergeCell ref="ITC186:ITD186"/>
    <mergeCell ref="ITJ186:ITK186"/>
    <mergeCell ref="IYM186:IYN186"/>
    <mergeCell ref="IYT186:IYU186"/>
    <mergeCell ref="IZA186:IZB186"/>
    <mergeCell ref="IZH186:IZI186"/>
    <mergeCell ref="IZO186:IZP186"/>
    <mergeCell ref="IZV186:IZW186"/>
    <mergeCell ref="JAC186:JAD186"/>
    <mergeCell ref="JAJ186:JAK186"/>
    <mergeCell ref="JAQ186:JAR186"/>
    <mergeCell ref="IWB186:IWC186"/>
    <mergeCell ref="IWI186:IWJ186"/>
    <mergeCell ref="IWP186:IWQ186"/>
    <mergeCell ref="IWW186:IWX186"/>
    <mergeCell ref="IXD186:IXE186"/>
    <mergeCell ref="IXK186:IXL186"/>
    <mergeCell ref="IXR186:IXS186"/>
    <mergeCell ref="IXY186:IXZ186"/>
    <mergeCell ref="IYF186:IYG186"/>
    <mergeCell ref="JDI186:JDJ186"/>
    <mergeCell ref="JDP186:JDQ186"/>
    <mergeCell ref="JDW186:JDX186"/>
    <mergeCell ref="JED186:JEE186"/>
    <mergeCell ref="JEK186:JEL186"/>
    <mergeCell ref="JER186:JES186"/>
    <mergeCell ref="JEY186:JEZ186"/>
    <mergeCell ref="JFF186:JFG186"/>
    <mergeCell ref="JFM186:JFN186"/>
    <mergeCell ref="JAX186:JAY186"/>
    <mergeCell ref="JBE186:JBF186"/>
    <mergeCell ref="JBL186:JBM186"/>
    <mergeCell ref="JBS186:JBT186"/>
    <mergeCell ref="JBZ186:JCA186"/>
    <mergeCell ref="JCG186:JCH186"/>
    <mergeCell ref="JCN186:JCO186"/>
    <mergeCell ref="JCU186:JCV186"/>
    <mergeCell ref="JDB186:JDC186"/>
    <mergeCell ref="JIE186:JIF186"/>
    <mergeCell ref="JIL186:JIM186"/>
    <mergeCell ref="JIS186:JIT186"/>
    <mergeCell ref="JIZ186:JJA186"/>
    <mergeCell ref="JJG186:JJH186"/>
    <mergeCell ref="JJN186:JJO186"/>
    <mergeCell ref="JJU186:JJV186"/>
    <mergeCell ref="JKB186:JKC186"/>
    <mergeCell ref="JKI186:JKJ186"/>
    <mergeCell ref="JFT186:JFU186"/>
    <mergeCell ref="JGA186:JGB186"/>
    <mergeCell ref="JGH186:JGI186"/>
    <mergeCell ref="JGO186:JGP186"/>
    <mergeCell ref="JGV186:JGW186"/>
    <mergeCell ref="JHC186:JHD186"/>
    <mergeCell ref="JHJ186:JHK186"/>
    <mergeCell ref="JHQ186:JHR186"/>
    <mergeCell ref="JHX186:JHY186"/>
    <mergeCell ref="JNA186:JNB186"/>
    <mergeCell ref="JNH186:JNI186"/>
    <mergeCell ref="JNO186:JNP186"/>
    <mergeCell ref="JNV186:JNW186"/>
    <mergeCell ref="JOC186:JOD186"/>
    <mergeCell ref="JOJ186:JOK186"/>
    <mergeCell ref="JOQ186:JOR186"/>
    <mergeCell ref="JOX186:JOY186"/>
    <mergeCell ref="JPE186:JPF186"/>
    <mergeCell ref="JKP186:JKQ186"/>
    <mergeCell ref="JKW186:JKX186"/>
    <mergeCell ref="JLD186:JLE186"/>
    <mergeCell ref="JLK186:JLL186"/>
    <mergeCell ref="JLR186:JLS186"/>
    <mergeCell ref="JLY186:JLZ186"/>
    <mergeCell ref="JMF186:JMG186"/>
    <mergeCell ref="JMM186:JMN186"/>
    <mergeCell ref="JMT186:JMU186"/>
    <mergeCell ref="JRW186:JRX186"/>
    <mergeCell ref="JSD186:JSE186"/>
    <mergeCell ref="JSK186:JSL186"/>
    <mergeCell ref="JSR186:JSS186"/>
    <mergeCell ref="JSY186:JSZ186"/>
    <mergeCell ref="JTF186:JTG186"/>
    <mergeCell ref="JTM186:JTN186"/>
    <mergeCell ref="JTT186:JTU186"/>
    <mergeCell ref="JUA186:JUB186"/>
    <mergeCell ref="JPL186:JPM186"/>
    <mergeCell ref="JPS186:JPT186"/>
    <mergeCell ref="JPZ186:JQA186"/>
    <mergeCell ref="JQG186:JQH186"/>
    <mergeCell ref="JQN186:JQO186"/>
    <mergeCell ref="JQU186:JQV186"/>
    <mergeCell ref="JRB186:JRC186"/>
    <mergeCell ref="JRI186:JRJ186"/>
    <mergeCell ref="JRP186:JRQ186"/>
    <mergeCell ref="JWS186:JWT186"/>
    <mergeCell ref="JWZ186:JXA186"/>
    <mergeCell ref="JXG186:JXH186"/>
    <mergeCell ref="JXN186:JXO186"/>
    <mergeCell ref="JXU186:JXV186"/>
    <mergeCell ref="JYB186:JYC186"/>
    <mergeCell ref="JYI186:JYJ186"/>
    <mergeCell ref="JYP186:JYQ186"/>
    <mergeCell ref="JYW186:JYX186"/>
    <mergeCell ref="JUH186:JUI186"/>
    <mergeCell ref="JUO186:JUP186"/>
    <mergeCell ref="JUV186:JUW186"/>
    <mergeCell ref="JVC186:JVD186"/>
    <mergeCell ref="JVJ186:JVK186"/>
    <mergeCell ref="JVQ186:JVR186"/>
    <mergeCell ref="JVX186:JVY186"/>
    <mergeCell ref="JWE186:JWF186"/>
    <mergeCell ref="JWL186:JWM186"/>
    <mergeCell ref="KBO186:KBP186"/>
    <mergeCell ref="KBV186:KBW186"/>
    <mergeCell ref="KCC186:KCD186"/>
    <mergeCell ref="KCJ186:KCK186"/>
    <mergeCell ref="KCQ186:KCR186"/>
    <mergeCell ref="KCX186:KCY186"/>
    <mergeCell ref="KDE186:KDF186"/>
    <mergeCell ref="KDL186:KDM186"/>
    <mergeCell ref="KDS186:KDT186"/>
    <mergeCell ref="JZD186:JZE186"/>
    <mergeCell ref="JZK186:JZL186"/>
    <mergeCell ref="JZR186:JZS186"/>
    <mergeCell ref="JZY186:JZZ186"/>
    <mergeCell ref="KAF186:KAG186"/>
    <mergeCell ref="KAM186:KAN186"/>
    <mergeCell ref="KAT186:KAU186"/>
    <mergeCell ref="KBA186:KBB186"/>
    <mergeCell ref="KBH186:KBI186"/>
    <mergeCell ref="KGK186:KGL186"/>
    <mergeCell ref="KGR186:KGS186"/>
    <mergeCell ref="KGY186:KGZ186"/>
    <mergeCell ref="KHF186:KHG186"/>
    <mergeCell ref="KHM186:KHN186"/>
    <mergeCell ref="KHT186:KHU186"/>
    <mergeCell ref="KIA186:KIB186"/>
    <mergeCell ref="KIH186:KII186"/>
    <mergeCell ref="KIO186:KIP186"/>
    <mergeCell ref="KDZ186:KEA186"/>
    <mergeCell ref="KEG186:KEH186"/>
    <mergeCell ref="KEN186:KEO186"/>
    <mergeCell ref="KEU186:KEV186"/>
    <mergeCell ref="KFB186:KFC186"/>
    <mergeCell ref="KFI186:KFJ186"/>
    <mergeCell ref="KFP186:KFQ186"/>
    <mergeCell ref="KFW186:KFX186"/>
    <mergeCell ref="KGD186:KGE186"/>
    <mergeCell ref="KLG186:KLH186"/>
    <mergeCell ref="KLN186:KLO186"/>
    <mergeCell ref="KLU186:KLV186"/>
    <mergeCell ref="KMB186:KMC186"/>
    <mergeCell ref="KMI186:KMJ186"/>
    <mergeCell ref="KMP186:KMQ186"/>
    <mergeCell ref="KMW186:KMX186"/>
    <mergeCell ref="KND186:KNE186"/>
    <mergeCell ref="KNK186:KNL186"/>
    <mergeCell ref="KIV186:KIW186"/>
    <mergeCell ref="KJC186:KJD186"/>
    <mergeCell ref="KJJ186:KJK186"/>
    <mergeCell ref="KJQ186:KJR186"/>
    <mergeCell ref="KJX186:KJY186"/>
    <mergeCell ref="KKE186:KKF186"/>
    <mergeCell ref="KKL186:KKM186"/>
    <mergeCell ref="KKS186:KKT186"/>
    <mergeCell ref="KKZ186:KLA186"/>
    <mergeCell ref="KQC186:KQD186"/>
    <mergeCell ref="KQJ186:KQK186"/>
    <mergeCell ref="KQQ186:KQR186"/>
    <mergeCell ref="KQX186:KQY186"/>
    <mergeCell ref="KRE186:KRF186"/>
    <mergeCell ref="KRL186:KRM186"/>
    <mergeCell ref="KRS186:KRT186"/>
    <mergeCell ref="KRZ186:KSA186"/>
    <mergeCell ref="KSG186:KSH186"/>
    <mergeCell ref="KNR186:KNS186"/>
    <mergeCell ref="KNY186:KNZ186"/>
    <mergeCell ref="KOF186:KOG186"/>
    <mergeCell ref="KOM186:KON186"/>
    <mergeCell ref="KOT186:KOU186"/>
    <mergeCell ref="KPA186:KPB186"/>
    <mergeCell ref="KPH186:KPI186"/>
    <mergeCell ref="KPO186:KPP186"/>
    <mergeCell ref="KPV186:KPW186"/>
    <mergeCell ref="KUY186:KUZ186"/>
    <mergeCell ref="KVF186:KVG186"/>
    <mergeCell ref="KVM186:KVN186"/>
    <mergeCell ref="KVT186:KVU186"/>
    <mergeCell ref="KWA186:KWB186"/>
    <mergeCell ref="KWH186:KWI186"/>
    <mergeCell ref="KWO186:KWP186"/>
    <mergeCell ref="KWV186:KWW186"/>
    <mergeCell ref="KXC186:KXD186"/>
    <mergeCell ref="KSN186:KSO186"/>
    <mergeCell ref="KSU186:KSV186"/>
    <mergeCell ref="KTB186:KTC186"/>
    <mergeCell ref="KTI186:KTJ186"/>
    <mergeCell ref="KTP186:KTQ186"/>
    <mergeCell ref="KTW186:KTX186"/>
    <mergeCell ref="KUD186:KUE186"/>
    <mergeCell ref="KUK186:KUL186"/>
    <mergeCell ref="KUR186:KUS186"/>
    <mergeCell ref="KZU186:KZV186"/>
    <mergeCell ref="LAB186:LAC186"/>
    <mergeCell ref="LAI186:LAJ186"/>
    <mergeCell ref="LAP186:LAQ186"/>
    <mergeCell ref="LAW186:LAX186"/>
    <mergeCell ref="LBD186:LBE186"/>
    <mergeCell ref="LBK186:LBL186"/>
    <mergeCell ref="LBR186:LBS186"/>
    <mergeCell ref="LBY186:LBZ186"/>
    <mergeCell ref="KXJ186:KXK186"/>
    <mergeCell ref="KXQ186:KXR186"/>
    <mergeCell ref="KXX186:KXY186"/>
    <mergeCell ref="KYE186:KYF186"/>
    <mergeCell ref="KYL186:KYM186"/>
    <mergeCell ref="KYS186:KYT186"/>
    <mergeCell ref="KYZ186:KZA186"/>
    <mergeCell ref="KZG186:KZH186"/>
    <mergeCell ref="KZN186:KZO186"/>
    <mergeCell ref="LEQ186:LER186"/>
    <mergeCell ref="LEX186:LEY186"/>
    <mergeCell ref="LFE186:LFF186"/>
    <mergeCell ref="LFL186:LFM186"/>
    <mergeCell ref="LFS186:LFT186"/>
    <mergeCell ref="LFZ186:LGA186"/>
    <mergeCell ref="LGG186:LGH186"/>
    <mergeCell ref="LGN186:LGO186"/>
    <mergeCell ref="LGU186:LGV186"/>
    <mergeCell ref="LCF186:LCG186"/>
    <mergeCell ref="LCM186:LCN186"/>
    <mergeCell ref="LCT186:LCU186"/>
    <mergeCell ref="LDA186:LDB186"/>
    <mergeCell ref="LDH186:LDI186"/>
    <mergeCell ref="LDO186:LDP186"/>
    <mergeCell ref="LDV186:LDW186"/>
    <mergeCell ref="LEC186:LED186"/>
    <mergeCell ref="LEJ186:LEK186"/>
    <mergeCell ref="LJM186:LJN186"/>
    <mergeCell ref="LJT186:LJU186"/>
    <mergeCell ref="LKA186:LKB186"/>
    <mergeCell ref="LKH186:LKI186"/>
    <mergeCell ref="LKO186:LKP186"/>
    <mergeCell ref="LKV186:LKW186"/>
    <mergeCell ref="LLC186:LLD186"/>
    <mergeCell ref="LLJ186:LLK186"/>
    <mergeCell ref="LLQ186:LLR186"/>
    <mergeCell ref="LHB186:LHC186"/>
    <mergeCell ref="LHI186:LHJ186"/>
    <mergeCell ref="LHP186:LHQ186"/>
    <mergeCell ref="LHW186:LHX186"/>
    <mergeCell ref="LID186:LIE186"/>
    <mergeCell ref="LIK186:LIL186"/>
    <mergeCell ref="LIR186:LIS186"/>
    <mergeCell ref="LIY186:LIZ186"/>
    <mergeCell ref="LJF186:LJG186"/>
    <mergeCell ref="LOI186:LOJ186"/>
    <mergeCell ref="LOP186:LOQ186"/>
    <mergeCell ref="LOW186:LOX186"/>
    <mergeCell ref="LPD186:LPE186"/>
    <mergeCell ref="LPK186:LPL186"/>
    <mergeCell ref="LPR186:LPS186"/>
    <mergeCell ref="LPY186:LPZ186"/>
    <mergeCell ref="LQF186:LQG186"/>
    <mergeCell ref="LQM186:LQN186"/>
    <mergeCell ref="LLX186:LLY186"/>
    <mergeCell ref="LME186:LMF186"/>
    <mergeCell ref="LML186:LMM186"/>
    <mergeCell ref="LMS186:LMT186"/>
    <mergeCell ref="LMZ186:LNA186"/>
    <mergeCell ref="LNG186:LNH186"/>
    <mergeCell ref="LNN186:LNO186"/>
    <mergeCell ref="LNU186:LNV186"/>
    <mergeCell ref="LOB186:LOC186"/>
    <mergeCell ref="LTE186:LTF186"/>
    <mergeCell ref="LTL186:LTM186"/>
    <mergeCell ref="LTS186:LTT186"/>
    <mergeCell ref="LTZ186:LUA186"/>
    <mergeCell ref="LUG186:LUH186"/>
    <mergeCell ref="LUN186:LUO186"/>
    <mergeCell ref="LUU186:LUV186"/>
    <mergeCell ref="LVB186:LVC186"/>
    <mergeCell ref="LVI186:LVJ186"/>
    <mergeCell ref="LQT186:LQU186"/>
    <mergeCell ref="LRA186:LRB186"/>
    <mergeCell ref="LRH186:LRI186"/>
    <mergeCell ref="LRO186:LRP186"/>
    <mergeCell ref="LRV186:LRW186"/>
    <mergeCell ref="LSC186:LSD186"/>
    <mergeCell ref="LSJ186:LSK186"/>
    <mergeCell ref="LSQ186:LSR186"/>
    <mergeCell ref="LSX186:LSY186"/>
    <mergeCell ref="LYA186:LYB186"/>
    <mergeCell ref="LYH186:LYI186"/>
    <mergeCell ref="LYO186:LYP186"/>
    <mergeCell ref="LYV186:LYW186"/>
    <mergeCell ref="LZC186:LZD186"/>
    <mergeCell ref="LZJ186:LZK186"/>
    <mergeCell ref="LZQ186:LZR186"/>
    <mergeCell ref="LZX186:LZY186"/>
    <mergeCell ref="MAE186:MAF186"/>
    <mergeCell ref="LVP186:LVQ186"/>
    <mergeCell ref="LVW186:LVX186"/>
    <mergeCell ref="LWD186:LWE186"/>
    <mergeCell ref="LWK186:LWL186"/>
    <mergeCell ref="LWR186:LWS186"/>
    <mergeCell ref="LWY186:LWZ186"/>
    <mergeCell ref="LXF186:LXG186"/>
    <mergeCell ref="LXM186:LXN186"/>
    <mergeCell ref="LXT186:LXU186"/>
    <mergeCell ref="MCW186:MCX186"/>
    <mergeCell ref="MDD186:MDE186"/>
    <mergeCell ref="MDK186:MDL186"/>
    <mergeCell ref="MDR186:MDS186"/>
    <mergeCell ref="MDY186:MDZ186"/>
    <mergeCell ref="MEF186:MEG186"/>
    <mergeCell ref="MEM186:MEN186"/>
    <mergeCell ref="MET186:MEU186"/>
    <mergeCell ref="MFA186:MFB186"/>
    <mergeCell ref="MAL186:MAM186"/>
    <mergeCell ref="MAS186:MAT186"/>
    <mergeCell ref="MAZ186:MBA186"/>
    <mergeCell ref="MBG186:MBH186"/>
    <mergeCell ref="MBN186:MBO186"/>
    <mergeCell ref="MBU186:MBV186"/>
    <mergeCell ref="MCB186:MCC186"/>
    <mergeCell ref="MCI186:MCJ186"/>
    <mergeCell ref="MCP186:MCQ186"/>
    <mergeCell ref="MHS186:MHT186"/>
    <mergeCell ref="MHZ186:MIA186"/>
    <mergeCell ref="MIG186:MIH186"/>
    <mergeCell ref="MIN186:MIO186"/>
    <mergeCell ref="MIU186:MIV186"/>
    <mergeCell ref="MJB186:MJC186"/>
    <mergeCell ref="MJI186:MJJ186"/>
    <mergeCell ref="MJP186:MJQ186"/>
    <mergeCell ref="MJW186:MJX186"/>
    <mergeCell ref="MFH186:MFI186"/>
    <mergeCell ref="MFO186:MFP186"/>
    <mergeCell ref="MFV186:MFW186"/>
    <mergeCell ref="MGC186:MGD186"/>
    <mergeCell ref="MGJ186:MGK186"/>
    <mergeCell ref="MGQ186:MGR186"/>
    <mergeCell ref="MGX186:MGY186"/>
    <mergeCell ref="MHE186:MHF186"/>
    <mergeCell ref="MHL186:MHM186"/>
    <mergeCell ref="MMO186:MMP186"/>
    <mergeCell ref="MMV186:MMW186"/>
    <mergeCell ref="MNC186:MND186"/>
    <mergeCell ref="MNJ186:MNK186"/>
    <mergeCell ref="MNQ186:MNR186"/>
    <mergeCell ref="MNX186:MNY186"/>
    <mergeCell ref="MOE186:MOF186"/>
    <mergeCell ref="MOL186:MOM186"/>
    <mergeCell ref="MOS186:MOT186"/>
    <mergeCell ref="MKD186:MKE186"/>
    <mergeCell ref="MKK186:MKL186"/>
    <mergeCell ref="MKR186:MKS186"/>
    <mergeCell ref="MKY186:MKZ186"/>
    <mergeCell ref="MLF186:MLG186"/>
    <mergeCell ref="MLM186:MLN186"/>
    <mergeCell ref="MLT186:MLU186"/>
    <mergeCell ref="MMA186:MMB186"/>
    <mergeCell ref="MMH186:MMI186"/>
    <mergeCell ref="MRK186:MRL186"/>
    <mergeCell ref="MRR186:MRS186"/>
    <mergeCell ref="MRY186:MRZ186"/>
    <mergeCell ref="MSF186:MSG186"/>
    <mergeCell ref="MSM186:MSN186"/>
    <mergeCell ref="MST186:MSU186"/>
    <mergeCell ref="MTA186:MTB186"/>
    <mergeCell ref="MTH186:MTI186"/>
    <mergeCell ref="MTO186:MTP186"/>
    <mergeCell ref="MOZ186:MPA186"/>
    <mergeCell ref="MPG186:MPH186"/>
    <mergeCell ref="MPN186:MPO186"/>
    <mergeCell ref="MPU186:MPV186"/>
    <mergeCell ref="MQB186:MQC186"/>
    <mergeCell ref="MQI186:MQJ186"/>
    <mergeCell ref="MQP186:MQQ186"/>
    <mergeCell ref="MQW186:MQX186"/>
    <mergeCell ref="MRD186:MRE186"/>
    <mergeCell ref="MWG186:MWH186"/>
    <mergeCell ref="MWN186:MWO186"/>
    <mergeCell ref="MWU186:MWV186"/>
    <mergeCell ref="MXB186:MXC186"/>
    <mergeCell ref="MXI186:MXJ186"/>
    <mergeCell ref="MXP186:MXQ186"/>
    <mergeCell ref="MXW186:MXX186"/>
    <mergeCell ref="MYD186:MYE186"/>
    <mergeCell ref="MYK186:MYL186"/>
    <mergeCell ref="MTV186:MTW186"/>
    <mergeCell ref="MUC186:MUD186"/>
    <mergeCell ref="MUJ186:MUK186"/>
    <mergeCell ref="MUQ186:MUR186"/>
    <mergeCell ref="MUX186:MUY186"/>
    <mergeCell ref="MVE186:MVF186"/>
    <mergeCell ref="MVL186:MVM186"/>
    <mergeCell ref="MVS186:MVT186"/>
    <mergeCell ref="MVZ186:MWA186"/>
    <mergeCell ref="NBC186:NBD186"/>
    <mergeCell ref="NBJ186:NBK186"/>
    <mergeCell ref="NBQ186:NBR186"/>
    <mergeCell ref="NBX186:NBY186"/>
    <mergeCell ref="NCE186:NCF186"/>
    <mergeCell ref="NCL186:NCM186"/>
    <mergeCell ref="NCS186:NCT186"/>
    <mergeCell ref="NCZ186:NDA186"/>
    <mergeCell ref="NDG186:NDH186"/>
    <mergeCell ref="MYR186:MYS186"/>
    <mergeCell ref="MYY186:MYZ186"/>
    <mergeCell ref="MZF186:MZG186"/>
    <mergeCell ref="MZM186:MZN186"/>
    <mergeCell ref="MZT186:MZU186"/>
    <mergeCell ref="NAA186:NAB186"/>
    <mergeCell ref="NAH186:NAI186"/>
    <mergeCell ref="NAO186:NAP186"/>
    <mergeCell ref="NAV186:NAW186"/>
    <mergeCell ref="NFY186:NFZ186"/>
    <mergeCell ref="NGF186:NGG186"/>
    <mergeCell ref="NGM186:NGN186"/>
    <mergeCell ref="NGT186:NGU186"/>
    <mergeCell ref="NHA186:NHB186"/>
    <mergeCell ref="NHH186:NHI186"/>
    <mergeCell ref="NHO186:NHP186"/>
    <mergeCell ref="NHV186:NHW186"/>
    <mergeCell ref="NIC186:NID186"/>
    <mergeCell ref="NDN186:NDO186"/>
    <mergeCell ref="NDU186:NDV186"/>
    <mergeCell ref="NEB186:NEC186"/>
    <mergeCell ref="NEI186:NEJ186"/>
    <mergeCell ref="NEP186:NEQ186"/>
    <mergeCell ref="NEW186:NEX186"/>
    <mergeCell ref="NFD186:NFE186"/>
    <mergeCell ref="NFK186:NFL186"/>
    <mergeCell ref="NFR186:NFS186"/>
    <mergeCell ref="NKU186:NKV186"/>
    <mergeCell ref="NLB186:NLC186"/>
    <mergeCell ref="NLI186:NLJ186"/>
    <mergeCell ref="NLP186:NLQ186"/>
    <mergeCell ref="NLW186:NLX186"/>
    <mergeCell ref="NMD186:NME186"/>
    <mergeCell ref="NMK186:NML186"/>
    <mergeCell ref="NMR186:NMS186"/>
    <mergeCell ref="NMY186:NMZ186"/>
    <mergeCell ref="NIJ186:NIK186"/>
    <mergeCell ref="NIQ186:NIR186"/>
    <mergeCell ref="NIX186:NIY186"/>
    <mergeCell ref="NJE186:NJF186"/>
    <mergeCell ref="NJL186:NJM186"/>
    <mergeCell ref="NJS186:NJT186"/>
    <mergeCell ref="NJZ186:NKA186"/>
    <mergeCell ref="NKG186:NKH186"/>
    <mergeCell ref="NKN186:NKO186"/>
    <mergeCell ref="NPQ186:NPR186"/>
    <mergeCell ref="NPX186:NPY186"/>
    <mergeCell ref="NQE186:NQF186"/>
    <mergeCell ref="NQL186:NQM186"/>
    <mergeCell ref="NQS186:NQT186"/>
    <mergeCell ref="NQZ186:NRA186"/>
    <mergeCell ref="NRG186:NRH186"/>
    <mergeCell ref="NRN186:NRO186"/>
    <mergeCell ref="NRU186:NRV186"/>
    <mergeCell ref="NNF186:NNG186"/>
    <mergeCell ref="NNM186:NNN186"/>
    <mergeCell ref="NNT186:NNU186"/>
    <mergeCell ref="NOA186:NOB186"/>
    <mergeCell ref="NOH186:NOI186"/>
    <mergeCell ref="NOO186:NOP186"/>
    <mergeCell ref="NOV186:NOW186"/>
    <mergeCell ref="NPC186:NPD186"/>
    <mergeCell ref="NPJ186:NPK186"/>
    <mergeCell ref="NUM186:NUN186"/>
    <mergeCell ref="NUT186:NUU186"/>
    <mergeCell ref="NVA186:NVB186"/>
    <mergeCell ref="NVH186:NVI186"/>
    <mergeCell ref="NVO186:NVP186"/>
    <mergeCell ref="NVV186:NVW186"/>
    <mergeCell ref="NWC186:NWD186"/>
    <mergeCell ref="NWJ186:NWK186"/>
    <mergeCell ref="NWQ186:NWR186"/>
    <mergeCell ref="NSB186:NSC186"/>
    <mergeCell ref="NSI186:NSJ186"/>
    <mergeCell ref="NSP186:NSQ186"/>
    <mergeCell ref="NSW186:NSX186"/>
    <mergeCell ref="NTD186:NTE186"/>
    <mergeCell ref="NTK186:NTL186"/>
    <mergeCell ref="NTR186:NTS186"/>
    <mergeCell ref="NTY186:NTZ186"/>
    <mergeCell ref="NUF186:NUG186"/>
    <mergeCell ref="NZI186:NZJ186"/>
    <mergeCell ref="NZP186:NZQ186"/>
    <mergeCell ref="NZW186:NZX186"/>
    <mergeCell ref="OAD186:OAE186"/>
    <mergeCell ref="OAK186:OAL186"/>
    <mergeCell ref="OAR186:OAS186"/>
    <mergeCell ref="OAY186:OAZ186"/>
    <mergeCell ref="OBF186:OBG186"/>
    <mergeCell ref="OBM186:OBN186"/>
    <mergeCell ref="NWX186:NWY186"/>
    <mergeCell ref="NXE186:NXF186"/>
    <mergeCell ref="NXL186:NXM186"/>
    <mergeCell ref="NXS186:NXT186"/>
    <mergeCell ref="NXZ186:NYA186"/>
    <mergeCell ref="NYG186:NYH186"/>
    <mergeCell ref="NYN186:NYO186"/>
    <mergeCell ref="NYU186:NYV186"/>
    <mergeCell ref="NZB186:NZC186"/>
    <mergeCell ref="OEE186:OEF186"/>
    <mergeCell ref="OEL186:OEM186"/>
    <mergeCell ref="OES186:OET186"/>
    <mergeCell ref="OEZ186:OFA186"/>
    <mergeCell ref="OFG186:OFH186"/>
    <mergeCell ref="OFN186:OFO186"/>
    <mergeCell ref="OFU186:OFV186"/>
    <mergeCell ref="OGB186:OGC186"/>
    <mergeCell ref="OGI186:OGJ186"/>
    <mergeCell ref="OBT186:OBU186"/>
    <mergeCell ref="OCA186:OCB186"/>
    <mergeCell ref="OCH186:OCI186"/>
    <mergeCell ref="OCO186:OCP186"/>
    <mergeCell ref="OCV186:OCW186"/>
    <mergeCell ref="ODC186:ODD186"/>
    <mergeCell ref="ODJ186:ODK186"/>
    <mergeCell ref="ODQ186:ODR186"/>
    <mergeCell ref="ODX186:ODY186"/>
    <mergeCell ref="OJA186:OJB186"/>
    <mergeCell ref="OJH186:OJI186"/>
    <mergeCell ref="OJO186:OJP186"/>
    <mergeCell ref="OJV186:OJW186"/>
    <mergeCell ref="OKC186:OKD186"/>
    <mergeCell ref="OKJ186:OKK186"/>
    <mergeCell ref="OKQ186:OKR186"/>
    <mergeCell ref="OKX186:OKY186"/>
    <mergeCell ref="OLE186:OLF186"/>
    <mergeCell ref="OGP186:OGQ186"/>
    <mergeCell ref="OGW186:OGX186"/>
    <mergeCell ref="OHD186:OHE186"/>
    <mergeCell ref="OHK186:OHL186"/>
    <mergeCell ref="OHR186:OHS186"/>
    <mergeCell ref="OHY186:OHZ186"/>
    <mergeCell ref="OIF186:OIG186"/>
    <mergeCell ref="OIM186:OIN186"/>
    <mergeCell ref="OIT186:OIU186"/>
    <mergeCell ref="ONW186:ONX186"/>
    <mergeCell ref="OOD186:OOE186"/>
    <mergeCell ref="OOK186:OOL186"/>
    <mergeCell ref="OOR186:OOS186"/>
    <mergeCell ref="OOY186:OOZ186"/>
    <mergeCell ref="OPF186:OPG186"/>
    <mergeCell ref="OPM186:OPN186"/>
    <mergeCell ref="OPT186:OPU186"/>
    <mergeCell ref="OQA186:OQB186"/>
    <mergeCell ref="OLL186:OLM186"/>
    <mergeCell ref="OLS186:OLT186"/>
    <mergeCell ref="OLZ186:OMA186"/>
    <mergeCell ref="OMG186:OMH186"/>
    <mergeCell ref="OMN186:OMO186"/>
    <mergeCell ref="OMU186:OMV186"/>
    <mergeCell ref="ONB186:ONC186"/>
    <mergeCell ref="ONI186:ONJ186"/>
    <mergeCell ref="ONP186:ONQ186"/>
    <mergeCell ref="OSS186:OST186"/>
    <mergeCell ref="OSZ186:OTA186"/>
    <mergeCell ref="OTG186:OTH186"/>
    <mergeCell ref="OTN186:OTO186"/>
    <mergeCell ref="OTU186:OTV186"/>
    <mergeCell ref="OUB186:OUC186"/>
    <mergeCell ref="OUI186:OUJ186"/>
    <mergeCell ref="OUP186:OUQ186"/>
    <mergeCell ref="OUW186:OUX186"/>
    <mergeCell ref="OQH186:OQI186"/>
    <mergeCell ref="OQO186:OQP186"/>
    <mergeCell ref="OQV186:OQW186"/>
    <mergeCell ref="ORC186:ORD186"/>
    <mergeCell ref="ORJ186:ORK186"/>
    <mergeCell ref="ORQ186:ORR186"/>
    <mergeCell ref="ORX186:ORY186"/>
    <mergeCell ref="OSE186:OSF186"/>
    <mergeCell ref="OSL186:OSM186"/>
    <mergeCell ref="OXO186:OXP186"/>
    <mergeCell ref="OXV186:OXW186"/>
    <mergeCell ref="OYC186:OYD186"/>
    <mergeCell ref="OYJ186:OYK186"/>
    <mergeCell ref="OYQ186:OYR186"/>
    <mergeCell ref="OYX186:OYY186"/>
    <mergeCell ref="OZE186:OZF186"/>
    <mergeCell ref="OZL186:OZM186"/>
    <mergeCell ref="OZS186:OZT186"/>
    <mergeCell ref="OVD186:OVE186"/>
    <mergeCell ref="OVK186:OVL186"/>
    <mergeCell ref="OVR186:OVS186"/>
    <mergeCell ref="OVY186:OVZ186"/>
    <mergeCell ref="OWF186:OWG186"/>
    <mergeCell ref="OWM186:OWN186"/>
    <mergeCell ref="OWT186:OWU186"/>
    <mergeCell ref="OXA186:OXB186"/>
    <mergeCell ref="OXH186:OXI186"/>
    <mergeCell ref="PCK186:PCL186"/>
    <mergeCell ref="PCR186:PCS186"/>
    <mergeCell ref="PCY186:PCZ186"/>
    <mergeCell ref="PDF186:PDG186"/>
    <mergeCell ref="PDM186:PDN186"/>
    <mergeCell ref="PDT186:PDU186"/>
    <mergeCell ref="PEA186:PEB186"/>
    <mergeCell ref="PEH186:PEI186"/>
    <mergeCell ref="PEO186:PEP186"/>
    <mergeCell ref="OZZ186:PAA186"/>
    <mergeCell ref="PAG186:PAH186"/>
    <mergeCell ref="PAN186:PAO186"/>
    <mergeCell ref="PAU186:PAV186"/>
    <mergeCell ref="PBB186:PBC186"/>
    <mergeCell ref="PBI186:PBJ186"/>
    <mergeCell ref="PBP186:PBQ186"/>
    <mergeCell ref="PBW186:PBX186"/>
    <mergeCell ref="PCD186:PCE186"/>
    <mergeCell ref="PHG186:PHH186"/>
    <mergeCell ref="PHN186:PHO186"/>
    <mergeCell ref="PHU186:PHV186"/>
    <mergeCell ref="PIB186:PIC186"/>
    <mergeCell ref="PII186:PIJ186"/>
    <mergeCell ref="PIP186:PIQ186"/>
    <mergeCell ref="PIW186:PIX186"/>
    <mergeCell ref="PJD186:PJE186"/>
    <mergeCell ref="PJK186:PJL186"/>
    <mergeCell ref="PEV186:PEW186"/>
    <mergeCell ref="PFC186:PFD186"/>
    <mergeCell ref="PFJ186:PFK186"/>
    <mergeCell ref="PFQ186:PFR186"/>
    <mergeCell ref="PFX186:PFY186"/>
    <mergeCell ref="PGE186:PGF186"/>
    <mergeCell ref="PGL186:PGM186"/>
    <mergeCell ref="PGS186:PGT186"/>
    <mergeCell ref="PGZ186:PHA186"/>
    <mergeCell ref="PMC186:PMD186"/>
    <mergeCell ref="PMJ186:PMK186"/>
    <mergeCell ref="PMQ186:PMR186"/>
    <mergeCell ref="PMX186:PMY186"/>
    <mergeCell ref="PNE186:PNF186"/>
    <mergeCell ref="PNL186:PNM186"/>
    <mergeCell ref="PNS186:PNT186"/>
    <mergeCell ref="PNZ186:POA186"/>
    <mergeCell ref="POG186:POH186"/>
    <mergeCell ref="PJR186:PJS186"/>
    <mergeCell ref="PJY186:PJZ186"/>
    <mergeCell ref="PKF186:PKG186"/>
    <mergeCell ref="PKM186:PKN186"/>
    <mergeCell ref="PKT186:PKU186"/>
    <mergeCell ref="PLA186:PLB186"/>
    <mergeCell ref="PLH186:PLI186"/>
    <mergeCell ref="PLO186:PLP186"/>
    <mergeCell ref="PLV186:PLW186"/>
    <mergeCell ref="PQY186:PQZ186"/>
    <mergeCell ref="PRF186:PRG186"/>
    <mergeCell ref="PRM186:PRN186"/>
    <mergeCell ref="PRT186:PRU186"/>
    <mergeCell ref="PSA186:PSB186"/>
    <mergeCell ref="PSH186:PSI186"/>
    <mergeCell ref="PSO186:PSP186"/>
    <mergeCell ref="PSV186:PSW186"/>
    <mergeCell ref="PTC186:PTD186"/>
    <mergeCell ref="PON186:POO186"/>
    <mergeCell ref="POU186:POV186"/>
    <mergeCell ref="PPB186:PPC186"/>
    <mergeCell ref="PPI186:PPJ186"/>
    <mergeCell ref="PPP186:PPQ186"/>
    <mergeCell ref="PPW186:PPX186"/>
    <mergeCell ref="PQD186:PQE186"/>
    <mergeCell ref="PQK186:PQL186"/>
    <mergeCell ref="PQR186:PQS186"/>
    <mergeCell ref="PVU186:PVV186"/>
    <mergeCell ref="PWB186:PWC186"/>
    <mergeCell ref="PWI186:PWJ186"/>
    <mergeCell ref="PWP186:PWQ186"/>
    <mergeCell ref="PWW186:PWX186"/>
    <mergeCell ref="PXD186:PXE186"/>
    <mergeCell ref="PXK186:PXL186"/>
    <mergeCell ref="PXR186:PXS186"/>
    <mergeCell ref="PXY186:PXZ186"/>
    <mergeCell ref="PTJ186:PTK186"/>
    <mergeCell ref="PTQ186:PTR186"/>
    <mergeCell ref="PTX186:PTY186"/>
    <mergeCell ref="PUE186:PUF186"/>
    <mergeCell ref="PUL186:PUM186"/>
    <mergeCell ref="PUS186:PUT186"/>
    <mergeCell ref="PUZ186:PVA186"/>
    <mergeCell ref="PVG186:PVH186"/>
    <mergeCell ref="PVN186:PVO186"/>
    <mergeCell ref="QAQ186:QAR186"/>
    <mergeCell ref="QAX186:QAY186"/>
    <mergeCell ref="QBE186:QBF186"/>
    <mergeCell ref="QBL186:QBM186"/>
    <mergeCell ref="QBS186:QBT186"/>
    <mergeCell ref="QBZ186:QCA186"/>
    <mergeCell ref="QCG186:QCH186"/>
    <mergeCell ref="QCN186:QCO186"/>
    <mergeCell ref="QCU186:QCV186"/>
    <mergeCell ref="PYF186:PYG186"/>
    <mergeCell ref="PYM186:PYN186"/>
    <mergeCell ref="PYT186:PYU186"/>
    <mergeCell ref="PZA186:PZB186"/>
    <mergeCell ref="PZH186:PZI186"/>
    <mergeCell ref="PZO186:PZP186"/>
    <mergeCell ref="PZV186:PZW186"/>
    <mergeCell ref="QAC186:QAD186"/>
    <mergeCell ref="QAJ186:QAK186"/>
    <mergeCell ref="QFM186:QFN186"/>
    <mergeCell ref="QFT186:QFU186"/>
    <mergeCell ref="QGA186:QGB186"/>
    <mergeCell ref="QGH186:QGI186"/>
    <mergeCell ref="QGO186:QGP186"/>
    <mergeCell ref="QGV186:QGW186"/>
    <mergeCell ref="QHC186:QHD186"/>
    <mergeCell ref="QHJ186:QHK186"/>
    <mergeCell ref="QHQ186:QHR186"/>
    <mergeCell ref="QDB186:QDC186"/>
    <mergeCell ref="QDI186:QDJ186"/>
    <mergeCell ref="QDP186:QDQ186"/>
    <mergeCell ref="QDW186:QDX186"/>
    <mergeCell ref="QED186:QEE186"/>
    <mergeCell ref="QEK186:QEL186"/>
    <mergeCell ref="QER186:QES186"/>
    <mergeCell ref="QEY186:QEZ186"/>
    <mergeCell ref="QFF186:QFG186"/>
    <mergeCell ref="QKI186:QKJ186"/>
    <mergeCell ref="QKP186:QKQ186"/>
    <mergeCell ref="QKW186:QKX186"/>
    <mergeCell ref="QLD186:QLE186"/>
    <mergeCell ref="QLK186:QLL186"/>
    <mergeCell ref="QLR186:QLS186"/>
    <mergeCell ref="QLY186:QLZ186"/>
    <mergeCell ref="QMF186:QMG186"/>
    <mergeCell ref="QMM186:QMN186"/>
    <mergeCell ref="QHX186:QHY186"/>
    <mergeCell ref="QIE186:QIF186"/>
    <mergeCell ref="QIL186:QIM186"/>
    <mergeCell ref="QIS186:QIT186"/>
    <mergeCell ref="QIZ186:QJA186"/>
    <mergeCell ref="QJG186:QJH186"/>
    <mergeCell ref="QJN186:QJO186"/>
    <mergeCell ref="QJU186:QJV186"/>
    <mergeCell ref="QKB186:QKC186"/>
    <mergeCell ref="QPE186:QPF186"/>
    <mergeCell ref="QPL186:QPM186"/>
    <mergeCell ref="QPS186:QPT186"/>
    <mergeCell ref="QPZ186:QQA186"/>
    <mergeCell ref="QQG186:QQH186"/>
    <mergeCell ref="QQN186:QQO186"/>
    <mergeCell ref="QQU186:QQV186"/>
    <mergeCell ref="QRB186:QRC186"/>
    <mergeCell ref="QRI186:QRJ186"/>
    <mergeCell ref="QMT186:QMU186"/>
    <mergeCell ref="QNA186:QNB186"/>
    <mergeCell ref="QNH186:QNI186"/>
    <mergeCell ref="QNO186:QNP186"/>
    <mergeCell ref="QNV186:QNW186"/>
    <mergeCell ref="QOC186:QOD186"/>
    <mergeCell ref="QOJ186:QOK186"/>
    <mergeCell ref="QOQ186:QOR186"/>
    <mergeCell ref="QOX186:QOY186"/>
    <mergeCell ref="QUA186:QUB186"/>
    <mergeCell ref="QUH186:QUI186"/>
    <mergeCell ref="QUO186:QUP186"/>
    <mergeCell ref="QUV186:QUW186"/>
    <mergeCell ref="QVC186:QVD186"/>
    <mergeCell ref="QVJ186:QVK186"/>
    <mergeCell ref="QVQ186:QVR186"/>
    <mergeCell ref="QVX186:QVY186"/>
    <mergeCell ref="QWE186:QWF186"/>
    <mergeCell ref="QRP186:QRQ186"/>
    <mergeCell ref="QRW186:QRX186"/>
    <mergeCell ref="QSD186:QSE186"/>
    <mergeCell ref="QSK186:QSL186"/>
    <mergeCell ref="QSR186:QSS186"/>
    <mergeCell ref="QSY186:QSZ186"/>
    <mergeCell ref="QTF186:QTG186"/>
    <mergeCell ref="QTM186:QTN186"/>
    <mergeCell ref="QTT186:QTU186"/>
    <mergeCell ref="QYW186:QYX186"/>
    <mergeCell ref="QZD186:QZE186"/>
    <mergeCell ref="QZK186:QZL186"/>
    <mergeCell ref="QZR186:QZS186"/>
    <mergeCell ref="QZY186:QZZ186"/>
    <mergeCell ref="RAF186:RAG186"/>
    <mergeCell ref="RAM186:RAN186"/>
    <mergeCell ref="RAT186:RAU186"/>
    <mergeCell ref="RBA186:RBB186"/>
    <mergeCell ref="QWL186:QWM186"/>
    <mergeCell ref="QWS186:QWT186"/>
    <mergeCell ref="QWZ186:QXA186"/>
    <mergeCell ref="QXG186:QXH186"/>
    <mergeCell ref="QXN186:QXO186"/>
    <mergeCell ref="QXU186:QXV186"/>
    <mergeCell ref="QYB186:QYC186"/>
    <mergeCell ref="QYI186:QYJ186"/>
    <mergeCell ref="QYP186:QYQ186"/>
    <mergeCell ref="RDS186:RDT186"/>
    <mergeCell ref="RDZ186:REA186"/>
    <mergeCell ref="REG186:REH186"/>
    <mergeCell ref="REN186:REO186"/>
    <mergeCell ref="REU186:REV186"/>
    <mergeCell ref="RFB186:RFC186"/>
    <mergeCell ref="RFI186:RFJ186"/>
    <mergeCell ref="RFP186:RFQ186"/>
    <mergeCell ref="RFW186:RFX186"/>
    <mergeCell ref="RBH186:RBI186"/>
    <mergeCell ref="RBO186:RBP186"/>
    <mergeCell ref="RBV186:RBW186"/>
    <mergeCell ref="RCC186:RCD186"/>
    <mergeCell ref="RCJ186:RCK186"/>
    <mergeCell ref="RCQ186:RCR186"/>
    <mergeCell ref="RCX186:RCY186"/>
    <mergeCell ref="RDE186:RDF186"/>
    <mergeCell ref="RDL186:RDM186"/>
    <mergeCell ref="RIO186:RIP186"/>
    <mergeCell ref="RIV186:RIW186"/>
    <mergeCell ref="RJC186:RJD186"/>
    <mergeCell ref="RJJ186:RJK186"/>
    <mergeCell ref="RJQ186:RJR186"/>
    <mergeCell ref="RJX186:RJY186"/>
    <mergeCell ref="RKE186:RKF186"/>
    <mergeCell ref="RKL186:RKM186"/>
    <mergeCell ref="RKS186:RKT186"/>
    <mergeCell ref="RGD186:RGE186"/>
    <mergeCell ref="RGK186:RGL186"/>
    <mergeCell ref="RGR186:RGS186"/>
    <mergeCell ref="RGY186:RGZ186"/>
    <mergeCell ref="RHF186:RHG186"/>
    <mergeCell ref="RHM186:RHN186"/>
    <mergeCell ref="RHT186:RHU186"/>
    <mergeCell ref="RIA186:RIB186"/>
    <mergeCell ref="RIH186:RII186"/>
    <mergeCell ref="RNK186:RNL186"/>
    <mergeCell ref="RNR186:RNS186"/>
    <mergeCell ref="RNY186:RNZ186"/>
    <mergeCell ref="ROF186:ROG186"/>
    <mergeCell ref="ROM186:RON186"/>
    <mergeCell ref="ROT186:ROU186"/>
    <mergeCell ref="RPA186:RPB186"/>
    <mergeCell ref="RPH186:RPI186"/>
    <mergeCell ref="RPO186:RPP186"/>
    <mergeCell ref="RKZ186:RLA186"/>
    <mergeCell ref="RLG186:RLH186"/>
    <mergeCell ref="RLN186:RLO186"/>
    <mergeCell ref="RLU186:RLV186"/>
    <mergeCell ref="RMB186:RMC186"/>
    <mergeCell ref="RMI186:RMJ186"/>
    <mergeCell ref="RMP186:RMQ186"/>
    <mergeCell ref="RMW186:RMX186"/>
    <mergeCell ref="RND186:RNE186"/>
    <mergeCell ref="RSG186:RSH186"/>
    <mergeCell ref="RSN186:RSO186"/>
    <mergeCell ref="RSU186:RSV186"/>
    <mergeCell ref="RTB186:RTC186"/>
    <mergeCell ref="RTI186:RTJ186"/>
    <mergeCell ref="RTP186:RTQ186"/>
    <mergeCell ref="RTW186:RTX186"/>
    <mergeCell ref="RUD186:RUE186"/>
    <mergeCell ref="RUK186:RUL186"/>
    <mergeCell ref="RPV186:RPW186"/>
    <mergeCell ref="RQC186:RQD186"/>
    <mergeCell ref="RQJ186:RQK186"/>
    <mergeCell ref="RQQ186:RQR186"/>
    <mergeCell ref="RQX186:RQY186"/>
    <mergeCell ref="RRE186:RRF186"/>
    <mergeCell ref="RRL186:RRM186"/>
    <mergeCell ref="RRS186:RRT186"/>
    <mergeCell ref="RRZ186:RSA186"/>
    <mergeCell ref="RXC186:RXD186"/>
    <mergeCell ref="RXJ186:RXK186"/>
    <mergeCell ref="RXQ186:RXR186"/>
    <mergeCell ref="RXX186:RXY186"/>
    <mergeCell ref="RYE186:RYF186"/>
    <mergeCell ref="RYL186:RYM186"/>
    <mergeCell ref="RYS186:RYT186"/>
    <mergeCell ref="RYZ186:RZA186"/>
    <mergeCell ref="RZG186:RZH186"/>
    <mergeCell ref="RUR186:RUS186"/>
    <mergeCell ref="RUY186:RUZ186"/>
    <mergeCell ref="RVF186:RVG186"/>
    <mergeCell ref="RVM186:RVN186"/>
    <mergeCell ref="RVT186:RVU186"/>
    <mergeCell ref="RWA186:RWB186"/>
    <mergeCell ref="RWH186:RWI186"/>
    <mergeCell ref="RWO186:RWP186"/>
    <mergeCell ref="RWV186:RWW186"/>
    <mergeCell ref="SBY186:SBZ186"/>
    <mergeCell ref="SCF186:SCG186"/>
    <mergeCell ref="SCM186:SCN186"/>
    <mergeCell ref="SCT186:SCU186"/>
    <mergeCell ref="SDA186:SDB186"/>
    <mergeCell ref="SDH186:SDI186"/>
    <mergeCell ref="SDO186:SDP186"/>
    <mergeCell ref="SDV186:SDW186"/>
    <mergeCell ref="SEC186:SED186"/>
    <mergeCell ref="RZN186:RZO186"/>
    <mergeCell ref="RZU186:RZV186"/>
    <mergeCell ref="SAB186:SAC186"/>
    <mergeCell ref="SAI186:SAJ186"/>
    <mergeCell ref="SAP186:SAQ186"/>
    <mergeCell ref="SAW186:SAX186"/>
    <mergeCell ref="SBD186:SBE186"/>
    <mergeCell ref="SBK186:SBL186"/>
    <mergeCell ref="SBR186:SBS186"/>
    <mergeCell ref="SGU186:SGV186"/>
    <mergeCell ref="SHB186:SHC186"/>
    <mergeCell ref="SHI186:SHJ186"/>
    <mergeCell ref="SHP186:SHQ186"/>
    <mergeCell ref="SHW186:SHX186"/>
    <mergeCell ref="SID186:SIE186"/>
    <mergeCell ref="SIK186:SIL186"/>
    <mergeCell ref="SIR186:SIS186"/>
    <mergeCell ref="SIY186:SIZ186"/>
    <mergeCell ref="SEJ186:SEK186"/>
    <mergeCell ref="SEQ186:SER186"/>
    <mergeCell ref="SEX186:SEY186"/>
    <mergeCell ref="SFE186:SFF186"/>
    <mergeCell ref="SFL186:SFM186"/>
    <mergeCell ref="SFS186:SFT186"/>
    <mergeCell ref="SFZ186:SGA186"/>
    <mergeCell ref="SGG186:SGH186"/>
    <mergeCell ref="SGN186:SGO186"/>
    <mergeCell ref="SLQ186:SLR186"/>
    <mergeCell ref="SLX186:SLY186"/>
    <mergeCell ref="SME186:SMF186"/>
    <mergeCell ref="SML186:SMM186"/>
    <mergeCell ref="SMS186:SMT186"/>
    <mergeCell ref="SMZ186:SNA186"/>
    <mergeCell ref="SNG186:SNH186"/>
    <mergeCell ref="SNN186:SNO186"/>
    <mergeCell ref="SNU186:SNV186"/>
    <mergeCell ref="SJF186:SJG186"/>
    <mergeCell ref="SJM186:SJN186"/>
    <mergeCell ref="SJT186:SJU186"/>
    <mergeCell ref="SKA186:SKB186"/>
    <mergeCell ref="SKH186:SKI186"/>
    <mergeCell ref="SKO186:SKP186"/>
    <mergeCell ref="SKV186:SKW186"/>
    <mergeCell ref="SLC186:SLD186"/>
    <mergeCell ref="SLJ186:SLK186"/>
    <mergeCell ref="SQM186:SQN186"/>
    <mergeCell ref="SQT186:SQU186"/>
    <mergeCell ref="SRA186:SRB186"/>
    <mergeCell ref="SRH186:SRI186"/>
    <mergeCell ref="SRO186:SRP186"/>
    <mergeCell ref="SRV186:SRW186"/>
    <mergeCell ref="SSC186:SSD186"/>
    <mergeCell ref="SSJ186:SSK186"/>
    <mergeCell ref="SSQ186:SSR186"/>
    <mergeCell ref="SOB186:SOC186"/>
    <mergeCell ref="SOI186:SOJ186"/>
    <mergeCell ref="SOP186:SOQ186"/>
    <mergeCell ref="SOW186:SOX186"/>
    <mergeCell ref="SPD186:SPE186"/>
    <mergeCell ref="SPK186:SPL186"/>
    <mergeCell ref="SPR186:SPS186"/>
    <mergeCell ref="SPY186:SPZ186"/>
    <mergeCell ref="SQF186:SQG186"/>
    <mergeCell ref="SVI186:SVJ186"/>
    <mergeCell ref="SVP186:SVQ186"/>
    <mergeCell ref="SVW186:SVX186"/>
    <mergeCell ref="SWD186:SWE186"/>
    <mergeCell ref="SWK186:SWL186"/>
    <mergeCell ref="SWR186:SWS186"/>
    <mergeCell ref="SWY186:SWZ186"/>
    <mergeCell ref="SXF186:SXG186"/>
    <mergeCell ref="SXM186:SXN186"/>
    <mergeCell ref="SSX186:SSY186"/>
    <mergeCell ref="STE186:STF186"/>
    <mergeCell ref="STL186:STM186"/>
    <mergeCell ref="STS186:STT186"/>
    <mergeCell ref="STZ186:SUA186"/>
    <mergeCell ref="SUG186:SUH186"/>
    <mergeCell ref="SUN186:SUO186"/>
    <mergeCell ref="SUU186:SUV186"/>
    <mergeCell ref="SVB186:SVC186"/>
    <mergeCell ref="TAE186:TAF186"/>
    <mergeCell ref="TAL186:TAM186"/>
    <mergeCell ref="TAS186:TAT186"/>
    <mergeCell ref="TAZ186:TBA186"/>
    <mergeCell ref="TBG186:TBH186"/>
    <mergeCell ref="TBN186:TBO186"/>
    <mergeCell ref="TBU186:TBV186"/>
    <mergeCell ref="TCB186:TCC186"/>
    <mergeCell ref="TCI186:TCJ186"/>
    <mergeCell ref="SXT186:SXU186"/>
    <mergeCell ref="SYA186:SYB186"/>
    <mergeCell ref="SYH186:SYI186"/>
    <mergeCell ref="SYO186:SYP186"/>
    <mergeCell ref="SYV186:SYW186"/>
    <mergeCell ref="SZC186:SZD186"/>
    <mergeCell ref="SZJ186:SZK186"/>
    <mergeCell ref="SZQ186:SZR186"/>
    <mergeCell ref="SZX186:SZY186"/>
    <mergeCell ref="TFA186:TFB186"/>
    <mergeCell ref="TFH186:TFI186"/>
    <mergeCell ref="TFO186:TFP186"/>
    <mergeCell ref="TFV186:TFW186"/>
    <mergeCell ref="TGC186:TGD186"/>
    <mergeCell ref="TGJ186:TGK186"/>
    <mergeCell ref="TGQ186:TGR186"/>
    <mergeCell ref="TGX186:TGY186"/>
    <mergeCell ref="THE186:THF186"/>
    <mergeCell ref="TCP186:TCQ186"/>
    <mergeCell ref="TCW186:TCX186"/>
    <mergeCell ref="TDD186:TDE186"/>
    <mergeCell ref="TDK186:TDL186"/>
    <mergeCell ref="TDR186:TDS186"/>
    <mergeCell ref="TDY186:TDZ186"/>
    <mergeCell ref="TEF186:TEG186"/>
    <mergeCell ref="TEM186:TEN186"/>
    <mergeCell ref="TET186:TEU186"/>
    <mergeCell ref="TJW186:TJX186"/>
    <mergeCell ref="TKD186:TKE186"/>
    <mergeCell ref="TKK186:TKL186"/>
    <mergeCell ref="TKR186:TKS186"/>
    <mergeCell ref="TKY186:TKZ186"/>
    <mergeCell ref="TLF186:TLG186"/>
    <mergeCell ref="TLM186:TLN186"/>
    <mergeCell ref="TLT186:TLU186"/>
    <mergeCell ref="TMA186:TMB186"/>
    <mergeCell ref="THL186:THM186"/>
    <mergeCell ref="THS186:THT186"/>
    <mergeCell ref="THZ186:TIA186"/>
    <mergeCell ref="TIG186:TIH186"/>
    <mergeCell ref="TIN186:TIO186"/>
    <mergeCell ref="TIU186:TIV186"/>
    <mergeCell ref="TJB186:TJC186"/>
    <mergeCell ref="TJI186:TJJ186"/>
    <mergeCell ref="TJP186:TJQ186"/>
    <mergeCell ref="TOS186:TOT186"/>
    <mergeCell ref="TOZ186:TPA186"/>
    <mergeCell ref="TPG186:TPH186"/>
    <mergeCell ref="TPN186:TPO186"/>
    <mergeCell ref="TPU186:TPV186"/>
    <mergeCell ref="TQB186:TQC186"/>
    <mergeCell ref="TQI186:TQJ186"/>
    <mergeCell ref="TQP186:TQQ186"/>
    <mergeCell ref="TQW186:TQX186"/>
    <mergeCell ref="TMH186:TMI186"/>
    <mergeCell ref="TMO186:TMP186"/>
    <mergeCell ref="TMV186:TMW186"/>
    <mergeCell ref="TNC186:TND186"/>
    <mergeCell ref="TNJ186:TNK186"/>
    <mergeCell ref="TNQ186:TNR186"/>
    <mergeCell ref="TNX186:TNY186"/>
    <mergeCell ref="TOE186:TOF186"/>
    <mergeCell ref="TOL186:TOM186"/>
    <mergeCell ref="TTO186:TTP186"/>
    <mergeCell ref="TTV186:TTW186"/>
    <mergeCell ref="TUC186:TUD186"/>
    <mergeCell ref="TUJ186:TUK186"/>
    <mergeCell ref="TUQ186:TUR186"/>
    <mergeCell ref="TUX186:TUY186"/>
    <mergeCell ref="TVE186:TVF186"/>
    <mergeCell ref="TVL186:TVM186"/>
    <mergeCell ref="TVS186:TVT186"/>
    <mergeCell ref="TRD186:TRE186"/>
    <mergeCell ref="TRK186:TRL186"/>
    <mergeCell ref="TRR186:TRS186"/>
    <mergeCell ref="TRY186:TRZ186"/>
    <mergeCell ref="TSF186:TSG186"/>
    <mergeCell ref="TSM186:TSN186"/>
    <mergeCell ref="TST186:TSU186"/>
    <mergeCell ref="TTA186:TTB186"/>
    <mergeCell ref="TTH186:TTI186"/>
    <mergeCell ref="TYK186:TYL186"/>
    <mergeCell ref="TYR186:TYS186"/>
    <mergeCell ref="TYY186:TYZ186"/>
    <mergeCell ref="TZF186:TZG186"/>
    <mergeCell ref="TZM186:TZN186"/>
    <mergeCell ref="TZT186:TZU186"/>
    <mergeCell ref="UAA186:UAB186"/>
    <mergeCell ref="UAH186:UAI186"/>
    <mergeCell ref="UAO186:UAP186"/>
    <mergeCell ref="TVZ186:TWA186"/>
    <mergeCell ref="TWG186:TWH186"/>
    <mergeCell ref="TWN186:TWO186"/>
    <mergeCell ref="TWU186:TWV186"/>
    <mergeCell ref="TXB186:TXC186"/>
    <mergeCell ref="TXI186:TXJ186"/>
    <mergeCell ref="TXP186:TXQ186"/>
    <mergeCell ref="TXW186:TXX186"/>
    <mergeCell ref="TYD186:TYE186"/>
    <mergeCell ref="UDG186:UDH186"/>
    <mergeCell ref="UDN186:UDO186"/>
    <mergeCell ref="UDU186:UDV186"/>
    <mergeCell ref="UEB186:UEC186"/>
    <mergeCell ref="UEI186:UEJ186"/>
    <mergeCell ref="UEP186:UEQ186"/>
    <mergeCell ref="UEW186:UEX186"/>
    <mergeCell ref="UFD186:UFE186"/>
    <mergeCell ref="UFK186:UFL186"/>
    <mergeCell ref="UAV186:UAW186"/>
    <mergeCell ref="UBC186:UBD186"/>
    <mergeCell ref="UBJ186:UBK186"/>
    <mergeCell ref="UBQ186:UBR186"/>
    <mergeCell ref="UBX186:UBY186"/>
    <mergeCell ref="UCE186:UCF186"/>
    <mergeCell ref="UCL186:UCM186"/>
    <mergeCell ref="UCS186:UCT186"/>
    <mergeCell ref="UCZ186:UDA186"/>
    <mergeCell ref="UIC186:UID186"/>
    <mergeCell ref="UIJ186:UIK186"/>
    <mergeCell ref="UIQ186:UIR186"/>
    <mergeCell ref="UIX186:UIY186"/>
    <mergeCell ref="UJE186:UJF186"/>
    <mergeCell ref="UJL186:UJM186"/>
    <mergeCell ref="UJS186:UJT186"/>
    <mergeCell ref="UJZ186:UKA186"/>
    <mergeCell ref="UKG186:UKH186"/>
    <mergeCell ref="UFR186:UFS186"/>
    <mergeCell ref="UFY186:UFZ186"/>
    <mergeCell ref="UGF186:UGG186"/>
    <mergeCell ref="UGM186:UGN186"/>
    <mergeCell ref="UGT186:UGU186"/>
    <mergeCell ref="UHA186:UHB186"/>
    <mergeCell ref="UHH186:UHI186"/>
    <mergeCell ref="UHO186:UHP186"/>
    <mergeCell ref="UHV186:UHW186"/>
    <mergeCell ref="UMY186:UMZ186"/>
    <mergeCell ref="UNF186:UNG186"/>
    <mergeCell ref="UNM186:UNN186"/>
    <mergeCell ref="UNT186:UNU186"/>
    <mergeCell ref="UOA186:UOB186"/>
    <mergeCell ref="UOH186:UOI186"/>
    <mergeCell ref="UOO186:UOP186"/>
    <mergeCell ref="UOV186:UOW186"/>
    <mergeCell ref="UPC186:UPD186"/>
    <mergeCell ref="UKN186:UKO186"/>
    <mergeCell ref="UKU186:UKV186"/>
    <mergeCell ref="ULB186:ULC186"/>
    <mergeCell ref="ULI186:ULJ186"/>
    <mergeCell ref="ULP186:ULQ186"/>
    <mergeCell ref="ULW186:ULX186"/>
    <mergeCell ref="UMD186:UME186"/>
    <mergeCell ref="UMK186:UML186"/>
    <mergeCell ref="UMR186:UMS186"/>
    <mergeCell ref="URU186:URV186"/>
    <mergeCell ref="USB186:USC186"/>
    <mergeCell ref="USI186:USJ186"/>
    <mergeCell ref="USP186:USQ186"/>
    <mergeCell ref="USW186:USX186"/>
    <mergeCell ref="UTD186:UTE186"/>
    <mergeCell ref="UTK186:UTL186"/>
    <mergeCell ref="UTR186:UTS186"/>
    <mergeCell ref="UTY186:UTZ186"/>
    <mergeCell ref="UPJ186:UPK186"/>
    <mergeCell ref="UPQ186:UPR186"/>
    <mergeCell ref="UPX186:UPY186"/>
    <mergeCell ref="UQE186:UQF186"/>
    <mergeCell ref="UQL186:UQM186"/>
    <mergeCell ref="UQS186:UQT186"/>
    <mergeCell ref="UQZ186:URA186"/>
    <mergeCell ref="URG186:URH186"/>
    <mergeCell ref="URN186:URO186"/>
    <mergeCell ref="UWQ186:UWR186"/>
    <mergeCell ref="UWX186:UWY186"/>
    <mergeCell ref="UXE186:UXF186"/>
    <mergeCell ref="UXL186:UXM186"/>
    <mergeCell ref="UXS186:UXT186"/>
    <mergeCell ref="UXZ186:UYA186"/>
    <mergeCell ref="UYG186:UYH186"/>
    <mergeCell ref="UYN186:UYO186"/>
    <mergeCell ref="UYU186:UYV186"/>
    <mergeCell ref="UUF186:UUG186"/>
    <mergeCell ref="UUM186:UUN186"/>
    <mergeCell ref="UUT186:UUU186"/>
    <mergeCell ref="UVA186:UVB186"/>
    <mergeCell ref="UVH186:UVI186"/>
    <mergeCell ref="UVO186:UVP186"/>
    <mergeCell ref="UVV186:UVW186"/>
    <mergeCell ref="UWC186:UWD186"/>
    <mergeCell ref="UWJ186:UWK186"/>
    <mergeCell ref="VBM186:VBN186"/>
    <mergeCell ref="VBT186:VBU186"/>
    <mergeCell ref="VCA186:VCB186"/>
    <mergeCell ref="VCH186:VCI186"/>
    <mergeCell ref="VCO186:VCP186"/>
    <mergeCell ref="VCV186:VCW186"/>
    <mergeCell ref="VDC186:VDD186"/>
    <mergeCell ref="VDJ186:VDK186"/>
    <mergeCell ref="VDQ186:VDR186"/>
    <mergeCell ref="UZB186:UZC186"/>
    <mergeCell ref="UZI186:UZJ186"/>
    <mergeCell ref="UZP186:UZQ186"/>
    <mergeCell ref="UZW186:UZX186"/>
    <mergeCell ref="VAD186:VAE186"/>
    <mergeCell ref="VAK186:VAL186"/>
    <mergeCell ref="VAR186:VAS186"/>
    <mergeCell ref="VAY186:VAZ186"/>
    <mergeCell ref="VBF186:VBG186"/>
    <mergeCell ref="VJO186:VJP186"/>
    <mergeCell ref="VJV186:VJW186"/>
    <mergeCell ref="VKC186:VKD186"/>
    <mergeCell ref="VKJ186:VKK186"/>
    <mergeCell ref="VKQ186:VKR186"/>
    <mergeCell ref="VKX186:VKY186"/>
    <mergeCell ref="VGI186:VGJ186"/>
    <mergeCell ref="VGP186:VGQ186"/>
    <mergeCell ref="VGW186:VGX186"/>
    <mergeCell ref="VHD186:VHE186"/>
    <mergeCell ref="VHK186:VHL186"/>
    <mergeCell ref="VHR186:VHS186"/>
    <mergeCell ref="VHY186:VHZ186"/>
    <mergeCell ref="VIF186:VIG186"/>
    <mergeCell ref="VIM186:VIN186"/>
    <mergeCell ref="VDX186:VDY186"/>
    <mergeCell ref="VEE186:VEF186"/>
    <mergeCell ref="VEL186:VEM186"/>
    <mergeCell ref="VES186:VET186"/>
    <mergeCell ref="VEZ186:VFA186"/>
    <mergeCell ref="VFG186:VFH186"/>
    <mergeCell ref="VFN186:VFO186"/>
    <mergeCell ref="VFU186:VFV186"/>
    <mergeCell ref="VGB186:VGC186"/>
    <mergeCell ref="WQR186:WQS186"/>
    <mergeCell ref="WQY186:WQZ186"/>
    <mergeCell ref="WRF186:WRG186"/>
    <mergeCell ref="WJK186:WJL186"/>
    <mergeCell ref="WJR186:WJS186"/>
    <mergeCell ref="WJY186:WJZ186"/>
    <mergeCell ref="WGL186:WGM186"/>
    <mergeCell ref="WGS186:WGT186"/>
    <mergeCell ref="WAN186:WAO186"/>
    <mergeCell ref="WAU186:WAV186"/>
    <mergeCell ref="WBB186:WBC186"/>
    <mergeCell ref="VYJ186:VYK186"/>
    <mergeCell ref="VYQ186:VYR186"/>
    <mergeCell ref="VYX186:VYY186"/>
    <mergeCell ref="VZE186:VZF186"/>
    <mergeCell ref="VZL186:VZM186"/>
    <mergeCell ref="WBP186:WBQ186"/>
    <mergeCell ref="WBW186:WBX186"/>
    <mergeCell ref="WKF186:WKG186"/>
    <mergeCell ref="WKM186:WKN186"/>
    <mergeCell ref="WGZ186:WHA186"/>
    <mergeCell ref="WNL186:WNM186"/>
    <mergeCell ref="WNS186:WNT186"/>
    <mergeCell ref="WLO186:WLP186"/>
    <mergeCell ref="WTQ186:WTR186"/>
    <mergeCell ref="WRT186:WRU186"/>
    <mergeCell ref="WSA186:WSB186"/>
    <mergeCell ref="WKT186:WKU186"/>
    <mergeCell ref="WLA186:WLB186"/>
    <mergeCell ref="VNP186:VNQ186"/>
    <mergeCell ref="VNW186:VNX186"/>
    <mergeCell ref="VOD186:VOE186"/>
    <mergeCell ref="VOK186:VOL186"/>
    <mergeCell ref="VOR186:VOS186"/>
    <mergeCell ref="VOY186:VOZ186"/>
    <mergeCell ref="VPF186:VPG186"/>
    <mergeCell ref="VPM186:VPN186"/>
    <mergeCell ref="VPT186:VPU186"/>
    <mergeCell ref="VTU186:VTV186"/>
    <mergeCell ref="VUB186:VUC186"/>
    <mergeCell ref="VUI186:VUJ186"/>
    <mergeCell ref="VUP186:VUQ186"/>
    <mergeCell ref="VQA186:VQB186"/>
    <mergeCell ref="VQH186:VQI186"/>
    <mergeCell ref="VQO186:VQP186"/>
    <mergeCell ref="VQV186:VQW186"/>
    <mergeCell ref="VRC186:VRD186"/>
    <mergeCell ref="VRJ186:VRK186"/>
    <mergeCell ref="VRQ186:VRR186"/>
    <mergeCell ref="VRX186:VRY186"/>
    <mergeCell ref="VSE186:VSF186"/>
    <mergeCell ref="VXH186:VXI186"/>
    <mergeCell ref="VXO186:VXP186"/>
    <mergeCell ref="VXV186:VXW186"/>
    <mergeCell ref="VYC186:VYD186"/>
    <mergeCell ref="WBI186:WBJ186"/>
    <mergeCell ref="XED186:XEE186"/>
    <mergeCell ref="XEK186:XEL186"/>
    <mergeCell ref="XER186:XES186"/>
    <mergeCell ref="XEY186:XEZ186"/>
    <mergeCell ref="XAJ186:XAK186"/>
    <mergeCell ref="XAQ186:XAR186"/>
    <mergeCell ref="XAX186:XAY186"/>
    <mergeCell ref="XBE186:XBF186"/>
    <mergeCell ref="XBL186:XBM186"/>
    <mergeCell ref="XBS186:XBT186"/>
    <mergeCell ref="XBZ186:XCA186"/>
    <mergeCell ref="XCG186:XCH186"/>
    <mergeCell ref="XCN186:XCO186"/>
    <mergeCell ref="XAC186:XAD186"/>
    <mergeCell ref="WVN186:WVO186"/>
    <mergeCell ref="WVU186:WVV186"/>
    <mergeCell ref="WWB186:WWC186"/>
    <mergeCell ref="WWI186:WWJ186"/>
    <mergeCell ref="WWP186:WWQ186"/>
    <mergeCell ref="WZV186:WZW186"/>
    <mergeCell ref="XCU186:XCV186"/>
    <mergeCell ref="WXK186:WXL186"/>
    <mergeCell ref="WXR186:WXS186"/>
    <mergeCell ref="WXY186:WXZ186"/>
    <mergeCell ref="XDB186:XDC186"/>
    <mergeCell ref="XDI186:XDJ186"/>
    <mergeCell ref="XDP186:XDQ186"/>
    <mergeCell ref="XDW186:XDX186"/>
    <mergeCell ref="WYT186:WYU186"/>
    <mergeCell ref="WZA186:WZB186"/>
    <mergeCell ref="WZH186:WZI186"/>
    <mergeCell ref="WZO186:WZP186"/>
    <mergeCell ref="WUL186:WUM186"/>
    <mergeCell ref="WUZ186:WVA186"/>
    <mergeCell ref="WVG186:WVH186"/>
    <mergeCell ref="WYF186:WYG186"/>
    <mergeCell ref="WYM186:WYN186"/>
    <mergeCell ref="WSH186:WSI186"/>
    <mergeCell ref="WSO186:WSP186"/>
    <mergeCell ref="WSV186:WSW186"/>
    <mergeCell ref="WQD186:WQE186"/>
    <mergeCell ref="WQK186:WQL186"/>
    <mergeCell ref="WLV186:WLW186"/>
    <mergeCell ref="WMC186:WMD186"/>
    <mergeCell ref="WMJ186:WMK186"/>
    <mergeCell ref="WOU186:WOV186"/>
    <mergeCell ref="WPB186:WPC186"/>
    <mergeCell ref="WWW186:WWX186"/>
    <mergeCell ref="WXD186:WXE186"/>
    <mergeCell ref="WOG186:WOH186"/>
    <mergeCell ref="WON186:WOO186"/>
    <mergeCell ref="WNZ186:WOA186"/>
    <mergeCell ref="WUS186:WUT186"/>
    <mergeCell ref="WTC186:WTD186"/>
    <mergeCell ref="WTJ186:WTK186"/>
    <mergeCell ref="WRM186:WRN186"/>
    <mergeCell ref="WMQ186:WMR186"/>
    <mergeCell ref="WMX186:WMY186"/>
    <mergeCell ref="WNE186:WNF186"/>
    <mergeCell ref="WTX186:WTY186"/>
    <mergeCell ref="WUE186:WUF186"/>
    <mergeCell ref="WPI186:WPJ186"/>
    <mergeCell ref="WPP186:WPQ186"/>
    <mergeCell ref="WPW186:WPX186"/>
    <mergeCell ref="F262:G262"/>
    <mergeCell ref="WCD186:WCE186"/>
    <mergeCell ref="WCK186:WCL186"/>
    <mergeCell ref="WCR186:WCS186"/>
    <mergeCell ref="WCY186:WCZ186"/>
    <mergeCell ref="WDF186:WDG186"/>
    <mergeCell ref="WDM186:WDN186"/>
    <mergeCell ref="WDT186:WDU186"/>
    <mergeCell ref="WEA186:WEB186"/>
    <mergeCell ref="WEH186:WEI186"/>
    <mergeCell ref="WEO186:WEP186"/>
    <mergeCell ref="WEV186:WEW186"/>
    <mergeCell ref="WFQ186:WFR186"/>
    <mergeCell ref="WFX186:WFY186"/>
    <mergeCell ref="WGE186:WGF186"/>
    <mergeCell ref="WLH186:WLI186"/>
    <mergeCell ref="VSS186:VST186"/>
    <mergeCell ref="VZS186:VZT186"/>
    <mergeCell ref="VZZ186:WAA186"/>
    <mergeCell ref="WAG186:WAH186"/>
    <mergeCell ref="VLE186:VLF186"/>
    <mergeCell ref="VLL186:VLM186"/>
    <mergeCell ref="VLS186:VLT186"/>
    <mergeCell ref="VLZ186:VMA186"/>
    <mergeCell ref="VMG186:VMH186"/>
    <mergeCell ref="VMN186:VMO186"/>
    <mergeCell ref="VMU186:VMV186"/>
    <mergeCell ref="VNB186:VNC186"/>
    <mergeCell ref="VNI186:VNJ186"/>
    <mergeCell ref="VIT186:VIU186"/>
    <mergeCell ref="VJA186:VJB186"/>
    <mergeCell ref="VJH186:VJI186"/>
    <mergeCell ref="VSZ186:VTA186"/>
    <mergeCell ref="VTG186:VTH186"/>
    <mergeCell ref="VTN186:VTO186"/>
    <mergeCell ref="A263:E263"/>
    <mergeCell ref="F263:G263"/>
    <mergeCell ref="A264:G264"/>
    <mergeCell ref="A266:E266"/>
    <mergeCell ref="F266:G266"/>
    <mergeCell ref="A267:E267"/>
    <mergeCell ref="F267:G267"/>
    <mergeCell ref="A268:G268"/>
    <mergeCell ref="WFC186:WFD186"/>
    <mergeCell ref="WFJ186:WFK186"/>
    <mergeCell ref="WII186:WIJ186"/>
    <mergeCell ref="WIP186:WIQ186"/>
    <mergeCell ref="WIW186:WIX186"/>
    <mergeCell ref="WJD186:WJE186"/>
    <mergeCell ref="WHG186:WHH186"/>
    <mergeCell ref="WHN186:WHO186"/>
    <mergeCell ref="WHU186:WHV186"/>
    <mergeCell ref="WIB186:WIC186"/>
    <mergeCell ref="VUW186:VUX186"/>
    <mergeCell ref="VVD186:VVE186"/>
    <mergeCell ref="VVK186:VVL186"/>
    <mergeCell ref="VVR186:VVS186"/>
    <mergeCell ref="VVY186:VVZ186"/>
    <mergeCell ref="VWF186:VWG186"/>
    <mergeCell ref="VWM186:VWN186"/>
    <mergeCell ref="VWT186:VWU186"/>
    <mergeCell ref="VXA186:VXB186"/>
    <mergeCell ref="VSL186:VSM186"/>
    <mergeCell ref="A262:E262"/>
    <mergeCell ref="A1:F1"/>
    <mergeCell ref="H28:L28"/>
    <mergeCell ref="A232:E232"/>
    <mergeCell ref="F232:G232"/>
    <mergeCell ref="A233:G233"/>
    <mergeCell ref="A219:E219"/>
    <mergeCell ref="F219:G219"/>
    <mergeCell ref="A220:E220"/>
    <mergeCell ref="F220:G220"/>
    <mergeCell ref="A221:G222"/>
    <mergeCell ref="A228:E228"/>
    <mergeCell ref="F228:G228"/>
    <mergeCell ref="A229:E229"/>
    <mergeCell ref="F229:G229"/>
    <mergeCell ref="A230:G230"/>
    <mergeCell ref="A196:E196"/>
    <mergeCell ref="F196:G196"/>
    <mergeCell ref="A197:G198"/>
    <mergeCell ref="A224:E224"/>
    <mergeCell ref="F224:G224"/>
    <mergeCell ref="A225:E225"/>
    <mergeCell ref="F225:G225"/>
    <mergeCell ref="A226:G226"/>
    <mergeCell ref="A123:E123"/>
    <mergeCell ref="A116:G116"/>
    <mergeCell ref="A122:E122"/>
    <mergeCell ref="A128:D128"/>
    <mergeCell ref="F132:G132"/>
    <mergeCell ref="A133:E133"/>
    <mergeCell ref="F133:G133"/>
    <mergeCell ref="A137:E137"/>
    <mergeCell ref="F123:G123"/>
  </mergeCells>
  <pageMargins left="0.78740157480314965" right="0.78740157480314965" top="0.98425196850393704" bottom="0.98425196850393704" header="0.51181102362204722" footer="0.51181102362204722"/>
  <pageSetup paperSize="9" scale="71" firstPageNumber="22" fitToHeight="0" orientation="portrait" useFirstPageNumber="1" r:id="rId1"/>
  <headerFooter alignWithMargins="0">
    <oddFooter>&amp;L&amp;"Arial,Kurzíva"&amp;11Zastupitelstvo Olomouckého kraje 16.12.2024
10.1. - Rozpočet Olomouckého kraje na rok 2025 - návrh rozpočtu
Příloha č. 2: Příjmy OK na rok 2025&amp;R&amp;"Arial,Kurzíva"&amp;11Strana &amp;P (Celkem 205)</oddFooter>
  </headerFooter>
  <rowBreaks count="3" manualBreakCount="3">
    <brk id="55" max="6" man="1"/>
    <brk id="135" max="6" man="1"/>
    <brk id="207" max="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tabColor rgb="FF00B050"/>
  </sheetPr>
  <dimension ref="A1:R212"/>
  <sheetViews>
    <sheetView showGridLines="0" view="pageBreakPreview" topLeftCell="A4" zoomScaleNormal="100" zoomScaleSheetLayoutView="100" workbookViewId="0">
      <selection activeCell="C23" sqref="C23"/>
    </sheetView>
  </sheetViews>
  <sheetFormatPr defaultColWidth="9.140625" defaultRowHeight="12.75" x14ac:dyDescent="0.2"/>
  <cols>
    <col min="1" max="1" width="5.7109375" style="103" customWidth="1"/>
    <col min="2" max="2" width="7.42578125" style="103" customWidth="1"/>
    <col min="3" max="3" width="39.42578125" style="83" customWidth="1"/>
    <col min="4" max="4" width="12.7109375" style="104" customWidth="1"/>
    <col min="5" max="5" width="13.5703125" style="104" customWidth="1"/>
    <col min="6" max="6" width="13.42578125" style="104" customWidth="1"/>
    <col min="7" max="7" width="7.28515625" style="105" customWidth="1"/>
    <col min="8" max="8" width="9.7109375" style="83" customWidth="1"/>
    <col min="9" max="9" width="11.140625" style="83" bestFit="1" customWidth="1"/>
    <col min="10" max="16384" width="9.140625" style="83"/>
  </cols>
  <sheetData>
    <row r="1" spans="1:8" ht="23.25" x14ac:dyDescent="0.35">
      <c r="A1" s="715" t="s">
        <v>9</v>
      </c>
      <c r="B1" s="715"/>
      <c r="C1" s="715"/>
      <c r="D1" s="80"/>
      <c r="E1" s="80"/>
      <c r="F1" s="80"/>
      <c r="G1" s="81"/>
      <c r="H1" s="82"/>
    </row>
    <row r="2" spans="1:8" x14ac:dyDescent="0.2">
      <c r="A2" s="84"/>
      <c r="B2" s="84"/>
      <c r="C2" s="82"/>
      <c r="D2" s="80"/>
      <c r="E2" s="80"/>
      <c r="F2" s="80"/>
      <c r="G2" s="81"/>
      <c r="H2" s="82"/>
    </row>
    <row r="3" spans="1:8" ht="15" x14ac:dyDescent="0.2">
      <c r="A3" s="39" t="s">
        <v>119</v>
      </c>
      <c r="B3" s="84"/>
      <c r="C3" s="40"/>
      <c r="D3" s="40"/>
      <c r="E3" s="80"/>
      <c r="F3" s="80"/>
      <c r="G3" s="81"/>
      <c r="H3" s="82"/>
    </row>
    <row r="4" spans="1:8" x14ac:dyDescent="0.2">
      <c r="A4" s="84"/>
      <c r="B4" s="84"/>
      <c r="C4" s="82"/>
      <c r="D4" s="80"/>
      <c r="E4" s="80"/>
      <c r="F4" s="80"/>
      <c r="G4" s="81"/>
      <c r="H4" s="82"/>
    </row>
    <row r="5" spans="1:8" s="82" customFormat="1" ht="18" x14ac:dyDescent="0.25">
      <c r="A5" s="41" t="s">
        <v>139</v>
      </c>
      <c r="B5" s="84"/>
      <c r="D5" s="80"/>
      <c r="E5" s="80"/>
      <c r="F5" s="80"/>
      <c r="G5" s="81"/>
    </row>
    <row r="6" spans="1:8" s="82" customFormat="1" ht="18.75" customHeight="1" thickBot="1" x14ac:dyDescent="0.25">
      <c r="A6" s="84"/>
      <c r="B6" s="84"/>
      <c r="D6" s="80"/>
      <c r="E6" s="80"/>
      <c r="F6" s="80"/>
      <c r="G6" s="81" t="s">
        <v>2</v>
      </c>
    </row>
    <row r="7" spans="1:8" s="82" customFormat="1" ht="39.75" thickTop="1" thickBot="1" x14ac:dyDescent="0.25">
      <c r="A7" s="85" t="s">
        <v>3</v>
      </c>
      <c r="B7" s="86" t="s">
        <v>4</v>
      </c>
      <c r="C7" s="87" t="s">
        <v>6</v>
      </c>
      <c r="D7" s="72" t="s">
        <v>138</v>
      </c>
      <c r="E7" s="72" t="s">
        <v>157</v>
      </c>
      <c r="F7" s="73" t="s">
        <v>137</v>
      </c>
      <c r="G7" s="88" t="s">
        <v>7</v>
      </c>
    </row>
    <row r="8" spans="1:8" s="84" customFormat="1" ht="14.25" thickTop="1" thickBot="1" x14ac:dyDescent="0.25">
      <c r="A8" s="89">
        <v>1</v>
      </c>
      <c r="B8" s="90">
        <v>2</v>
      </c>
      <c r="C8" s="90">
        <v>3</v>
      </c>
      <c r="D8" s="91">
        <v>4</v>
      </c>
      <c r="E8" s="91">
        <v>5</v>
      </c>
      <c r="F8" s="91">
        <v>6</v>
      </c>
      <c r="G8" s="74" t="s">
        <v>129</v>
      </c>
    </row>
    <row r="9" spans="1:8" s="60" customFormat="1" ht="17.100000000000001" customHeight="1" thickTop="1" x14ac:dyDescent="0.2">
      <c r="A9" s="56" t="str">
        <f>MID(A30,93,4)</f>
        <v/>
      </c>
      <c r="B9" s="57" t="str">
        <f>MID(A30,6,4)</f>
        <v>1361</v>
      </c>
      <c r="C9" s="61" t="str">
        <f>MID(A30,13,60)</f>
        <v xml:space="preserve">Správní poplatky                     </v>
      </c>
      <c r="D9" s="58">
        <v>1712</v>
      </c>
      <c r="E9" s="58">
        <v>1710</v>
      </c>
      <c r="F9" s="92">
        <f>SUM(F30)</f>
        <v>867</v>
      </c>
      <c r="G9" s="59">
        <f t="shared" ref="G9:G26" si="0">F9/D9*100</f>
        <v>50.642523364485982</v>
      </c>
    </row>
    <row r="10" spans="1:8" s="96" customFormat="1" ht="17.100000000000001" customHeight="1" x14ac:dyDescent="0.2">
      <c r="A10" s="93" t="str">
        <f>MID(A68,3,4)</f>
        <v>6172</v>
      </c>
      <c r="B10" s="94" t="str">
        <f>MID(A68,14,4)</f>
        <v>2122</v>
      </c>
      <c r="C10" s="95" t="str">
        <f>MID(A68,21,60)</f>
        <v xml:space="preserve">Odvody příspěvkových organizací        </v>
      </c>
      <c r="D10" s="92">
        <v>195569</v>
      </c>
      <c r="E10" s="92">
        <v>151523</v>
      </c>
      <c r="F10" s="58">
        <f>SUM(F68)</f>
        <v>150776</v>
      </c>
      <c r="G10" s="59">
        <f t="shared" si="0"/>
        <v>77.096063282012992</v>
      </c>
    </row>
    <row r="11" spans="1:8" s="60" customFormat="1" ht="17.100000000000001" customHeight="1" x14ac:dyDescent="0.2">
      <c r="A11" s="56" t="str">
        <f>MID(A85,3,4)</f>
        <v>1032</v>
      </c>
      <c r="B11" s="57" t="str">
        <f>MID(A85,14,4)</f>
        <v>2131</v>
      </c>
      <c r="C11" s="61" t="str">
        <f>MID(A85,21,60)</f>
        <v xml:space="preserve">Příjmy z pronájmu pozemků              </v>
      </c>
      <c r="D11" s="92">
        <v>20</v>
      </c>
      <c r="E11" s="92">
        <v>20</v>
      </c>
      <c r="F11" s="92">
        <f>SUM(F85)</f>
        <v>20</v>
      </c>
      <c r="G11" s="59">
        <f t="shared" si="0"/>
        <v>100</v>
      </c>
    </row>
    <row r="12" spans="1:8" s="60" customFormat="1" ht="17.100000000000001" customHeight="1" x14ac:dyDescent="0.2">
      <c r="A12" s="56" t="str">
        <f>MID(A91,3,4)</f>
        <v>6172</v>
      </c>
      <c r="B12" s="57" t="str">
        <f>MID(A91,14,4)</f>
        <v>2131</v>
      </c>
      <c r="C12" s="61" t="str">
        <f>MID(A91,21,60)</f>
        <v xml:space="preserve">Příjmy z pronájmu pozemků              </v>
      </c>
      <c r="D12" s="58">
        <v>43</v>
      </c>
      <c r="E12" s="92">
        <v>43</v>
      </c>
      <c r="F12" s="92">
        <f>SUM(F91)</f>
        <v>43</v>
      </c>
      <c r="G12" s="59">
        <f t="shared" si="0"/>
        <v>100</v>
      </c>
    </row>
    <row r="13" spans="1:8" s="60" customFormat="1" ht="17.100000000000001" customHeight="1" x14ac:dyDescent="0.2">
      <c r="A13" s="56" t="str">
        <f>MID(A95,3,4)</f>
        <v>6172</v>
      </c>
      <c r="B13" s="57" t="str">
        <f>MID(A95,14,4)</f>
        <v>2132</v>
      </c>
      <c r="C13" s="61" t="str">
        <f>MID(A95,21,60)</f>
        <v xml:space="preserve">Příjmy z pronájmu ostatních nemovitostí     </v>
      </c>
      <c r="D13" s="92">
        <v>37873</v>
      </c>
      <c r="E13" s="92">
        <v>37873</v>
      </c>
      <c r="F13" s="92">
        <f>SUM(F95)</f>
        <v>37880</v>
      </c>
      <c r="G13" s="59">
        <f t="shared" si="0"/>
        <v>100.01848282417554</v>
      </c>
    </row>
    <row r="14" spans="1:8" s="60" customFormat="1" ht="17.100000000000001" customHeight="1" x14ac:dyDescent="0.2">
      <c r="A14" s="56" t="str">
        <f>MID(A124,3,4)</f>
        <v>6172</v>
      </c>
      <c r="B14" s="57" t="str">
        <f>MID(A124,14,4)</f>
        <v>2133</v>
      </c>
      <c r="C14" s="61" t="str">
        <f>MID(A124,21,60)</f>
        <v xml:space="preserve">Příjmy z pronájmu movitých věcí           </v>
      </c>
      <c r="D14" s="118">
        <f>SUM(I124)</f>
        <v>0</v>
      </c>
      <c r="E14" s="118">
        <v>22.2</v>
      </c>
      <c r="F14" s="118">
        <f>SUM(F124)</f>
        <v>22.2</v>
      </c>
      <c r="G14" s="59" t="e">
        <f t="shared" si="0"/>
        <v>#DIV/0!</v>
      </c>
    </row>
    <row r="15" spans="1:8" s="60" customFormat="1" ht="17.100000000000001" customHeight="1" x14ac:dyDescent="0.2">
      <c r="A15" s="56" t="str">
        <f>MID(A132,3,4)</f>
        <v>3769</v>
      </c>
      <c r="B15" s="57" t="str">
        <f>MID(A132,14,4)</f>
        <v>2212</v>
      </c>
      <c r="C15" s="61" t="str">
        <f>MID(A132,21,60)</f>
        <v xml:space="preserve">Sankční platby přijaté od jiných subjektů                   </v>
      </c>
      <c r="D15" s="92">
        <v>200</v>
      </c>
      <c r="E15" s="92">
        <v>200</v>
      </c>
      <c r="F15" s="92">
        <f>SUM(F132)</f>
        <v>200</v>
      </c>
      <c r="G15" s="59">
        <f t="shared" si="0"/>
        <v>100</v>
      </c>
    </row>
    <row r="16" spans="1:8" s="60" customFormat="1" ht="17.100000000000001" customHeight="1" x14ac:dyDescent="0.2">
      <c r="A16" s="56" t="str">
        <f>MID(A142,3,4)</f>
        <v>6172</v>
      </c>
      <c r="B16" s="57" t="str">
        <f>MID(A142,14,4)</f>
        <v>2212</v>
      </c>
      <c r="C16" s="61" t="str">
        <f>MID(A142,21,60)</f>
        <v xml:space="preserve">Sankční platby přijaté od jiných subjektů     </v>
      </c>
      <c r="D16" s="92">
        <v>1630</v>
      </c>
      <c r="E16" s="92">
        <v>1699</v>
      </c>
      <c r="F16" s="92">
        <f>SUM(F142)</f>
        <v>1830</v>
      </c>
      <c r="G16" s="59">
        <f t="shared" si="0"/>
        <v>112.26993865030674</v>
      </c>
    </row>
    <row r="17" spans="1:9" s="60" customFormat="1" ht="17.100000000000001" customHeight="1" x14ac:dyDescent="0.2">
      <c r="A17" s="56">
        <v>2221</v>
      </c>
      <c r="B17" s="57">
        <v>2324</v>
      </c>
      <c r="C17" s="61" t="s">
        <v>87</v>
      </c>
      <c r="D17" s="92">
        <v>0</v>
      </c>
      <c r="E17" s="92">
        <v>0</v>
      </c>
      <c r="F17" s="92">
        <f>F152</f>
        <v>37669</v>
      </c>
      <c r="G17" s="59">
        <v>0</v>
      </c>
    </row>
    <row r="18" spans="1:9" s="60" customFormat="1" ht="17.100000000000001" customHeight="1" x14ac:dyDescent="0.2">
      <c r="A18" s="56">
        <v>6172</v>
      </c>
      <c r="B18" s="57">
        <v>2324</v>
      </c>
      <c r="C18" s="61" t="s">
        <v>87</v>
      </c>
      <c r="D18" s="92">
        <v>0</v>
      </c>
      <c r="E18" s="92">
        <v>3664</v>
      </c>
      <c r="F18" s="92">
        <f>F162</f>
        <v>253</v>
      </c>
      <c r="G18" s="59">
        <v>0</v>
      </c>
    </row>
    <row r="19" spans="1:9" s="70" customFormat="1" ht="36.75" customHeight="1" x14ac:dyDescent="0.2">
      <c r="A19" s="66"/>
      <c r="B19" s="67">
        <v>2420</v>
      </c>
      <c r="C19" s="68" t="s">
        <v>64</v>
      </c>
      <c r="D19" s="128">
        <v>400</v>
      </c>
      <c r="E19" s="128">
        <v>400</v>
      </c>
      <c r="F19" s="128">
        <f>SUM(F173)</f>
        <v>5366</v>
      </c>
      <c r="G19" s="69">
        <f t="shared" si="0"/>
        <v>1341.5</v>
      </c>
    </row>
    <row r="20" spans="1:9" s="60" customFormat="1" ht="17.100000000000001" customHeight="1" x14ac:dyDescent="0.2">
      <c r="A20" s="56"/>
      <c r="B20" s="57">
        <v>2441</v>
      </c>
      <c r="C20" s="61" t="s">
        <v>54</v>
      </c>
      <c r="D20" s="92">
        <v>9500</v>
      </c>
      <c r="E20" s="92">
        <v>9500</v>
      </c>
      <c r="F20" s="92">
        <v>0</v>
      </c>
      <c r="G20" s="59">
        <f t="shared" si="0"/>
        <v>0</v>
      </c>
    </row>
    <row r="21" spans="1:9" s="63" customFormat="1" ht="17.100000000000001" customHeight="1" x14ac:dyDescent="0.2">
      <c r="A21" s="56" t="str">
        <f>MID(A183,3,4)</f>
        <v>6172</v>
      </c>
      <c r="B21" s="57" t="str">
        <f>MID(A183,14,4)</f>
        <v>3111</v>
      </c>
      <c r="C21" s="61" t="str">
        <f>MID(A183,21,60)</f>
        <v xml:space="preserve">Příjmy z prodeje pozemků                </v>
      </c>
      <c r="D21" s="92">
        <v>400</v>
      </c>
      <c r="E21" s="92">
        <v>400</v>
      </c>
      <c r="F21" s="92">
        <f>SUM(F183)</f>
        <v>650</v>
      </c>
      <c r="G21" s="59">
        <f t="shared" si="0"/>
        <v>162.5</v>
      </c>
    </row>
    <row r="22" spans="1:9" s="63" customFormat="1" ht="17.100000000000001" customHeight="1" x14ac:dyDescent="0.2">
      <c r="A22" s="56" t="str">
        <f>MID(A187,3,4)</f>
        <v>6172</v>
      </c>
      <c r="B22" s="57" t="str">
        <f>MID(A187,14,4)</f>
        <v>3112</v>
      </c>
      <c r="C22" s="61" t="str">
        <f>MID(A187,21,60)</f>
        <v xml:space="preserve">Příjmy z prodeje ostatních nemovitostí a jejich částí </v>
      </c>
      <c r="D22" s="92">
        <v>18000</v>
      </c>
      <c r="E22" s="92">
        <v>18000</v>
      </c>
      <c r="F22" s="92">
        <f>SUM(F187)</f>
        <v>15150</v>
      </c>
      <c r="G22" s="59">
        <f t="shared" si="0"/>
        <v>84.166666666666671</v>
      </c>
    </row>
    <row r="23" spans="1:9" s="63" customFormat="1" ht="17.100000000000001" customHeight="1" x14ac:dyDescent="0.2">
      <c r="A23" s="56" t="str">
        <f>MID(A191,3,4)</f>
        <v>6310</v>
      </c>
      <c r="B23" s="57" t="str">
        <f>MID(A191,14,4)</f>
        <v>2141</v>
      </c>
      <c r="C23" s="61" t="str">
        <f>MID(A191,21,60)</f>
        <v xml:space="preserve">Příjmy z úroků                                          </v>
      </c>
      <c r="D23" s="118">
        <v>4000.8</v>
      </c>
      <c r="E23" s="118">
        <v>4000.8</v>
      </c>
      <c r="F23" s="92">
        <v>998</v>
      </c>
      <c r="G23" s="59">
        <f t="shared" si="0"/>
        <v>24.945010997800438</v>
      </c>
    </row>
    <row r="24" spans="1:9" s="63" customFormat="1" ht="27" customHeight="1" x14ac:dyDescent="0.2">
      <c r="A24" s="56"/>
      <c r="B24" s="57">
        <v>8115</v>
      </c>
      <c r="C24" s="110" t="s">
        <v>76</v>
      </c>
      <c r="D24" s="92">
        <v>257333</v>
      </c>
      <c r="E24" s="92">
        <v>787861</v>
      </c>
      <c r="F24" s="92">
        <f>SUM(F195)</f>
        <v>307323</v>
      </c>
      <c r="G24" s="59">
        <f>F24/D24*100</f>
        <v>119.42619096656861</v>
      </c>
      <c r="H24" s="147"/>
    </row>
    <row r="25" spans="1:9" s="63" customFormat="1" ht="17.25" customHeight="1" thickBot="1" x14ac:dyDescent="0.25">
      <c r="A25" s="56"/>
      <c r="B25" s="57">
        <v>8905</v>
      </c>
      <c r="C25" s="110" t="s">
        <v>161</v>
      </c>
      <c r="D25" s="92">
        <v>0</v>
      </c>
      <c r="E25" s="92">
        <v>0</v>
      </c>
      <c r="F25" s="92">
        <v>200000</v>
      </c>
      <c r="G25" s="59"/>
      <c r="H25" s="147"/>
    </row>
    <row r="26" spans="1:9" s="77" customFormat="1" ht="25.5" customHeight="1" thickTop="1" thickBot="1" x14ac:dyDescent="0.3">
      <c r="A26" s="716" t="s">
        <v>8</v>
      </c>
      <c r="B26" s="717"/>
      <c r="C26" s="717"/>
      <c r="D26" s="75">
        <f>SUM(D9:D24)</f>
        <v>526680.80000000005</v>
      </c>
      <c r="E26" s="75">
        <f>SUM(E9:E24)</f>
        <v>1016916</v>
      </c>
      <c r="F26" s="75">
        <f>SUM(F9:F25)</f>
        <v>759047.2</v>
      </c>
      <c r="G26" s="76">
        <f t="shared" si="0"/>
        <v>144.1190185782356</v>
      </c>
      <c r="H26" s="148"/>
    </row>
    <row r="27" spans="1:9" s="55" customFormat="1" ht="15" thickTop="1" x14ac:dyDescent="0.2">
      <c r="A27" s="64"/>
      <c r="B27" s="64"/>
      <c r="C27" s="22"/>
      <c r="D27" s="23"/>
      <c r="E27" s="23"/>
      <c r="F27" s="23"/>
      <c r="G27" s="65"/>
      <c r="H27" s="22"/>
      <c r="I27" s="22"/>
    </row>
    <row r="28" spans="1:9" s="55" customFormat="1" ht="14.25" x14ac:dyDescent="0.2">
      <c r="A28" s="64"/>
      <c r="B28" s="64"/>
      <c r="C28" s="22"/>
      <c r="D28" s="23"/>
      <c r="E28" s="23"/>
      <c r="F28" s="23"/>
      <c r="G28" s="65"/>
      <c r="H28" s="22"/>
      <c r="I28" s="22"/>
    </row>
    <row r="29" spans="1:9" s="55" customFormat="1" ht="18" x14ac:dyDescent="0.25">
      <c r="A29" s="71" t="s">
        <v>118</v>
      </c>
      <c r="B29" s="64"/>
      <c r="C29" s="22"/>
      <c r="D29" s="23"/>
      <c r="E29" s="23"/>
      <c r="F29" s="23"/>
      <c r="G29" s="65"/>
      <c r="H29" s="22"/>
      <c r="I29" s="22"/>
    </row>
    <row r="30" spans="1:9" s="47" customFormat="1" ht="16.5" thickBot="1" x14ac:dyDescent="0.3">
      <c r="A30" s="702" t="s">
        <v>10</v>
      </c>
      <c r="B30" s="702"/>
      <c r="C30" s="702"/>
      <c r="D30" s="702"/>
      <c r="E30" s="702"/>
      <c r="F30" s="703">
        <f>SUM(F31,F35,F42,F51,F61,F64)</f>
        <v>867</v>
      </c>
      <c r="G30" s="703"/>
    </row>
    <row r="31" spans="1:9" s="44" customFormat="1" ht="15.75" thickTop="1" x14ac:dyDescent="0.25">
      <c r="A31" s="692" t="s">
        <v>103</v>
      </c>
      <c r="B31" s="693"/>
      <c r="C31" s="693"/>
      <c r="D31" s="693"/>
      <c r="E31" s="693"/>
      <c r="F31" s="694">
        <v>200</v>
      </c>
      <c r="G31" s="694"/>
    </row>
    <row r="32" spans="1:9" s="44" customFormat="1" ht="14.25" x14ac:dyDescent="0.2">
      <c r="A32" s="697" t="s">
        <v>132</v>
      </c>
      <c r="B32" s="697"/>
      <c r="C32" s="697"/>
      <c r="D32" s="697"/>
      <c r="E32" s="697"/>
      <c r="F32" s="697"/>
      <c r="G32" s="697"/>
    </row>
    <row r="33" spans="1:13" s="44" customFormat="1" ht="14.25" x14ac:dyDescent="0.2">
      <c r="A33" s="674"/>
      <c r="B33" s="674"/>
      <c r="C33" s="674"/>
      <c r="D33" s="674"/>
      <c r="E33" s="674"/>
      <c r="F33" s="674"/>
      <c r="G33" s="674"/>
    </row>
    <row r="34" spans="1:13" s="44" customFormat="1" ht="16.5" customHeight="1" x14ac:dyDescent="0.2">
      <c r="A34" s="48"/>
      <c r="B34" s="97"/>
      <c r="C34" s="97"/>
      <c r="D34" s="97"/>
      <c r="E34" s="97"/>
      <c r="F34" s="97"/>
      <c r="G34" s="97"/>
    </row>
    <row r="35" spans="1:13" s="44" customFormat="1" ht="15" x14ac:dyDescent="0.25">
      <c r="A35" s="692" t="s">
        <v>102</v>
      </c>
      <c r="B35" s="693"/>
      <c r="C35" s="693"/>
      <c r="D35" s="693"/>
      <c r="E35" s="693"/>
      <c r="F35" s="694">
        <v>200</v>
      </c>
      <c r="G35" s="694"/>
    </row>
    <row r="36" spans="1:13" s="44" customFormat="1" ht="14.25" x14ac:dyDescent="0.2">
      <c r="A36" s="697" t="s">
        <v>14</v>
      </c>
      <c r="B36" s="697"/>
      <c r="C36" s="697"/>
      <c r="D36" s="697"/>
      <c r="E36" s="697"/>
      <c r="F36" s="697"/>
      <c r="G36" s="697"/>
    </row>
    <row r="37" spans="1:13" s="44" customFormat="1" ht="14.25" x14ac:dyDescent="0.2">
      <c r="A37" s="674"/>
      <c r="B37" s="674"/>
      <c r="C37" s="674"/>
      <c r="D37" s="674"/>
      <c r="E37" s="674"/>
      <c r="F37" s="674"/>
      <c r="G37" s="674"/>
      <c r="J37" s="674"/>
      <c r="K37" s="674"/>
      <c r="L37" s="674"/>
      <c r="M37" s="674"/>
    </row>
    <row r="38" spans="1:13" s="44" customFormat="1" ht="14.25" x14ac:dyDescent="0.2">
      <c r="A38" s="722" t="s">
        <v>15</v>
      </c>
      <c r="B38" s="722"/>
      <c r="C38" s="722"/>
      <c r="D38" s="127"/>
      <c r="E38" s="127"/>
      <c r="F38" s="127"/>
      <c r="G38" s="127"/>
    </row>
    <row r="39" spans="1:13" s="44" customFormat="1" ht="14.25" x14ac:dyDescent="0.2">
      <c r="A39" s="718" t="s">
        <v>73</v>
      </c>
      <c r="B39" s="718"/>
      <c r="C39" s="718"/>
      <c r="D39" s="127"/>
      <c r="E39" s="127"/>
      <c r="F39" s="127"/>
      <c r="G39" s="127"/>
    </row>
    <row r="40" spans="1:13" s="44" customFormat="1" ht="14.25" x14ac:dyDescent="0.2">
      <c r="A40" s="718" t="s">
        <v>74</v>
      </c>
      <c r="B40" s="718"/>
      <c r="C40" s="718"/>
      <c r="D40" s="721"/>
      <c r="E40" s="721"/>
      <c r="F40" s="127"/>
      <c r="G40" s="127"/>
    </row>
    <row r="41" spans="1:13" s="44" customFormat="1" ht="14.25" x14ac:dyDescent="0.2">
      <c r="A41" s="48"/>
      <c r="B41" s="97"/>
      <c r="C41" s="97"/>
      <c r="D41" s="97"/>
      <c r="E41" s="97"/>
      <c r="F41" s="97"/>
      <c r="G41" s="97"/>
    </row>
    <row r="42" spans="1:13" s="44" customFormat="1" ht="15" x14ac:dyDescent="0.25">
      <c r="A42" s="692" t="s">
        <v>101</v>
      </c>
      <c r="B42" s="693"/>
      <c r="C42" s="693"/>
      <c r="D42" s="693"/>
      <c r="E42" s="693"/>
      <c r="F42" s="694">
        <v>116</v>
      </c>
      <c r="G42" s="694"/>
    </row>
    <row r="43" spans="1:13" s="44" customFormat="1" ht="14.25" x14ac:dyDescent="0.2">
      <c r="A43" s="697" t="s">
        <v>75</v>
      </c>
      <c r="B43" s="697"/>
      <c r="C43" s="697"/>
      <c r="D43" s="697"/>
      <c r="E43" s="697"/>
      <c r="F43" s="697"/>
      <c r="G43" s="697"/>
    </row>
    <row r="44" spans="1:13" s="44" customFormat="1" ht="14.25" x14ac:dyDescent="0.2">
      <c r="A44" s="48"/>
      <c r="B44" s="97"/>
      <c r="C44" s="97"/>
      <c r="D44" s="97"/>
      <c r="E44" s="97"/>
      <c r="F44" s="97"/>
      <c r="G44" s="97"/>
    </row>
    <row r="45" spans="1:13" s="44" customFormat="1" ht="14.25" x14ac:dyDescent="0.2">
      <c r="A45" s="48"/>
      <c r="B45" s="97"/>
      <c r="C45" s="97"/>
      <c r="D45" s="97"/>
      <c r="E45" s="97"/>
      <c r="F45" s="97"/>
      <c r="G45" s="97"/>
    </row>
    <row r="46" spans="1:13" s="44" customFormat="1" ht="14.25" x14ac:dyDescent="0.2">
      <c r="A46" s="48"/>
      <c r="B46" s="97"/>
      <c r="C46" s="97"/>
      <c r="D46" s="97"/>
      <c r="E46" s="97"/>
      <c r="F46" s="97"/>
      <c r="G46" s="97"/>
    </row>
    <row r="47" spans="1:13" s="44" customFormat="1" ht="14.25" x14ac:dyDescent="0.2">
      <c r="A47" s="48"/>
      <c r="B47" s="97"/>
      <c r="C47" s="97"/>
      <c r="D47" s="97"/>
      <c r="E47" s="97"/>
      <c r="F47" s="97"/>
      <c r="G47" s="97"/>
    </row>
    <row r="48" spans="1:13" s="44" customFormat="1" ht="14.25" x14ac:dyDescent="0.2">
      <c r="A48" s="48"/>
      <c r="B48" s="97"/>
      <c r="C48" s="97"/>
      <c r="D48" s="97"/>
      <c r="E48" s="97"/>
      <c r="F48" s="97"/>
      <c r="G48" s="97"/>
    </row>
    <row r="49" spans="1:7" s="44" customFormat="1" ht="14.25" x14ac:dyDescent="0.2">
      <c r="A49" s="48"/>
      <c r="B49" s="97"/>
      <c r="C49" s="97"/>
      <c r="D49" s="97"/>
      <c r="E49" s="97"/>
      <c r="F49" s="97"/>
      <c r="G49" s="97"/>
    </row>
    <row r="50" spans="1:7" s="44" customFormat="1" ht="14.25" x14ac:dyDescent="0.2">
      <c r="A50" s="48"/>
      <c r="B50" s="97"/>
      <c r="C50" s="97"/>
      <c r="D50" s="97"/>
      <c r="E50" s="97"/>
      <c r="F50" s="97"/>
      <c r="G50" s="97"/>
    </row>
    <row r="51" spans="1:7" s="44" customFormat="1" ht="15" x14ac:dyDescent="0.25">
      <c r="A51" s="692" t="s">
        <v>100</v>
      </c>
      <c r="B51" s="693"/>
      <c r="C51" s="693"/>
      <c r="D51" s="693"/>
      <c r="E51" s="693"/>
      <c r="F51" s="694">
        <v>250</v>
      </c>
      <c r="G51" s="694"/>
    </row>
    <row r="52" spans="1:7" s="44" customFormat="1" ht="14.25" customHeight="1" x14ac:dyDescent="0.2">
      <c r="A52" s="697" t="s">
        <v>155</v>
      </c>
      <c r="B52" s="698"/>
      <c r="C52" s="698"/>
      <c r="D52" s="698"/>
      <c r="E52" s="698"/>
      <c r="F52" s="698"/>
      <c r="G52" s="698"/>
    </row>
    <row r="53" spans="1:7" s="44" customFormat="1" ht="14.25" x14ac:dyDescent="0.2">
      <c r="A53" s="698"/>
      <c r="B53" s="698"/>
      <c r="C53" s="698"/>
      <c r="D53" s="698"/>
      <c r="E53" s="698"/>
      <c r="F53" s="698"/>
      <c r="G53" s="698"/>
    </row>
    <row r="54" spans="1:7" s="44" customFormat="1" ht="14.25" x14ac:dyDescent="0.2">
      <c r="A54" s="698"/>
      <c r="B54" s="698"/>
      <c r="C54" s="698"/>
      <c r="D54" s="698"/>
      <c r="E54" s="698"/>
      <c r="F54" s="698"/>
      <c r="G54" s="698"/>
    </row>
    <row r="55" spans="1:7" s="44" customFormat="1" ht="14.25" x14ac:dyDescent="0.2">
      <c r="A55" s="698"/>
      <c r="B55" s="698"/>
      <c r="C55" s="698"/>
      <c r="D55" s="698"/>
      <c r="E55" s="698"/>
      <c r="F55" s="698"/>
      <c r="G55" s="698"/>
    </row>
    <row r="56" spans="1:7" s="44" customFormat="1" ht="14.25" x14ac:dyDescent="0.2">
      <c r="A56" s="698"/>
      <c r="B56" s="698"/>
      <c r="C56" s="698"/>
      <c r="D56" s="698"/>
      <c r="E56" s="698"/>
      <c r="F56" s="698"/>
      <c r="G56" s="698"/>
    </row>
    <row r="57" spans="1:7" s="44" customFormat="1" ht="14.25" x14ac:dyDescent="0.2">
      <c r="A57" s="698"/>
      <c r="B57" s="698"/>
      <c r="C57" s="698"/>
      <c r="D57" s="698"/>
      <c r="E57" s="698"/>
      <c r="F57" s="698"/>
      <c r="G57" s="698"/>
    </row>
    <row r="58" spans="1:7" s="44" customFormat="1" ht="14.25" x14ac:dyDescent="0.2">
      <c r="A58" s="698"/>
      <c r="B58" s="698"/>
      <c r="C58" s="698"/>
      <c r="D58" s="698"/>
      <c r="E58" s="698"/>
      <c r="F58" s="698"/>
      <c r="G58" s="698"/>
    </row>
    <row r="59" spans="1:7" s="44" customFormat="1" ht="14.25" x14ac:dyDescent="0.2">
      <c r="A59" s="698"/>
      <c r="B59" s="698"/>
      <c r="C59" s="698"/>
      <c r="D59" s="698"/>
      <c r="E59" s="698"/>
      <c r="F59" s="698"/>
      <c r="G59" s="698"/>
    </row>
    <row r="60" spans="1:7" s="44" customFormat="1" ht="14.25" x14ac:dyDescent="0.2">
      <c r="A60" s="125"/>
      <c r="B60" s="125"/>
      <c r="C60" s="125"/>
      <c r="D60" s="125"/>
      <c r="E60" s="125"/>
      <c r="F60" s="125"/>
      <c r="G60" s="125"/>
    </row>
    <row r="61" spans="1:7" s="44" customFormat="1" ht="15" x14ac:dyDescent="0.25">
      <c r="A61" s="692" t="s">
        <v>99</v>
      </c>
      <c r="B61" s="693"/>
      <c r="C61" s="693"/>
      <c r="D61" s="693"/>
      <c r="E61" s="693"/>
      <c r="F61" s="694">
        <v>100</v>
      </c>
      <c r="G61" s="694"/>
    </row>
    <row r="62" spans="1:7" s="44" customFormat="1" ht="14.25" x14ac:dyDescent="0.2">
      <c r="A62" s="129" t="s">
        <v>162</v>
      </c>
      <c r="B62" s="130"/>
      <c r="C62" s="130"/>
      <c r="D62" s="130"/>
      <c r="E62" s="130"/>
      <c r="F62" s="130"/>
      <c r="G62" s="130"/>
    </row>
    <row r="63" spans="1:7" s="44" customFormat="1" ht="9" customHeight="1" x14ac:dyDescent="0.2">
      <c r="A63" s="127"/>
      <c r="B63" s="127"/>
      <c r="C63" s="127"/>
      <c r="D63" s="127"/>
      <c r="E63" s="127"/>
      <c r="F63" s="127"/>
      <c r="G63" s="127"/>
    </row>
    <row r="64" spans="1:7" s="44" customFormat="1" ht="15" x14ac:dyDescent="0.25">
      <c r="A64" s="692" t="s">
        <v>98</v>
      </c>
      <c r="B64" s="693"/>
      <c r="C64" s="693"/>
      <c r="D64" s="693"/>
      <c r="E64" s="693"/>
      <c r="F64" s="694">
        <v>1</v>
      </c>
      <c r="G64" s="694"/>
    </row>
    <row r="65" spans="1:7" s="44" customFormat="1" ht="14.25" x14ac:dyDescent="0.2">
      <c r="A65" s="713" t="s">
        <v>146</v>
      </c>
      <c r="B65" s="639"/>
      <c r="C65" s="639"/>
      <c r="D65" s="639"/>
      <c r="E65" s="639"/>
      <c r="F65" s="639"/>
      <c r="G65" s="639"/>
    </row>
    <row r="66" spans="1:7" s="44" customFormat="1" ht="14.25" x14ac:dyDescent="0.2">
      <c r="A66" s="639"/>
      <c r="B66" s="639"/>
      <c r="C66" s="639"/>
      <c r="D66" s="639"/>
      <c r="E66" s="639"/>
      <c r="F66" s="639"/>
      <c r="G66" s="639"/>
    </row>
    <row r="67" spans="1:7" s="44" customFormat="1" ht="14.25" x14ac:dyDescent="0.2">
      <c r="A67" s="120"/>
      <c r="B67" s="120"/>
      <c r="C67" s="120"/>
      <c r="D67" s="120"/>
      <c r="E67" s="120"/>
      <c r="F67" s="120"/>
      <c r="G67" s="120"/>
    </row>
    <row r="68" spans="1:7" s="47" customFormat="1" ht="16.5" thickBot="1" x14ac:dyDescent="0.3">
      <c r="A68" s="702" t="s">
        <v>30</v>
      </c>
      <c r="B68" s="702"/>
      <c r="C68" s="702"/>
      <c r="D68" s="702"/>
      <c r="E68" s="702"/>
      <c r="F68" s="703">
        <f>SUM(D75,D83)</f>
        <v>150776</v>
      </c>
      <c r="G68" s="703"/>
    </row>
    <row r="69" spans="1:7" s="44" customFormat="1" ht="15.75" thickTop="1" x14ac:dyDescent="0.25">
      <c r="A69" s="106" t="s">
        <v>70</v>
      </c>
      <c r="B69" s="43"/>
      <c r="D69" s="45"/>
      <c r="E69" s="45"/>
      <c r="F69" s="45"/>
      <c r="G69" s="46"/>
    </row>
    <row r="70" spans="1:7" s="44" customFormat="1" ht="14.25" x14ac:dyDescent="0.2">
      <c r="A70" s="39" t="s">
        <v>65</v>
      </c>
      <c r="B70" s="43"/>
      <c r="D70" s="691">
        <v>57728</v>
      </c>
      <c r="E70" s="691"/>
      <c r="F70" s="45"/>
      <c r="G70" s="46"/>
    </row>
    <row r="71" spans="1:7" s="44" customFormat="1" ht="14.25" x14ac:dyDescent="0.2">
      <c r="A71" s="39" t="s">
        <v>68</v>
      </c>
      <c r="B71" s="43"/>
      <c r="D71" s="691">
        <v>39891</v>
      </c>
      <c r="E71" s="691"/>
      <c r="F71" s="45"/>
      <c r="G71" s="46"/>
    </row>
    <row r="72" spans="1:7" s="44" customFormat="1" ht="14.25" x14ac:dyDescent="0.2">
      <c r="A72" s="39" t="s">
        <v>66</v>
      </c>
      <c r="B72" s="43"/>
      <c r="D72" s="691">
        <v>25857</v>
      </c>
      <c r="E72" s="691"/>
      <c r="F72" s="45"/>
      <c r="G72" s="46"/>
    </row>
    <row r="73" spans="1:7" s="44" customFormat="1" ht="14.25" x14ac:dyDescent="0.2">
      <c r="A73" s="39" t="s">
        <v>67</v>
      </c>
      <c r="B73" s="43"/>
      <c r="D73" s="691">
        <v>15227</v>
      </c>
      <c r="E73" s="691"/>
      <c r="F73" s="45"/>
      <c r="G73" s="46"/>
    </row>
    <row r="74" spans="1:7" s="44" customFormat="1" ht="14.25" x14ac:dyDescent="0.2">
      <c r="A74" s="39" t="s">
        <v>69</v>
      </c>
      <c r="B74" s="43"/>
      <c r="D74" s="691">
        <v>11973</v>
      </c>
      <c r="E74" s="691"/>
      <c r="F74" s="45"/>
      <c r="G74" s="46"/>
    </row>
    <row r="75" spans="1:7" s="44" customFormat="1" ht="15" x14ac:dyDescent="0.25">
      <c r="A75" s="107" t="s">
        <v>8</v>
      </c>
      <c r="B75" s="108"/>
      <c r="C75" s="109"/>
      <c r="D75" s="714">
        <f>SUM(D70:E74)</f>
        <v>150676</v>
      </c>
      <c r="E75" s="714"/>
      <c r="F75" s="45"/>
      <c r="G75" s="46"/>
    </row>
    <row r="76" spans="1:7" s="44" customFormat="1" ht="14.25" x14ac:dyDescent="0.2">
      <c r="A76" s="43"/>
      <c r="B76" s="43"/>
      <c r="D76" s="45"/>
      <c r="E76" s="45"/>
      <c r="F76" s="45"/>
      <c r="G76" s="46"/>
    </row>
    <row r="77" spans="1:7" s="44" customFormat="1" ht="15" x14ac:dyDescent="0.25">
      <c r="A77" s="106" t="s">
        <v>71</v>
      </c>
      <c r="B77" s="43"/>
      <c r="D77" s="45"/>
      <c r="E77" s="45"/>
      <c r="F77" s="45"/>
      <c r="G77" s="46"/>
    </row>
    <row r="78" spans="1:7" s="44" customFormat="1" ht="14.25" x14ac:dyDescent="0.2">
      <c r="A78" s="39" t="s">
        <v>114</v>
      </c>
      <c r="B78" s="43"/>
      <c r="D78" s="691">
        <v>0</v>
      </c>
      <c r="E78" s="691"/>
      <c r="F78" s="45"/>
      <c r="G78" s="46"/>
    </row>
    <row r="79" spans="1:7" s="44" customFormat="1" ht="14.25" x14ac:dyDescent="0.2">
      <c r="A79" s="39" t="s">
        <v>133</v>
      </c>
      <c r="B79" s="43"/>
      <c r="D79" s="99"/>
      <c r="E79" s="112">
        <v>0</v>
      </c>
      <c r="F79" s="45"/>
      <c r="G79" s="46"/>
    </row>
    <row r="80" spans="1:7" s="44" customFormat="1" ht="14.25" x14ac:dyDescent="0.2">
      <c r="A80" s="39" t="s">
        <v>78</v>
      </c>
      <c r="B80" s="43"/>
      <c r="D80" s="99"/>
      <c r="E80" s="99">
        <v>0</v>
      </c>
      <c r="F80" s="45"/>
      <c r="G80" s="46"/>
    </row>
    <row r="81" spans="1:12" s="44" customFormat="1" ht="14.25" x14ac:dyDescent="0.2">
      <c r="A81" s="39" t="s">
        <v>115</v>
      </c>
      <c r="B81" s="43"/>
      <c r="D81" s="99"/>
      <c r="E81" s="99">
        <v>100</v>
      </c>
      <c r="F81" s="45"/>
      <c r="G81" s="46"/>
    </row>
    <row r="82" spans="1:12" s="44" customFormat="1" ht="14.25" x14ac:dyDescent="0.2">
      <c r="A82" s="39" t="s">
        <v>72</v>
      </c>
      <c r="B82" s="43"/>
      <c r="D82" s="99"/>
      <c r="E82" s="99"/>
      <c r="F82" s="45"/>
      <c r="G82" s="46"/>
    </row>
    <row r="83" spans="1:12" s="44" customFormat="1" ht="15" x14ac:dyDescent="0.25">
      <c r="A83" s="107" t="s">
        <v>8</v>
      </c>
      <c r="B83" s="108"/>
      <c r="C83" s="109"/>
      <c r="D83" s="714">
        <f>SUM(D78:E82)</f>
        <v>100</v>
      </c>
      <c r="E83" s="714"/>
      <c r="F83" s="45"/>
      <c r="G83" s="46"/>
    </row>
    <row r="84" spans="1:12" s="44" customFormat="1" ht="14.25" x14ac:dyDescent="0.2">
      <c r="A84" s="43"/>
      <c r="B84" s="43"/>
      <c r="D84" s="45"/>
      <c r="E84" s="45"/>
      <c r="F84" s="45"/>
      <c r="G84" s="46"/>
    </row>
    <row r="85" spans="1:12" s="47" customFormat="1" ht="16.5" thickBot="1" x14ac:dyDescent="0.3">
      <c r="A85" s="702" t="s">
        <v>16</v>
      </c>
      <c r="B85" s="702"/>
      <c r="C85" s="702"/>
      <c r="D85" s="702"/>
      <c r="E85" s="702"/>
      <c r="F85" s="703">
        <v>20</v>
      </c>
      <c r="G85" s="703"/>
    </row>
    <row r="86" spans="1:12" s="47" customFormat="1" ht="16.5" thickTop="1" x14ac:dyDescent="0.25">
      <c r="A86" s="692" t="s">
        <v>97</v>
      </c>
      <c r="B86" s="693"/>
      <c r="C86" s="693"/>
      <c r="D86" s="693"/>
      <c r="E86" s="693"/>
      <c r="F86" s="50"/>
      <c r="G86" s="50"/>
    </row>
    <row r="87" spans="1:12" s="44" customFormat="1" ht="14.25" x14ac:dyDescent="0.2">
      <c r="A87" s="719" t="s">
        <v>125</v>
      </c>
      <c r="B87" s="720"/>
      <c r="C87" s="720"/>
      <c r="D87" s="720"/>
      <c r="E87" s="720"/>
      <c r="F87" s="720"/>
      <c r="G87" s="720"/>
    </row>
    <row r="88" spans="1:12" s="44" customFormat="1" ht="14.25" x14ac:dyDescent="0.2">
      <c r="A88" s="674"/>
      <c r="B88" s="674"/>
      <c r="C88" s="674"/>
      <c r="D88" s="674"/>
      <c r="E88" s="674"/>
      <c r="F88" s="674"/>
      <c r="G88" s="674"/>
    </row>
    <row r="89" spans="1:12" s="44" customFormat="1" ht="14.25" x14ac:dyDescent="0.2">
      <c r="A89" s="721"/>
      <c r="B89" s="721"/>
      <c r="C89" s="721"/>
      <c r="D89" s="721"/>
      <c r="E89" s="721"/>
      <c r="F89" s="721"/>
      <c r="G89" s="721"/>
    </row>
    <row r="90" spans="1:12" s="44" customFormat="1" ht="14.25" x14ac:dyDescent="0.2">
      <c r="A90" s="43"/>
      <c r="B90" s="43"/>
      <c r="D90" s="45"/>
      <c r="E90" s="45"/>
      <c r="F90" s="45"/>
      <c r="G90" s="46"/>
    </row>
    <row r="91" spans="1:12" s="47" customFormat="1" ht="16.5" thickBot="1" x14ac:dyDescent="0.3">
      <c r="A91" s="702" t="s">
        <v>11</v>
      </c>
      <c r="B91" s="702"/>
      <c r="C91" s="702"/>
      <c r="D91" s="702"/>
      <c r="E91" s="702"/>
      <c r="F91" s="703">
        <f>SUM(F92)</f>
        <v>43</v>
      </c>
      <c r="G91" s="703"/>
    </row>
    <row r="92" spans="1:12" s="44" customFormat="1" ht="16.5" thickTop="1" x14ac:dyDescent="0.25">
      <c r="A92" s="692" t="s">
        <v>150</v>
      </c>
      <c r="B92" s="693"/>
      <c r="C92" s="693"/>
      <c r="D92" s="693"/>
      <c r="E92" s="693"/>
      <c r="F92" s="694">
        <v>43</v>
      </c>
      <c r="G92" s="694"/>
      <c r="I92" s="47"/>
      <c r="J92" s="47"/>
      <c r="K92" s="47"/>
      <c r="L92" s="47"/>
    </row>
    <row r="93" spans="1:12" s="44" customFormat="1" ht="14.25" customHeight="1" x14ac:dyDescent="0.2">
      <c r="A93" s="713" t="s">
        <v>163</v>
      </c>
      <c r="B93" s="713"/>
      <c r="C93" s="713"/>
      <c r="D93" s="713"/>
      <c r="E93" s="713"/>
      <c r="F93" s="691"/>
      <c r="G93" s="691"/>
    </row>
    <row r="94" spans="1:12" s="44" customFormat="1" ht="14.25" customHeight="1" x14ac:dyDescent="0.2"/>
    <row r="95" spans="1:12" s="47" customFormat="1" ht="16.5" thickBot="1" x14ac:dyDescent="0.3">
      <c r="A95" s="702" t="s">
        <v>12</v>
      </c>
      <c r="B95" s="702"/>
      <c r="C95" s="702"/>
      <c r="D95" s="702"/>
      <c r="E95" s="702"/>
      <c r="F95" s="703">
        <f>SUM(F96,F101,F109,F117)</f>
        <v>37880</v>
      </c>
      <c r="G95" s="703"/>
    </row>
    <row r="96" spans="1:12" s="44" customFormat="1" ht="15.75" thickTop="1" x14ac:dyDescent="0.25">
      <c r="A96" s="692" t="s">
        <v>93</v>
      </c>
      <c r="B96" s="693"/>
      <c r="C96" s="693"/>
      <c r="D96" s="693"/>
      <c r="E96" s="693"/>
      <c r="F96" s="694">
        <v>153</v>
      </c>
      <c r="G96" s="694"/>
      <c r="I96" s="42"/>
      <c r="J96" s="42"/>
      <c r="K96" s="42"/>
    </row>
    <row r="97" spans="1:11" s="52" customFormat="1" ht="15" customHeight="1" x14ac:dyDescent="0.25">
      <c r="A97" s="712" t="s">
        <v>124</v>
      </c>
      <c r="B97" s="712"/>
      <c r="C97" s="712"/>
      <c r="D97" s="712"/>
      <c r="E97" s="712"/>
      <c r="F97" s="131"/>
      <c r="G97" s="131"/>
      <c r="I97" s="98"/>
      <c r="J97" s="98"/>
      <c r="K97" s="98"/>
    </row>
    <row r="98" spans="1:11" s="44" customFormat="1" ht="15" x14ac:dyDescent="0.25">
      <c r="A98" s="52" t="s">
        <v>135</v>
      </c>
      <c r="B98" s="52"/>
      <c r="C98" s="52"/>
      <c r="D98" s="52"/>
      <c r="E98" s="52"/>
      <c r="F98" s="691">
        <v>143</v>
      </c>
      <c r="G98" s="691"/>
      <c r="I98" s="42"/>
      <c r="J98" s="42"/>
      <c r="K98" s="42"/>
    </row>
    <row r="99" spans="1:11" s="44" customFormat="1" ht="14.25" x14ac:dyDescent="0.2">
      <c r="A99" s="132" t="s">
        <v>136</v>
      </c>
      <c r="B99" s="132"/>
      <c r="C99" s="132"/>
      <c r="D99" s="132"/>
      <c r="E99" s="132"/>
      <c r="F99" s="691">
        <v>10</v>
      </c>
      <c r="G99" s="691"/>
    </row>
    <row r="100" spans="1:11" s="44" customFormat="1" ht="11.25" customHeight="1" x14ac:dyDescent="0.2">
      <c r="A100" s="48"/>
      <c r="B100" s="48"/>
      <c r="C100" s="48"/>
      <c r="D100" s="48"/>
      <c r="E100" s="48"/>
      <c r="F100" s="48"/>
      <c r="G100" s="48"/>
    </row>
    <row r="101" spans="1:11" s="44" customFormat="1" ht="15" x14ac:dyDescent="0.25">
      <c r="A101" s="692" t="s">
        <v>109</v>
      </c>
      <c r="B101" s="693"/>
      <c r="C101" s="693"/>
      <c r="D101" s="693"/>
      <c r="E101" s="693"/>
      <c r="F101" s="694">
        <v>108</v>
      </c>
      <c r="G101" s="694"/>
    </row>
    <row r="102" spans="1:11" s="44" customFormat="1" ht="14.25" customHeight="1" x14ac:dyDescent="0.2">
      <c r="A102" s="713" t="s">
        <v>166</v>
      </c>
      <c r="B102" s="713"/>
      <c r="C102" s="713"/>
      <c r="D102" s="713"/>
      <c r="E102" s="713"/>
      <c r="F102" s="713"/>
      <c r="G102" s="127"/>
    </row>
    <row r="103" spans="1:11" s="44" customFormat="1" ht="14.25" x14ac:dyDescent="0.2">
      <c r="A103" s="48"/>
      <c r="B103" s="48"/>
      <c r="C103" s="48"/>
      <c r="D103" s="48"/>
      <c r="E103" s="48"/>
      <c r="F103" s="48"/>
      <c r="G103" s="48"/>
    </row>
    <row r="104" spans="1:11" s="44" customFormat="1" ht="14.25" x14ac:dyDescent="0.2">
      <c r="A104" s="48"/>
      <c r="B104" s="48"/>
      <c r="C104" s="48"/>
      <c r="D104" s="48"/>
      <c r="E104" s="48"/>
      <c r="F104" s="48"/>
      <c r="G104" s="48"/>
    </row>
    <row r="105" spans="1:11" s="44" customFormat="1" ht="14.25" x14ac:dyDescent="0.2">
      <c r="A105" s="48"/>
      <c r="B105" s="48"/>
      <c r="C105" s="48"/>
      <c r="D105" s="48"/>
      <c r="E105" s="48"/>
      <c r="F105" s="48"/>
      <c r="G105" s="48"/>
    </row>
    <row r="106" spans="1:11" s="44" customFormat="1" ht="14.25" x14ac:dyDescent="0.2">
      <c r="A106" s="48"/>
      <c r="B106" s="48"/>
      <c r="C106" s="48"/>
      <c r="D106" s="48"/>
      <c r="E106" s="48"/>
      <c r="F106" s="48"/>
      <c r="G106" s="48"/>
    </row>
    <row r="107" spans="1:11" s="44" customFormat="1" ht="14.25" x14ac:dyDescent="0.2">
      <c r="A107" s="48"/>
      <c r="B107" s="48"/>
      <c r="C107" s="48"/>
      <c r="D107" s="48"/>
      <c r="E107" s="48"/>
      <c r="F107" s="48"/>
      <c r="G107" s="48"/>
    </row>
    <row r="108" spans="1:11" s="44" customFormat="1" ht="14.25" x14ac:dyDescent="0.2">
      <c r="A108" s="48"/>
      <c r="B108" s="48"/>
      <c r="C108" s="48"/>
      <c r="D108" s="48"/>
      <c r="E108" s="48"/>
      <c r="F108" s="48"/>
      <c r="G108" s="48"/>
    </row>
    <row r="109" spans="1:11" s="44" customFormat="1" ht="15" x14ac:dyDescent="0.25">
      <c r="A109" s="692" t="s">
        <v>108</v>
      </c>
      <c r="B109" s="693"/>
      <c r="C109" s="693"/>
      <c r="D109" s="693"/>
      <c r="E109" s="693"/>
      <c r="F109" s="694">
        <v>1596</v>
      </c>
      <c r="G109" s="694"/>
      <c r="I109" s="42"/>
      <c r="J109" s="42"/>
      <c r="K109" s="42"/>
    </row>
    <row r="110" spans="1:11" s="44" customFormat="1" ht="14.25" customHeight="1" x14ac:dyDescent="0.2">
      <c r="A110" s="713" t="s">
        <v>143</v>
      </c>
      <c r="B110" s="706"/>
      <c r="C110" s="706"/>
      <c r="D110" s="706"/>
      <c r="E110" s="706"/>
      <c r="F110" s="706"/>
      <c r="G110" s="706"/>
    </row>
    <row r="111" spans="1:11" s="44" customFormat="1" ht="14.25" x14ac:dyDescent="0.2">
      <c r="A111" s="706"/>
      <c r="B111" s="706"/>
      <c r="C111" s="706"/>
      <c r="D111" s="706"/>
      <c r="E111" s="706"/>
      <c r="F111" s="706"/>
      <c r="G111" s="706"/>
    </row>
    <row r="112" spans="1:11" s="44" customFormat="1" ht="14.25" x14ac:dyDescent="0.2">
      <c r="A112" s="706"/>
      <c r="B112" s="706"/>
      <c r="C112" s="706"/>
      <c r="D112" s="706"/>
      <c r="E112" s="706"/>
      <c r="F112" s="706"/>
      <c r="G112" s="706"/>
    </row>
    <row r="113" spans="1:12" s="44" customFormat="1" ht="14.25" x14ac:dyDescent="0.2">
      <c r="A113" s="706"/>
      <c r="B113" s="706"/>
      <c r="C113" s="706"/>
      <c r="D113" s="706"/>
      <c r="E113" s="706"/>
      <c r="F113" s="706"/>
      <c r="G113" s="706"/>
    </row>
    <row r="114" spans="1:12" s="44" customFormat="1" ht="14.25" x14ac:dyDescent="0.2">
      <c r="A114" s="706"/>
      <c r="B114" s="706"/>
      <c r="C114" s="706"/>
      <c r="D114" s="706"/>
      <c r="E114" s="706"/>
      <c r="F114" s="706"/>
      <c r="G114" s="706"/>
    </row>
    <row r="115" spans="1:12" s="44" customFormat="1" ht="14.25" x14ac:dyDescent="0.2">
      <c r="A115" s="706"/>
      <c r="B115" s="706"/>
      <c r="C115" s="706"/>
      <c r="D115" s="706"/>
      <c r="E115" s="706"/>
      <c r="F115" s="706"/>
      <c r="G115" s="706"/>
    </row>
    <row r="116" spans="1:12" s="44" customFormat="1" ht="14.25" x14ac:dyDescent="0.2">
      <c r="A116" s="43"/>
      <c r="B116" s="43"/>
      <c r="D116" s="45"/>
      <c r="E116" s="45"/>
      <c r="F116" s="45"/>
      <c r="G116" s="46"/>
    </row>
    <row r="117" spans="1:12" s="44" customFormat="1" ht="15" x14ac:dyDescent="0.25">
      <c r="A117" s="692" t="s">
        <v>21</v>
      </c>
      <c r="B117" s="693"/>
      <c r="C117" s="693"/>
      <c r="D117" s="693"/>
      <c r="E117" s="693"/>
      <c r="F117" s="694">
        <f>SUM(F119:G122)</f>
        <v>36023</v>
      </c>
      <c r="G117" s="694"/>
      <c r="I117" s="42"/>
      <c r="J117" s="42"/>
      <c r="K117" s="42"/>
    </row>
    <row r="118" spans="1:12" s="44" customFormat="1" ht="14.25" x14ac:dyDescent="0.2">
      <c r="A118" s="39" t="s">
        <v>22</v>
      </c>
      <c r="B118" s="43"/>
      <c r="D118" s="45"/>
      <c r="E118" s="45"/>
      <c r="F118" s="691"/>
      <c r="G118" s="691"/>
    </row>
    <row r="119" spans="1:12" s="44" customFormat="1" ht="14.25" x14ac:dyDescent="0.2">
      <c r="A119" s="39" t="s">
        <v>113</v>
      </c>
      <c r="B119" s="43"/>
      <c r="D119" s="45"/>
      <c r="E119" s="45"/>
      <c r="F119" s="691">
        <v>27879</v>
      </c>
      <c r="G119" s="691"/>
    </row>
    <row r="120" spans="1:12" s="44" customFormat="1" ht="14.25" x14ac:dyDescent="0.2">
      <c r="A120" s="39" t="s">
        <v>112</v>
      </c>
      <c r="B120" s="43"/>
      <c r="D120" s="45"/>
      <c r="E120" s="45"/>
      <c r="F120" s="691">
        <v>4000</v>
      </c>
      <c r="G120" s="691"/>
    </row>
    <row r="121" spans="1:12" s="44" customFormat="1" ht="14.25" x14ac:dyDescent="0.2">
      <c r="A121" s="39" t="s">
        <v>111</v>
      </c>
      <c r="B121" s="43"/>
      <c r="D121" s="45"/>
      <c r="E121" s="45"/>
      <c r="F121" s="691">
        <v>1356</v>
      </c>
      <c r="G121" s="691"/>
    </row>
    <row r="122" spans="1:12" s="44" customFormat="1" ht="14.25" x14ac:dyDescent="0.2">
      <c r="A122" s="39" t="s">
        <v>110</v>
      </c>
      <c r="B122" s="43"/>
      <c r="D122" s="45"/>
      <c r="E122" s="45"/>
      <c r="F122" s="691">
        <v>2788</v>
      </c>
      <c r="G122" s="691"/>
    </row>
    <row r="123" spans="1:12" s="44" customFormat="1" ht="14.25" x14ac:dyDescent="0.2">
      <c r="A123" s="39"/>
      <c r="B123" s="43"/>
      <c r="D123" s="45"/>
      <c r="E123" s="45"/>
      <c r="F123" s="126"/>
      <c r="G123" s="126"/>
    </row>
    <row r="124" spans="1:12" s="47" customFormat="1" ht="16.5" thickBot="1" x14ac:dyDescent="0.3">
      <c r="A124" s="702" t="s">
        <v>13</v>
      </c>
      <c r="B124" s="702"/>
      <c r="C124" s="702"/>
      <c r="D124" s="702"/>
      <c r="E124" s="702"/>
      <c r="F124" s="711">
        <f>SUM(F125,F128)</f>
        <v>22.2</v>
      </c>
      <c r="G124" s="711"/>
    </row>
    <row r="125" spans="1:12" s="44" customFormat="1" ht="15.75" thickTop="1" x14ac:dyDescent="0.25">
      <c r="A125" s="692" t="s">
        <v>148</v>
      </c>
      <c r="B125" s="693"/>
      <c r="C125" s="693"/>
      <c r="D125" s="693"/>
      <c r="E125" s="693"/>
      <c r="F125" s="694">
        <v>22</v>
      </c>
      <c r="G125" s="694"/>
      <c r="I125" s="62"/>
      <c r="J125" s="62"/>
      <c r="K125" s="62"/>
      <c r="L125" s="62"/>
    </row>
    <row r="126" spans="1:12" s="44" customFormat="1" ht="14.25" x14ac:dyDescent="0.2">
      <c r="A126" s="697" t="s">
        <v>164</v>
      </c>
      <c r="B126" s="697"/>
      <c r="C126" s="697"/>
      <c r="D126" s="697"/>
      <c r="E126" s="697"/>
      <c r="F126" s="697"/>
      <c r="G126" s="697"/>
      <c r="I126" s="62"/>
      <c r="J126" s="62"/>
      <c r="K126" s="62"/>
      <c r="L126" s="62"/>
    </row>
    <row r="127" spans="1:12" s="44" customFormat="1" ht="14.25" x14ac:dyDescent="0.2">
      <c r="A127" s="127"/>
      <c r="B127" s="127"/>
      <c r="C127" s="127"/>
      <c r="D127" s="127"/>
      <c r="E127" s="127"/>
      <c r="F127" s="127"/>
      <c r="G127" s="127"/>
      <c r="I127" s="62"/>
      <c r="J127" s="62"/>
      <c r="K127" s="62"/>
      <c r="L127" s="62"/>
    </row>
    <row r="128" spans="1:12" s="51" customFormat="1" ht="15.75" x14ac:dyDescent="0.25">
      <c r="A128" s="49" t="s">
        <v>149</v>
      </c>
      <c r="B128" s="49"/>
      <c r="C128" s="49"/>
      <c r="D128" s="49"/>
      <c r="E128" s="49"/>
      <c r="F128" s="710">
        <v>0.2</v>
      </c>
      <c r="G128" s="710"/>
      <c r="I128" s="100"/>
      <c r="J128" s="100"/>
      <c r="K128" s="100"/>
      <c r="L128" s="100"/>
    </row>
    <row r="129" spans="1:18" s="44" customFormat="1" ht="14.25" x14ac:dyDescent="0.2">
      <c r="A129" s="697" t="s">
        <v>165</v>
      </c>
      <c r="B129" s="674"/>
      <c r="C129" s="674"/>
      <c r="D129" s="674"/>
      <c r="E129" s="674"/>
      <c r="F129" s="674"/>
      <c r="G129" s="674"/>
      <c r="I129" s="62"/>
      <c r="J129" s="62"/>
      <c r="K129" s="62"/>
      <c r="L129" s="62"/>
    </row>
    <row r="130" spans="1:18" s="44" customFormat="1" ht="14.25" x14ac:dyDescent="0.2">
      <c r="A130" s="698"/>
      <c r="B130" s="698"/>
      <c r="C130" s="698"/>
      <c r="D130" s="698"/>
      <c r="E130" s="698"/>
      <c r="F130" s="698"/>
      <c r="G130" s="698"/>
      <c r="I130" s="62"/>
      <c r="J130" s="62"/>
      <c r="K130" s="62"/>
      <c r="L130" s="62"/>
    </row>
    <row r="131" spans="1:18" s="44" customFormat="1" ht="14.25" x14ac:dyDescent="0.2">
      <c r="A131" s="127"/>
      <c r="B131" s="127"/>
      <c r="C131" s="127"/>
      <c r="D131" s="127"/>
      <c r="E131" s="127"/>
      <c r="F131" s="127"/>
      <c r="G131" s="127"/>
    </row>
    <row r="132" spans="1:18" s="47" customFormat="1" ht="16.5" thickBot="1" x14ac:dyDescent="0.3">
      <c r="A132" s="702" t="s">
        <v>79</v>
      </c>
      <c r="B132" s="702"/>
      <c r="C132" s="702"/>
      <c r="D132" s="702"/>
      <c r="E132" s="702"/>
      <c r="F132" s="703">
        <f>SUM(F133)</f>
        <v>200</v>
      </c>
      <c r="G132" s="703"/>
    </row>
    <row r="133" spans="1:18" s="82" customFormat="1" ht="15.75" thickTop="1" x14ac:dyDescent="0.25">
      <c r="A133" s="692" t="s">
        <v>20</v>
      </c>
      <c r="B133" s="693"/>
      <c r="C133" s="693"/>
      <c r="D133" s="693"/>
      <c r="E133" s="693"/>
      <c r="F133" s="694">
        <v>200</v>
      </c>
      <c r="G133" s="694"/>
      <c r="I133" s="723"/>
      <c r="J133" s="723"/>
      <c r="K133" s="723"/>
      <c r="L133" s="723"/>
    </row>
    <row r="134" spans="1:18" s="52" customFormat="1" ht="14.25" x14ac:dyDescent="0.2">
      <c r="A134" s="39" t="s">
        <v>17</v>
      </c>
      <c r="B134" s="39"/>
      <c r="D134" s="133"/>
      <c r="E134" s="133"/>
      <c r="F134" s="133"/>
      <c r="G134" s="134"/>
      <c r="I134" s="53"/>
      <c r="J134" s="53"/>
      <c r="K134" s="53"/>
      <c r="L134" s="53"/>
    </row>
    <row r="135" spans="1:18" s="52" customFormat="1" ht="14.25" x14ac:dyDescent="0.2">
      <c r="A135" s="39" t="s">
        <v>18</v>
      </c>
      <c r="B135" s="39"/>
      <c r="D135" s="133"/>
      <c r="E135" s="133"/>
      <c r="F135" s="133"/>
      <c r="G135" s="134"/>
    </row>
    <row r="136" spans="1:18" s="52" customFormat="1" ht="14.25" x14ac:dyDescent="0.2">
      <c r="A136" s="724" t="s">
        <v>134</v>
      </c>
      <c r="B136" s="706"/>
      <c r="C136" s="706"/>
      <c r="D136" s="706"/>
      <c r="E136" s="706"/>
      <c r="F136" s="706"/>
      <c r="G136" s="706"/>
    </row>
    <row r="137" spans="1:18" s="52" customFormat="1" ht="14.25" x14ac:dyDescent="0.2">
      <c r="A137" s="706"/>
      <c r="B137" s="706"/>
      <c r="C137" s="706"/>
      <c r="D137" s="706"/>
      <c r="E137" s="706"/>
      <c r="F137" s="706"/>
      <c r="G137" s="706"/>
    </row>
    <row r="138" spans="1:18" s="52" customFormat="1" ht="14.25" x14ac:dyDescent="0.2">
      <c r="A138" s="724" t="s">
        <v>19</v>
      </c>
      <c r="B138" s="706"/>
      <c r="C138" s="706"/>
      <c r="D138" s="706"/>
      <c r="E138" s="706"/>
      <c r="F138" s="706"/>
      <c r="G138" s="706"/>
      <c r="R138" s="82"/>
    </row>
    <row r="139" spans="1:18" s="52" customFormat="1" ht="14.25" x14ac:dyDescent="0.2">
      <c r="A139" s="706"/>
      <c r="B139" s="706"/>
      <c r="C139" s="706"/>
      <c r="D139" s="706"/>
      <c r="E139" s="706"/>
      <c r="F139" s="706"/>
      <c r="G139" s="706"/>
      <c r="R139" s="82"/>
    </row>
    <row r="140" spans="1:18" s="52" customFormat="1" ht="14.25" x14ac:dyDescent="0.2">
      <c r="A140" s="39" t="s">
        <v>167</v>
      </c>
      <c r="B140" s="39"/>
      <c r="D140" s="133"/>
      <c r="E140" s="133"/>
      <c r="F140" s="133"/>
      <c r="G140" s="134"/>
    </row>
    <row r="141" spans="1:18" s="82" customFormat="1" x14ac:dyDescent="0.2">
      <c r="A141" s="84"/>
      <c r="B141" s="84"/>
      <c r="D141" s="80"/>
      <c r="E141" s="80"/>
      <c r="F141" s="80"/>
      <c r="G141" s="81"/>
    </row>
    <row r="142" spans="1:18" s="47" customFormat="1" ht="16.5" thickBot="1" x14ac:dyDescent="0.3">
      <c r="A142" s="702" t="s">
        <v>80</v>
      </c>
      <c r="B142" s="702"/>
      <c r="C142" s="702"/>
      <c r="D142" s="702"/>
      <c r="E142" s="702"/>
      <c r="F142" s="703">
        <f>SUM(F143,F148)</f>
        <v>1830</v>
      </c>
      <c r="G142" s="703"/>
      <c r="I142" s="101"/>
      <c r="J142" s="101"/>
      <c r="K142" s="101"/>
    </row>
    <row r="143" spans="1:18" s="82" customFormat="1" ht="17.25" customHeight="1" thickTop="1" x14ac:dyDescent="0.25">
      <c r="A143" s="692" t="s">
        <v>106</v>
      </c>
      <c r="B143" s="693"/>
      <c r="C143" s="693"/>
      <c r="D143" s="693"/>
      <c r="E143" s="693"/>
      <c r="F143" s="694">
        <v>1800</v>
      </c>
      <c r="G143" s="694"/>
    </row>
    <row r="144" spans="1:18" s="82" customFormat="1" ht="13.5" customHeight="1" x14ac:dyDescent="0.2">
      <c r="A144" s="707" t="s">
        <v>142</v>
      </c>
      <c r="B144" s="698"/>
      <c r="C144" s="698"/>
      <c r="D144" s="698"/>
      <c r="E144" s="698"/>
      <c r="F144" s="698"/>
      <c r="G144" s="698"/>
    </row>
    <row r="145" spans="1:7" s="82" customFormat="1" ht="13.5" customHeight="1" x14ac:dyDescent="0.2">
      <c r="A145" s="698"/>
      <c r="B145" s="698"/>
      <c r="C145" s="698"/>
      <c r="D145" s="698"/>
      <c r="E145" s="698"/>
      <c r="F145" s="698"/>
      <c r="G145" s="698"/>
    </row>
    <row r="146" spans="1:7" s="82" customFormat="1" ht="16.5" customHeight="1" x14ac:dyDescent="0.2">
      <c r="A146" s="698"/>
      <c r="B146" s="698"/>
      <c r="C146" s="698"/>
      <c r="D146" s="698"/>
      <c r="E146" s="698"/>
      <c r="F146" s="698"/>
      <c r="G146" s="698"/>
    </row>
    <row r="147" spans="1:7" s="82" customFormat="1" ht="8.25" customHeight="1" x14ac:dyDescent="0.2">
      <c r="A147" s="84"/>
      <c r="B147" s="84"/>
      <c r="D147" s="80"/>
      <c r="E147" s="80"/>
      <c r="F147" s="80"/>
      <c r="G147" s="81"/>
    </row>
    <row r="148" spans="1:7" s="82" customFormat="1" ht="17.25" customHeight="1" x14ac:dyDescent="0.25">
      <c r="A148" s="692" t="s">
        <v>107</v>
      </c>
      <c r="B148" s="693"/>
      <c r="C148" s="693"/>
      <c r="D148" s="693"/>
      <c r="E148" s="693"/>
      <c r="F148" s="694">
        <v>30</v>
      </c>
      <c r="G148" s="694"/>
    </row>
    <row r="149" spans="1:7" s="82" customFormat="1" ht="17.25" customHeight="1" x14ac:dyDescent="0.2">
      <c r="A149" s="707" t="s">
        <v>168</v>
      </c>
      <c r="B149" s="674"/>
      <c r="C149" s="674"/>
      <c r="D149" s="674"/>
      <c r="E149" s="674"/>
      <c r="F149" s="674"/>
      <c r="G149" s="674"/>
    </row>
    <row r="150" spans="1:7" s="82" customFormat="1" ht="24" customHeight="1" x14ac:dyDescent="0.2">
      <c r="A150" s="674"/>
      <c r="B150" s="674"/>
      <c r="C150" s="674"/>
      <c r="D150" s="674"/>
      <c r="E150" s="674"/>
      <c r="F150" s="674"/>
      <c r="G150" s="674"/>
    </row>
    <row r="151" spans="1:7" s="82" customFormat="1" ht="15.75" customHeight="1" x14ac:dyDescent="0.2">
      <c r="A151" s="119"/>
      <c r="B151" s="119"/>
      <c r="C151" s="138"/>
      <c r="D151" s="119"/>
      <c r="E151" s="119"/>
      <c r="F151" s="119"/>
      <c r="G151" s="119"/>
    </row>
    <row r="152" spans="1:7" s="82" customFormat="1" ht="18" customHeight="1" thickBot="1" x14ac:dyDescent="0.3">
      <c r="A152" s="702" t="s">
        <v>144</v>
      </c>
      <c r="B152" s="702"/>
      <c r="C152" s="702"/>
      <c r="D152" s="702"/>
      <c r="E152" s="702"/>
      <c r="F152" s="703">
        <f>SUM(F153)</f>
        <v>37669</v>
      </c>
      <c r="G152" s="703"/>
    </row>
    <row r="153" spans="1:7" s="82" customFormat="1" ht="18" customHeight="1" thickTop="1" x14ac:dyDescent="0.25">
      <c r="A153" s="699" t="s">
        <v>141</v>
      </c>
      <c r="B153" s="700"/>
      <c r="C153" s="700"/>
      <c r="D153" s="700"/>
      <c r="E153" s="700"/>
      <c r="F153" s="701">
        <v>37669</v>
      </c>
      <c r="G153" s="701"/>
    </row>
    <row r="154" spans="1:7" s="82" customFormat="1" ht="18" customHeight="1" x14ac:dyDescent="0.2">
      <c r="A154" s="728" t="s">
        <v>145</v>
      </c>
      <c r="B154" s="639"/>
      <c r="C154" s="639"/>
      <c r="D154" s="639"/>
      <c r="E154" s="639"/>
      <c r="F154" s="639"/>
      <c r="G154" s="639"/>
    </row>
    <row r="155" spans="1:7" s="82" customFormat="1" ht="18" customHeight="1" x14ac:dyDescent="0.2">
      <c r="A155" s="639"/>
      <c r="B155" s="639"/>
      <c r="C155" s="639"/>
      <c r="D155" s="639"/>
      <c r="E155" s="639"/>
      <c r="F155" s="639"/>
      <c r="G155" s="639"/>
    </row>
    <row r="156" spans="1:7" s="82" customFormat="1" ht="18" customHeight="1" x14ac:dyDescent="0.2">
      <c r="A156" s="639"/>
      <c r="B156" s="639"/>
      <c r="C156" s="639"/>
      <c r="D156" s="639"/>
      <c r="E156" s="639"/>
      <c r="F156" s="639"/>
      <c r="G156" s="639"/>
    </row>
    <row r="157" spans="1:7" s="82" customFormat="1" ht="19.5" customHeight="1" x14ac:dyDescent="0.2">
      <c r="A157" s="639"/>
      <c r="B157" s="639"/>
      <c r="C157" s="639"/>
      <c r="D157" s="639"/>
      <c r="E157" s="639"/>
      <c r="F157" s="639"/>
      <c r="G157" s="639"/>
    </row>
    <row r="158" spans="1:7" s="82" customFormat="1" ht="24" customHeight="1" x14ac:dyDescent="0.2">
      <c r="A158" s="639"/>
      <c r="B158" s="639"/>
      <c r="C158" s="639"/>
      <c r="D158" s="639"/>
      <c r="E158" s="639"/>
      <c r="F158" s="639"/>
      <c r="G158" s="639"/>
    </row>
    <row r="159" spans="1:7" s="82" customFormat="1" ht="24" customHeight="1" x14ac:dyDescent="0.2">
      <c r="A159" s="639"/>
      <c r="B159" s="639"/>
      <c r="C159" s="639"/>
      <c r="D159" s="639"/>
      <c r="E159" s="639"/>
      <c r="F159" s="639"/>
      <c r="G159" s="639"/>
    </row>
    <row r="160" spans="1:7" s="82" customFormat="1" ht="24" customHeight="1" x14ac:dyDescent="0.2">
      <c r="A160" s="639"/>
      <c r="B160" s="639"/>
      <c r="C160" s="639"/>
      <c r="D160" s="639"/>
      <c r="E160" s="639"/>
      <c r="F160" s="639"/>
      <c r="G160" s="639"/>
    </row>
    <row r="161" spans="1:9" s="82" customFormat="1" ht="14.25" customHeight="1" x14ac:dyDescent="0.2">
      <c r="A161" s="119"/>
      <c r="B161" s="119"/>
      <c r="C161" s="119"/>
      <c r="D161" s="119"/>
      <c r="E161" s="119"/>
      <c r="F161" s="119"/>
      <c r="G161" s="119"/>
    </row>
    <row r="162" spans="1:9" s="47" customFormat="1" ht="16.5" thickBot="1" x14ac:dyDescent="0.3">
      <c r="A162" s="702" t="s">
        <v>140</v>
      </c>
      <c r="B162" s="702"/>
      <c r="C162" s="702"/>
      <c r="D162" s="702"/>
      <c r="E162" s="702"/>
      <c r="F162" s="703">
        <f>SUM(F163,F167)</f>
        <v>253</v>
      </c>
      <c r="G162" s="703"/>
    </row>
    <row r="163" spans="1:9" s="82" customFormat="1" ht="18" customHeight="1" thickTop="1" x14ac:dyDescent="0.25">
      <c r="A163" s="699" t="s">
        <v>106</v>
      </c>
      <c r="B163" s="700"/>
      <c r="C163" s="700"/>
      <c r="D163" s="700"/>
      <c r="E163" s="700"/>
      <c r="F163" s="701">
        <v>250</v>
      </c>
      <c r="G163" s="701"/>
      <c r="H163" s="121"/>
      <c r="I163" s="121"/>
    </row>
    <row r="164" spans="1:9" s="82" customFormat="1" ht="14.25" customHeight="1" x14ac:dyDescent="0.2">
      <c r="A164" s="725" t="s">
        <v>156</v>
      </c>
      <c r="B164" s="726"/>
      <c r="C164" s="726"/>
      <c r="D164" s="726"/>
      <c r="E164" s="726"/>
      <c r="F164" s="726"/>
      <c r="G164" s="726"/>
      <c r="H164" s="144"/>
      <c r="I164" s="144"/>
    </row>
    <row r="165" spans="1:9" s="82" customFormat="1" ht="15" customHeight="1" x14ac:dyDescent="0.2">
      <c r="A165" s="639"/>
      <c r="B165" s="639"/>
      <c r="C165" s="639"/>
      <c r="D165" s="639"/>
      <c r="E165" s="639"/>
      <c r="F165" s="639"/>
      <c r="G165" s="639"/>
      <c r="H165" s="54"/>
      <c r="I165" s="54"/>
    </row>
    <row r="166" spans="1:9" s="82" customFormat="1" ht="15" customHeight="1" x14ac:dyDescent="0.2">
      <c r="A166" s="140"/>
      <c r="B166" s="140"/>
      <c r="C166" s="140"/>
      <c r="D166" s="140"/>
      <c r="E166" s="140"/>
      <c r="F166" s="140"/>
      <c r="G166" s="140"/>
      <c r="H166" s="54"/>
      <c r="I166" s="54"/>
    </row>
    <row r="167" spans="1:9" s="82" customFormat="1" ht="15" customHeight="1" x14ac:dyDescent="0.25">
      <c r="A167" s="692" t="s">
        <v>107</v>
      </c>
      <c r="B167" s="693"/>
      <c r="C167" s="693"/>
      <c r="D167" s="693"/>
      <c r="E167" s="693"/>
      <c r="F167" s="694">
        <v>3</v>
      </c>
      <c r="G167" s="694"/>
      <c r="H167" s="54"/>
      <c r="I167" s="54"/>
    </row>
    <row r="168" spans="1:9" s="82" customFormat="1" ht="15" customHeight="1" x14ac:dyDescent="0.2">
      <c r="A168" s="695" t="s">
        <v>147</v>
      </c>
      <c r="B168" s="696"/>
      <c r="C168" s="696"/>
      <c r="D168" s="696"/>
      <c r="E168" s="696"/>
      <c r="F168" s="696"/>
      <c r="G168" s="696"/>
      <c r="H168" s="54"/>
      <c r="I168" s="54"/>
    </row>
    <row r="169" spans="1:9" s="82" customFormat="1" ht="15" customHeight="1" x14ac:dyDescent="0.2">
      <c r="A169" s="696"/>
      <c r="B169" s="696"/>
      <c r="C169" s="696"/>
      <c r="D169" s="696"/>
      <c r="E169" s="696"/>
      <c r="F169" s="696"/>
      <c r="G169" s="696"/>
      <c r="H169" s="54"/>
      <c r="I169" s="54"/>
    </row>
    <row r="170" spans="1:9" s="82" customFormat="1" ht="15" customHeight="1" x14ac:dyDescent="0.2">
      <c r="A170" s="696"/>
      <c r="B170" s="696"/>
      <c r="C170" s="696"/>
      <c r="D170" s="696"/>
      <c r="E170" s="696"/>
      <c r="F170" s="696"/>
      <c r="G170" s="696"/>
      <c r="H170" s="54"/>
      <c r="I170" s="54"/>
    </row>
    <row r="171" spans="1:9" s="82" customFormat="1" ht="27.75" customHeight="1" x14ac:dyDescent="0.2">
      <c r="A171" s="696"/>
      <c r="B171" s="696"/>
      <c r="C171" s="696"/>
      <c r="D171" s="696"/>
      <c r="E171" s="696"/>
      <c r="F171" s="696"/>
      <c r="G171" s="696"/>
      <c r="H171" s="54"/>
      <c r="I171" s="54"/>
    </row>
    <row r="172" spans="1:9" s="82" customFormat="1" ht="18" customHeight="1" x14ac:dyDescent="0.25">
      <c r="A172" s="141"/>
      <c r="B172" s="142"/>
      <c r="C172" s="142"/>
      <c r="D172" s="142"/>
      <c r="E172" s="142"/>
      <c r="F172" s="143"/>
      <c r="G172" s="143"/>
    </row>
    <row r="173" spans="1:9" s="47" customFormat="1" ht="31.5" customHeight="1" thickBot="1" x14ac:dyDescent="0.3">
      <c r="A173" s="727" t="s">
        <v>151</v>
      </c>
      <c r="B173" s="727"/>
      <c r="C173" s="727"/>
      <c r="D173" s="727"/>
      <c r="E173" s="727"/>
      <c r="F173" s="703">
        <f>SUM(F175:G179)</f>
        <v>5366</v>
      </c>
      <c r="G173" s="703"/>
      <c r="H173" s="51"/>
    </row>
    <row r="174" spans="1:9" s="47" customFormat="1" ht="15" customHeight="1" thickTop="1" x14ac:dyDescent="0.25">
      <c r="A174" s="49" t="s">
        <v>159</v>
      </c>
      <c r="B174" s="139"/>
      <c r="C174" s="139"/>
      <c r="D174" s="139"/>
      <c r="E174" s="139"/>
      <c r="F174" s="50"/>
      <c r="G174" s="50"/>
      <c r="H174" s="51"/>
    </row>
    <row r="175" spans="1:9" s="44" customFormat="1" ht="14.25" x14ac:dyDescent="0.2">
      <c r="A175" s="704" t="s">
        <v>152</v>
      </c>
      <c r="B175" s="705"/>
      <c r="C175" s="705"/>
      <c r="D175" s="705"/>
      <c r="E175" s="705"/>
      <c r="F175" s="691">
        <v>300</v>
      </c>
      <c r="G175" s="691"/>
      <c r="H175" s="124"/>
    </row>
    <row r="176" spans="1:9" s="44" customFormat="1" ht="14.25" x14ac:dyDescent="0.2">
      <c r="A176" s="706"/>
      <c r="B176" s="706"/>
      <c r="C176" s="706"/>
      <c r="D176" s="706"/>
      <c r="E176" s="706"/>
      <c r="F176" s="135"/>
      <c r="G176" s="135"/>
      <c r="H176" s="122"/>
    </row>
    <row r="177" spans="1:8" s="44" customFormat="1" ht="14.25" x14ac:dyDescent="0.2">
      <c r="A177" s="690" t="s">
        <v>153</v>
      </c>
      <c r="B177" s="706"/>
      <c r="C177" s="706"/>
      <c r="D177" s="706"/>
      <c r="E177" s="706"/>
      <c r="F177" s="691">
        <v>600</v>
      </c>
      <c r="G177" s="691"/>
      <c r="H177" s="123"/>
    </row>
    <row r="178" spans="1:8" s="44" customFormat="1" ht="14.25" x14ac:dyDescent="0.2">
      <c r="A178" s="706"/>
      <c r="B178" s="706"/>
      <c r="C178" s="706"/>
      <c r="D178" s="706"/>
      <c r="E178" s="706"/>
      <c r="F178" s="136"/>
      <c r="G178" s="136"/>
      <c r="H178" s="123"/>
    </row>
    <row r="179" spans="1:8" s="44" customFormat="1" ht="14.25" x14ac:dyDescent="0.2">
      <c r="A179" s="690" t="s">
        <v>154</v>
      </c>
      <c r="B179" s="639"/>
      <c r="C179" s="639"/>
      <c r="D179" s="639"/>
      <c r="E179" s="639"/>
      <c r="F179" s="691">
        <v>4466</v>
      </c>
      <c r="G179" s="691"/>
      <c r="H179" s="123"/>
    </row>
    <row r="180" spans="1:8" s="44" customFormat="1" ht="26.25" customHeight="1" x14ac:dyDescent="0.2">
      <c r="A180" s="639"/>
      <c r="B180" s="639"/>
      <c r="C180" s="639"/>
      <c r="D180" s="639"/>
      <c r="E180" s="639"/>
      <c r="F180" s="126"/>
      <c r="G180" s="126"/>
    </row>
    <row r="181" spans="1:8" s="82" customFormat="1" x14ac:dyDescent="0.2">
      <c r="A181" s="84"/>
      <c r="B181" s="84"/>
      <c r="D181" s="80"/>
      <c r="E181" s="80"/>
      <c r="F181" s="80"/>
      <c r="G181" s="81"/>
    </row>
    <row r="182" spans="1:8" s="44" customFormat="1" ht="12.75" customHeight="1" x14ac:dyDescent="0.2">
      <c r="A182" s="79"/>
      <c r="B182" s="102"/>
      <c r="C182" s="102"/>
      <c r="D182" s="102"/>
      <c r="E182" s="102"/>
      <c r="F182" s="99"/>
      <c r="G182" s="99"/>
    </row>
    <row r="183" spans="1:8" s="47" customFormat="1" ht="16.5" thickBot="1" x14ac:dyDescent="0.3">
      <c r="A183" s="702" t="s">
        <v>23</v>
      </c>
      <c r="B183" s="702"/>
      <c r="C183" s="702"/>
      <c r="D183" s="702"/>
      <c r="E183" s="702"/>
      <c r="F183" s="703">
        <v>650</v>
      </c>
      <c r="G183" s="703"/>
    </row>
    <row r="184" spans="1:8" s="82" customFormat="1" ht="17.25" customHeight="1" thickTop="1" x14ac:dyDescent="0.25">
      <c r="A184" s="692" t="s">
        <v>104</v>
      </c>
      <c r="B184" s="693"/>
      <c r="C184" s="693"/>
      <c r="D184" s="693"/>
      <c r="E184" s="693"/>
      <c r="F184" s="694"/>
      <c r="G184" s="694"/>
    </row>
    <row r="185" spans="1:8" s="82" customFormat="1" x14ac:dyDescent="0.2">
      <c r="A185" s="707" t="s">
        <v>24</v>
      </c>
      <c r="B185" s="674"/>
      <c r="C185" s="674"/>
      <c r="D185" s="674"/>
      <c r="E185" s="674"/>
      <c r="F185" s="674"/>
      <c r="G185" s="674"/>
    </row>
    <row r="186" spans="1:8" s="82" customFormat="1" x14ac:dyDescent="0.2">
      <c r="A186" s="84"/>
      <c r="B186" s="84"/>
      <c r="D186" s="80"/>
      <c r="E186" s="80"/>
      <c r="F186" s="80"/>
      <c r="G186" s="81"/>
    </row>
    <row r="187" spans="1:8" s="47" customFormat="1" ht="16.5" thickBot="1" x14ac:dyDescent="0.3">
      <c r="A187" s="702" t="s">
        <v>25</v>
      </c>
      <c r="B187" s="702"/>
      <c r="C187" s="702"/>
      <c r="D187" s="702"/>
      <c r="E187" s="702"/>
      <c r="F187" s="703">
        <v>15150</v>
      </c>
      <c r="G187" s="703"/>
    </row>
    <row r="188" spans="1:8" s="82" customFormat="1" ht="17.25" customHeight="1" thickTop="1" x14ac:dyDescent="0.25">
      <c r="A188" s="692" t="s">
        <v>105</v>
      </c>
      <c r="B188" s="693"/>
      <c r="C188" s="693"/>
      <c r="D188" s="693"/>
      <c r="E188" s="693"/>
      <c r="F188" s="694"/>
      <c r="G188" s="694"/>
    </row>
    <row r="189" spans="1:8" s="82" customFormat="1" x14ac:dyDescent="0.2">
      <c r="A189" s="707" t="s">
        <v>26</v>
      </c>
      <c r="B189" s="674"/>
      <c r="C189" s="674"/>
      <c r="D189" s="674"/>
      <c r="E189" s="674"/>
      <c r="F189" s="674"/>
      <c r="G189" s="674"/>
    </row>
    <row r="190" spans="1:8" s="82" customFormat="1" x14ac:dyDescent="0.2">
      <c r="A190" s="84"/>
      <c r="B190" s="84"/>
      <c r="D190" s="80"/>
      <c r="E190" s="80"/>
      <c r="F190" s="80"/>
      <c r="G190" s="81"/>
    </row>
    <row r="191" spans="1:8" s="21" customFormat="1" ht="16.5" thickBot="1" x14ac:dyDescent="0.3">
      <c r="A191" s="709" t="s">
        <v>27</v>
      </c>
      <c r="B191" s="709"/>
      <c r="C191" s="709"/>
      <c r="D191" s="709"/>
      <c r="E191" s="709"/>
      <c r="F191" s="708">
        <v>998</v>
      </c>
      <c r="G191" s="708"/>
    </row>
    <row r="192" spans="1:8" s="82" customFormat="1" ht="17.25" customHeight="1" thickTop="1" x14ac:dyDescent="0.25">
      <c r="A192" s="692" t="s">
        <v>28</v>
      </c>
      <c r="B192" s="693"/>
      <c r="C192" s="693"/>
      <c r="D192" s="693"/>
      <c r="E192" s="693"/>
      <c r="F192" s="694"/>
      <c r="G192" s="694"/>
    </row>
    <row r="193" spans="1:11" s="82" customFormat="1" ht="15.75" customHeight="1" x14ac:dyDescent="0.2">
      <c r="A193" s="707" t="s">
        <v>29</v>
      </c>
      <c r="B193" s="674"/>
      <c r="C193" s="674"/>
      <c r="D193" s="674"/>
      <c r="E193" s="674"/>
      <c r="F193" s="674"/>
      <c r="G193" s="674"/>
    </row>
    <row r="194" spans="1:11" x14ac:dyDescent="0.2">
      <c r="A194" s="84"/>
      <c r="B194" s="84"/>
      <c r="C194" s="82"/>
      <c r="D194" s="80"/>
      <c r="E194" s="80"/>
      <c r="F194" s="80"/>
      <c r="G194" s="81"/>
    </row>
    <row r="195" spans="1:11" ht="16.5" thickBot="1" x14ac:dyDescent="0.3">
      <c r="A195" s="702" t="s">
        <v>117</v>
      </c>
      <c r="B195" s="702"/>
      <c r="C195" s="702"/>
      <c r="D195" s="702"/>
      <c r="E195" s="702"/>
      <c r="F195" s="703">
        <f>SUM(F196:G198)</f>
        <v>307323</v>
      </c>
      <c r="G195" s="703"/>
      <c r="H195" s="146"/>
    </row>
    <row r="196" spans="1:11" ht="16.5" thickTop="1" x14ac:dyDescent="0.25">
      <c r="A196" s="111" t="s">
        <v>126</v>
      </c>
      <c r="B196" s="49"/>
      <c r="C196" s="49"/>
      <c r="D196" s="49"/>
      <c r="E196" s="49"/>
      <c r="F196" s="691">
        <v>15871</v>
      </c>
      <c r="G196" s="691"/>
      <c r="H196" s="146"/>
      <c r="I196" s="137"/>
    </row>
    <row r="197" spans="1:11" ht="15.75" x14ac:dyDescent="0.25">
      <c r="A197" s="111" t="s">
        <v>127</v>
      </c>
      <c r="B197" s="49"/>
      <c r="C197" s="49"/>
      <c r="D197" s="49"/>
      <c r="E197" s="49"/>
      <c r="F197" s="691">
        <v>30988</v>
      </c>
      <c r="G197" s="691"/>
      <c r="H197" s="146"/>
    </row>
    <row r="198" spans="1:11" ht="15.75" x14ac:dyDescent="0.25">
      <c r="A198" s="111" t="s">
        <v>128</v>
      </c>
      <c r="B198" s="49"/>
      <c r="C198" s="49"/>
      <c r="D198" s="49"/>
      <c r="E198" s="49"/>
      <c r="F198" s="691">
        <f>191252-30988+100000+200</f>
        <v>260464</v>
      </c>
      <c r="G198" s="691"/>
      <c r="H198" s="146"/>
      <c r="K198" s="145"/>
    </row>
    <row r="199" spans="1:11" ht="15.75" x14ac:dyDescent="0.25">
      <c r="A199" s="49"/>
      <c r="B199" s="49"/>
      <c r="C199" s="49"/>
      <c r="D199" s="49"/>
      <c r="E199" s="49"/>
      <c r="F199" s="50"/>
      <c r="G199" s="50"/>
      <c r="H199" s="146"/>
    </row>
    <row r="200" spans="1:11" ht="16.5" thickBot="1" x14ac:dyDescent="0.3">
      <c r="A200" s="702" t="s">
        <v>160</v>
      </c>
      <c r="B200" s="702"/>
      <c r="C200" s="702"/>
      <c r="D200" s="702"/>
      <c r="E200" s="702"/>
      <c r="F200" s="703">
        <v>200000</v>
      </c>
      <c r="G200" s="703"/>
      <c r="H200" s="146"/>
    </row>
    <row r="201" spans="1:11" ht="15" thickTop="1" x14ac:dyDescent="0.2">
      <c r="A201" s="39" t="s">
        <v>169</v>
      </c>
      <c r="B201" s="84"/>
      <c r="C201" s="82"/>
      <c r="D201" s="80"/>
      <c r="E201" s="80"/>
      <c r="F201" s="80"/>
      <c r="G201" s="81"/>
    </row>
    <row r="202" spans="1:11" x14ac:dyDescent="0.2">
      <c r="A202" s="84"/>
      <c r="B202" s="84"/>
      <c r="C202" s="82"/>
      <c r="D202" s="80"/>
      <c r="E202" s="80"/>
      <c r="F202" s="80"/>
      <c r="G202" s="81"/>
      <c r="H202" s="82"/>
      <c r="I202" s="82"/>
    </row>
    <row r="203" spans="1:11" x14ac:dyDescent="0.2">
      <c r="A203" s="84"/>
      <c r="B203" s="84"/>
      <c r="C203" s="82"/>
      <c r="D203" s="80"/>
      <c r="E203" s="80"/>
      <c r="F203" s="80"/>
      <c r="G203" s="81"/>
      <c r="H203" s="82"/>
      <c r="I203" s="82"/>
    </row>
    <row r="204" spans="1:11" x14ac:dyDescent="0.2">
      <c r="A204" s="84"/>
      <c r="B204" s="84"/>
      <c r="C204" s="82"/>
      <c r="D204" s="80"/>
      <c r="E204" s="80"/>
      <c r="F204" s="80"/>
      <c r="G204" s="81"/>
      <c r="H204" s="82"/>
      <c r="I204" s="82"/>
    </row>
    <row r="205" spans="1:11" x14ac:dyDescent="0.2">
      <c r="A205" s="84"/>
      <c r="B205" s="84"/>
      <c r="C205" s="82"/>
      <c r="D205" s="80"/>
      <c r="E205" s="80"/>
      <c r="F205" s="80"/>
      <c r="G205" s="81"/>
      <c r="H205" s="82"/>
      <c r="I205" s="82"/>
    </row>
    <row r="206" spans="1:11" x14ac:dyDescent="0.2">
      <c r="A206" s="84"/>
      <c r="B206" s="84"/>
      <c r="C206" s="82"/>
      <c r="D206" s="80"/>
      <c r="E206" s="80"/>
      <c r="F206" s="80"/>
      <c r="G206" s="81"/>
      <c r="H206" s="82"/>
      <c r="I206" s="82"/>
    </row>
    <row r="207" spans="1:11" x14ac:dyDescent="0.2">
      <c r="A207" s="84"/>
      <c r="B207" s="84"/>
      <c r="C207" s="82"/>
      <c r="D207" s="80"/>
      <c r="E207" s="80"/>
      <c r="F207" s="80"/>
      <c r="G207" s="81"/>
      <c r="H207" s="82"/>
      <c r="I207" s="82"/>
    </row>
    <row r="208" spans="1:11" x14ac:dyDescent="0.2">
      <c r="A208" s="84"/>
      <c r="B208" s="84"/>
      <c r="C208" s="82"/>
      <c r="D208" s="80"/>
      <c r="E208" s="80"/>
      <c r="F208" s="80"/>
      <c r="G208" s="81"/>
      <c r="H208" s="82"/>
      <c r="I208" s="82"/>
    </row>
    <row r="209" spans="1:9" x14ac:dyDescent="0.2">
      <c r="A209" s="84"/>
      <c r="B209" s="84"/>
      <c r="C209" s="82"/>
      <c r="D209" s="80"/>
      <c r="E209" s="80"/>
      <c r="F209" s="80"/>
      <c r="G209" s="81"/>
      <c r="H209" s="82"/>
      <c r="I209" s="82"/>
    </row>
    <row r="210" spans="1:9" x14ac:dyDescent="0.2">
      <c r="A210" s="84"/>
      <c r="B210" s="84"/>
      <c r="C210" s="82"/>
      <c r="D210" s="80"/>
      <c r="E210" s="80"/>
      <c r="F210" s="80"/>
      <c r="G210" s="81"/>
      <c r="H210" s="82"/>
      <c r="I210" s="82"/>
    </row>
    <row r="211" spans="1:9" x14ac:dyDescent="0.2">
      <c r="A211" s="84"/>
      <c r="B211" s="84"/>
      <c r="C211" s="82"/>
      <c r="D211" s="80"/>
      <c r="E211" s="80"/>
      <c r="F211" s="80"/>
      <c r="G211" s="81"/>
      <c r="H211" s="82"/>
      <c r="I211" s="82"/>
    </row>
    <row r="212" spans="1:9" x14ac:dyDescent="0.2">
      <c r="A212" s="84"/>
      <c r="B212" s="84"/>
      <c r="C212" s="82"/>
      <c r="D212" s="80"/>
      <c r="E212" s="80"/>
      <c r="F212" s="80"/>
      <c r="G212" s="81"/>
      <c r="H212" s="82"/>
      <c r="I212" s="82"/>
    </row>
  </sheetData>
  <mergeCells count="130">
    <mergeCell ref="A200:E200"/>
    <mergeCell ref="F200:G200"/>
    <mergeCell ref="I133:L133"/>
    <mergeCell ref="A183:E183"/>
    <mergeCell ref="F183:G183"/>
    <mergeCell ref="A143:E143"/>
    <mergeCell ref="F133:G133"/>
    <mergeCell ref="F143:G143"/>
    <mergeCell ref="A148:E148"/>
    <mergeCell ref="A142:E142"/>
    <mergeCell ref="F142:G142"/>
    <mergeCell ref="A133:E133"/>
    <mergeCell ref="A149:G150"/>
    <mergeCell ref="F148:G148"/>
    <mergeCell ref="A136:G137"/>
    <mergeCell ref="A138:G139"/>
    <mergeCell ref="A164:G165"/>
    <mergeCell ref="F162:G162"/>
    <mergeCell ref="A173:E173"/>
    <mergeCell ref="F173:G173"/>
    <mergeCell ref="A144:G146"/>
    <mergeCell ref="A153:E153"/>
    <mergeCell ref="F153:G153"/>
    <mergeCell ref="A154:G160"/>
    <mergeCell ref="J37:M37"/>
    <mergeCell ref="A38:C38"/>
    <mergeCell ref="A40:E40"/>
    <mergeCell ref="D71:E71"/>
    <mergeCell ref="A42:E42"/>
    <mergeCell ref="F42:G42"/>
    <mergeCell ref="A43:G43"/>
    <mergeCell ref="A61:E61"/>
    <mergeCell ref="A68:E68"/>
    <mergeCell ref="F68:G68"/>
    <mergeCell ref="F61:G61"/>
    <mergeCell ref="A36:G37"/>
    <mergeCell ref="A52:G59"/>
    <mergeCell ref="A65:G66"/>
    <mergeCell ref="F64:G64"/>
    <mergeCell ref="D70:E70"/>
    <mergeCell ref="A51:E51"/>
    <mergeCell ref="F51:G51"/>
    <mergeCell ref="A64:E64"/>
    <mergeCell ref="F91:G91"/>
    <mergeCell ref="F85:G85"/>
    <mergeCell ref="A93:E93"/>
    <mergeCell ref="A92:E92"/>
    <mergeCell ref="D83:E83"/>
    <mergeCell ref="A87:G89"/>
    <mergeCell ref="F95:G95"/>
    <mergeCell ref="A86:E86"/>
    <mergeCell ref="D78:E78"/>
    <mergeCell ref="F92:G92"/>
    <mergeCell ref="F93:G93"/>
    <mergeCell ref="A85:E85"/>
    <mergeCell ref="A95:E95"/>
    <mergeCell ref="A91:E91"/>
    <mergeCell ref="D74:E74"/>
    <mergeCell ref="D75:E75"/>
    <mergeCell ref="D73:E73"/>
    <mergeCell ref="A1:C1"/>
    <mergeCell ref="A26:C26"/>
    <mergeCell ref="A39:C39"/>
    <mergeCell ref="A32:G33"/>
    <mergeCell ref="A31:E31"/>
    <mergeCell ref="F31:G31"/>
    <mergeCell ref="A35:E35"/>
    <mergeCell ref="F35:G35"/>
    <mergeCell ref="A30:E30"/>
    <mergeCell ref="F30:G30"/>
    <mergeCell ref="D72:E72"/>
    <mergeCell ref="F118:G118"/>
    <mergeCell ref="F125:G125"/>
    <mergeCell ref="F128:G128"/>
    <mergeCell ref="F124:G124"/>
    <mergeCell ref="A96:E96"/>
    <mergeCell ref="F96:G96"/>
    <mergeCell ref="A101:E101"/>
    <mergeCell ref="A97:E97"/>
    <mergeCell ref="A117:E117"/>
    <mergeCell ref="F117:G117"/>
    <mergeCell ref="A126:G126"/>
    <mergeCell ref="A125:E125"/>
    <mergeCell ref="F119:G119"/>
    <mergeCell ref="A110:G115"/>
    <mergeCell ref="F109:G109"/>
    <mergeCell ref="F99:G99"/>
    <mergeCell ref="A109:E109"/>
    <mergeCell ref="F101:G101"/>
    <mergeCell ref="A102:F102"/>
    <mergeCell ref="F98:G98"/>
    <mergeCell ref="F198:G198"/>
    <mergeCell ref="F196:G196"/>
    <mergeCell ref="F197:G197"/>
    <mergeCell ref="F122:G122"/>
    <mergeCell ref="F120:G120"/>
    <mergeCell ref="F121:G121"/>
    <mergeCell ref="A184:E184"/>
    <mergeCell ref="A193:G193"/>
    <mergeCell ref="A189:G189"/>
    <mergeCell ref="A185:G185"/>
    <mergeCell ref="F192:G192"/>
    <mergeCell ref="A188:E188"/>
    <mergeCell ref="F188:G188"/>
    <mergeCell ref="A187:E187"/>
    <mergeCell ref="F184:G184"/>
    <mergeCell ref="A192:E192"/>
    <mergeCell ref="F191:G191"/>
    <mergeCell ref="F187:G187"/>
    <mergeCell ref="A124:E124"/>
    <mergeCell ref="A191:E191"/>
    <mergeCell ref="A195:E195"/>
    <mergeCell ref="F195:G195"/>
    <mergeCell ref="A152:E152"/>
    <mergeCell ref="F152:G152"/>
    <mergeCell ref="A179:E180"/>
    <mergeCell ref="F179:G179"/>
    <mergeCell ref="A167:E167"/>
    <mergeCell ref="F167:G167"/>
    <mergeCell ref="A168:G171"/>
    <mergeCell ref="A129:G130"/>
    <mergeCell ref="A163:E163"/>
    <mergeCell ref="F163:G163"/>
    <mergeCell ref="F177:G177"/>
    <mergeCell ref="A162:E162"/>
    <mergeCell ref="F175:G175"/>
    <mergeCell ref="A132:E132"/>
    <mergeCell ref="F132:G132"/>
    <mergeCell ref="A175:E176"/>
    <mergeCell ref="A177:E178"/>
  </mergeCells>
  <phoneticPr fontId="9" type="noConversion"/>
  <pageMargins left="0.78740157480314965" right="0.78740157480314965" top="0.98425196850393704" bottom="0.98425196850393704" header="0.51181102362204722" footer="0.51181102362204722"/>
  <pageSetup paperSize="9" scale="85" firstPageNumber="14" orientation="portrait" useFirstPageNumber="1" r:id="rId1"/>
  <headerFooter alignWithMargins="0">
    <oddFooter>&amp;L&amp;"Arial,Kurzíva"&amp;11Zastupitelstvo Olomouckého kraje 12-12-2014
6. - Rozpočet Olomouckého kraje 2015 - návrh rozpočtu
Příloha č. 2: Příjmy Olomouckého kraje &amp;R&amp;"Arial,Kurzíva"&amp;11Strana &amp;P (celkem 127)</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FF"/>
  </sheetPr>
  <dimension ref="A1:AE198"/>
  <sheetViews>
    <sheetView showGridLines="0" view="pageBreakPreview" zoomScaleNormal="100" zoomScaleSheetLayoutView="100" workbookViewId="0">
      <selection activeCell="C199" sqref="C199"/>
    </sheetView>
  </sheetViews>
  <sheetFormatPr defaultRowHeight="12.75" x14ac:dyDescent="0.2"/>
  <cols>
    <col min="1" max="1" width="5.140625" style="415" customWidth="1"/>
    <col min="2" max="2" width="7.140625" style="415" customWidth="1"/>
    <col min="3" max="3" width="3.85546875" style="416" customWidth="1"/>
    <col min="4" max="4" width="53.42578125" style="417" customWidth="1"/>
    <col min="5" max="5" width="13.7109375" style="416" customWidth="1"/>
    <col min="6" max="6" width="32.85546875" style="414" customWidth="1"/>
    <col min="7" max="7" width="12.5703125" style="418" hidden="1" customWidth="1"/>
    <col min="8" max="8" width="12.5703125" style="399" customWidth="1"/>
    <col min="9" max="9" width="12.5703125" style="499" customWidth="1"/>
    <col min="10" max="10" width="12" style="380" customWidth="1"/>
    <col min="11" max="11" width="10" style="380" customWidth="1"/>
    <col min="12" max="12" width="9.85546875" style="380" customWidth="1"/>
    <col min="13" max="13" width="10" style="380" customWidth="1"/>
    <col min="14" max="255" width="9.140625" style="380"/>
    <col min="256" max="256" width="5.140625" style="380" customWidth="1"/>
    <col min="257" max="257" width="7.140625" style="380" customWidth="1"/>
    <col min="258" max="258" width="3.85546875" style="380" customWidth="1"/>
    <col min="259" max="259" width="48.28515625" style="380" customWidth="1"/>
    <col min="260" max="260" width="13.7109375" style="380" customWidth="1"/>
    <col min="261" max="261" width="28.28515625" style="380" customWidth="1"/>
    <col min="262" max="262" width="11" style="380" customWidth="1"/>
    <col min="263" max="263" width="0" style="380" hidden="1" customWidth="1"/>
    <col min="264" max="511" width="9.140625" style="380"/>
    <col min="512" max="512" width="5.140625" style="380" customWidth="1"/>
    <col min="513" max="513" width="7.140625" style="380" customWidth="1"/>
    <col min="514" max="514" width="3.85546875" style="380" customWidth="1"/>
    <col min="515" max="515" width="48.28515625" style="380" customWidth="1"/>
    <col min="516" max="516" width="13.7109375" style="380" customWidth="1"/>
    <col min="517" max="517" width="28.28515625" style="380" customWidth="1"/>
    <col min="518" max="518" width="11" style="380" customWidth="1"/>
    <col min="519" max="519" width="0" style="380" hidden="1" customWidth="1"/>
    <col min="520" max="767" width="9.140625" style="380"/>
    <col min="768" max="768" width="5.140625" style="380" customWidth="1"/>
    <col min="769" max="769" width="7.140625" style="380" customWidth="1"/>
    <col min="770" max="770" width="3.85546875" style="380" customWidth="1"/>
    <col min="771" max="771" width="48.28515625" style="380" customWidth="1"/>
    <col min="772" max="772" width="13.7109375" style="380" customWidth="1"/>
    <col min="773" max="773" width="28.28515625" style="380" customWidth="1"/>
    <col min="774" max="774" width="11" style="380" customWidth="1"/>
    <col min="775" max="775" width="0" style="380" hidden="1" customWidth="1"/>
    <col min="776" max="1023" width="9.140625" style="380"/>
    <col min="1024" max="1024" width="5.140625" style="380" customWidth="1"/>
    <col min="1025" max="1025" width="7.140625" style="380" customWidth="1"/>
    <col min="1026" max="1026" width="3.85546875" style="380" customWidth="1"/>
    <col min="1027" max="1027" width="48.28515625" style="380" customWidth="1"/>
    <col min="1028" max="1028" width="13.7109375" style="380" customWidth="1"/>
    <col min="1029" max="1029" width="28.28515625" style="380" customWidth="1"/>
    <col min="1030" max="1030" width="11" style="380" customWidth="1"/>
    <col min="1031" max="1031" width="0" style="380" hidden="1" customWidth="1"/>
    <col min="1032" max="1279" width="9.140625" style="380"/>
    <col min="1280" max="1280" width="5.140625" style="380" customWidth="1"/>
    <col min="1281" max="1281" width="7.140625" style="380" customWidth="1"/>
    <col min="1282" max="1282" width="3.85546875" style="380" customWidth="1"/>
    <col min="1283" max="1283" width="48.28515625" style="380" customWidth="1"/>
    <col min="1284" max="1284" width="13.7109375" style="380" customWidth="1"/>
    <col min="1285" max="1285" width="28.28515625" style="380" customWidth="1"/>
    <col min="1286" max="1286" width="11" style="380" customWidth="1"/>
    <col min="1287" max="1287" width="0" style="380" hidden="1" customWidth="1"/>
    <col min="1288" max="1535" width="9.140625" style="380"/>
    <col min="1536" max="1536" width="5.140625" style="380" customWidth="1"/>
    <col min="1537" max="1537" width="7.140625" style="380" customWidth="1"/>
    <col min="1538" max="1538" width="3.85546875" style="380" customWidth="1"/>
    <col min="1539" max="1539" width="48.28515625" style="380" customWidth="1"/>
    <col min="1540" max="1540" width="13.7109375" style="380" customWidth="1"/>
    <col min="1541" max="1541" width="28.28515625" style="380" customWidth="1"/>
    <col min="1542" max="1542" width="11" style="380" customWidth="1"/>
    <col min="1543" max="1543" width="0" style="380" hidden="1" customWidth="1"/>
    <col min="1544" max="1791" width="9.140625" style="380"/>
    <col min="1792" max="1792" width="5.140625" style="380" customWidth="1"/>
    <col min="1793" max="1793" width="7.140625" style="380" customWidth="1"/>
    <col min="1794" max="1794" width="3.85546875" style="380" customWidth="1"/>
    <col min="1795" max="1795" width="48.28515625" style="380" customWidth="1"/>
    <col min="1796" max="1796" width="13.7109375" style="380" customWidth="1"/>
    <col min="1797" max="1797" width="28.28515625" style="380" customWidth="1"/>
    <col min="1798" max="1798" width="11" style="380" customWidth="1"/>
    <col min="1799" max="1799" width="0" style="380" hidden="1" customWidth="1"/>
    <col min="1800" max="2047" width="9.140625" style="380"/>
    <col min="2048" max="2048" width="5.140625" style="380" customWidth="1"/>
    <col min="2049" max="2049" width="7.140625" style="380" customWidth="1"/>
    <col min="2050" max="2050" width="3.85546875" style="380" customWidth="1"/>
    <col min="2051" max="2051" width="48.28515625" style="380" customWidth="1"/>
    <col min="2052" max="2052" width="13.7109375" style="380" customWidth="1"/>
    <col min="2053" max="2053" width="28.28515625" style="380" customWidth="1"/>
    <col min="2054" max="2054" width="11" style="380" customWidth="1"/>
    <col min="2055" max="2055" width="0" style="380" hidden="1" customWidth="1"/>
    <col min="2056" max="2303" width="9.140625" style="380"/>
    <col min="2304" max="2304" width="5.140625" style="380" customWidth="1"/>
    <col min="2305" max="2305" width="7.140625" style="380" customWidth="1"/>
    <col min="2306" max="2306" width="3.85546875" style="380" customWidth="1"/>
    <col min="2307" max="2307" width="48.28515625" style="380" customWidth="1"/>
    <col min="2308" max="2308" width="13.7109375" style="380" customWidth="1"/>
    <col min="2309" max="2309" width="28.28515625" style="380" customWidth="1"/>
    <col min="2310" max="2310" width="11" style="380" customWidth="1"/>
    <col min="2311" max="2311" width="0" style="380" hidden="1" customWidth="1"/>
    <col min="2312" max="2559" width="9.140625" style="380"/>
    <col min="2560" max="2560" width="5.140625" style="380" customWidth="1"/>
    <col min="2561" max="2561" width="7.140625" style="380" customWidth="1"/>
    <col min="2562" max="2562" width="3.85546875" style="380" customWidth="1"/>
    <col min="2563" max="2563" width="48.28515625" style="380" customWidth="1"/>
    <col min="2564" max="2564" width="13.7109375" style="380" customWidth="1"/>
    <col min="2565" max="2565" width="28.28515625" style="380" customWidth="1"/>
    <col min="2566" max="2566" width="11" style="380" customWidth="1"/>
    <col min="2567" max="2567" width="0" style="380" hidden="1" customWidth="1"/>
    <col min="2568" max="2815" width="9.140625" style="380"/>
    <col min="2816" max="2816" width="5.140625" style="380" customWidth="1"/>
    <col min="2817" max="2817" width="7.140625" style="380" customWidth="1"/>
    <col min="2818" max="2818" width="3.85546875" style="380" customWidth="1"/>
    <col min="2819" max="2819" width="48.28515625" style="380" customWidth="1"/>
    <col min="2820" max="2820" width="13.7109375" style="380" customWidth="1"/>
    <col min="2821" max="2821" width="28.28515625" style="380" customWidth="1"/>
    <col min="2822" max="2822" width="11" style="380" customWidth="1"/>
    <col min="2823" max="2823" width="0" style="380" hidden="1" customWidth="1"/>
    <col min="2824" max="3071" width="9.140625" style="380"/>
    <col min="3072" max="3072" width="5.140625" style="380" customWidth="1"/>
    <col min="3073" max="3073" width="7.140625" style="380" customWidth="1"/>
    <col min="3074" max="3074" width="3.85546875" style="380" customWidth="1"/>
    <col min="3075" max="3075" width="48.28515625" style="380" customWidth="1"/>
    <col min="3076" max="3076" width="13.7109375" style="380" customWidth="1"/>
    <col min="3077" max="3077" width="28.28515625" style="380" customWidth="1"/>
    <col min="3078" max="3078" width="11" style="380" customWidth="1"/>
    <col min="3079" max="3079" width="0" style="380" hidden="1" customWidth="1"/>
    <col min="3080" max="3327" width="9.140625" style="380"/>
    <col min="3328" max="3328" width="5.140625" style="380" customWidth="1"/>
    <col min="3329" max="3329" width="7.140625" style="380" customWidth="1"/>
    <col min="3330" max="3330" width="3.85546875" style="380" customWidth="1"/>
    <col min="3331" max="3331" width="48.28515625" style="380" customWidth="1"/>
    <col min="3332" max="3332" width="13.7109375" style="380" customWidth="1"/>
    <col min="3333" max="3333" width="28.28515625" style="380" customWidth="1"/>
    <col min="3334" max="3334" width="11" style="380" customWidth="1"/>
    <col min="3335" max="3335" width="0" style="380" hidden="1" customWidth="1"/>
    <col min="3336" max="3583" width="9.140625" style="380"/>
    <col min="3584" max="3584" width="5.140625" style="380" customWidth="1"/>
    <col min="3585" max="3585" width="7.140625" style="380" customWidth="1"/>
    <col min="3586" max="3586" width="3.85546875" style="380" customWidth="1"/>
    <col min="3587" max="3587" width="48.28515625" style="380" customWidth="1"/>
    <col min="3588" max="3588" width="13.7109375" style="380" customWidth="1"/>
    <col min="3589" max="3589" width="28.28515625" style="380" customWidth="1"/>
    <col min="3590" max="3590" width="11" style="380" customWidth="1"/>
    <col min="3591" max="3591" width="0" style="380" hidden="1" customWidth="1"/>
    <col min="3592" max="3839" width="9.140625" style="380"/>
    <col min="3840" max="3840" width="5.140625" style="380" customWidth="1"/>
    <col min="3841" max="3841" width="7.140625" style="380" customWidth="1"/>
    <col min="3842" max="3842" width="3.85546875" style="380" customWidth="1"/>
    <col min="3843" max="3843" width="48.28515625" style="380" customWidth="1"/>
    <col min="3844" max="3844" width="13.7109375" style="380" customWidth="1"/>
    <col min="3845" max="3845" width="28.28515625" style="380" customWidth="1"/>
    <col min="3846" max="3846" width="11" style="380" customWidth="1"/>
    <col min="3847" max="3847" width="0" style="380" hidden="1" customWidth="1"/>
    <col min="3848" max="4095" width="9.140625" style="380"/>
    <col min="4096" max="4096" width="5.140625" style="380" customWidth="1"/>
    <col min="4097" max="4097" width="7.140625" style="380" customWidth="1"/>
    <col min="4098" max="4098" width="3.85546875" style="380" customWidth="1"/>
    <col min="4099" max="4099" width="48.28515625" style="380" customWidth="1"/>
    <col min="4100" max="4100" width="13.7109375" style="380" customWidth="1"/>
    <col min="4101" max="4101" width="28.28515625" style="380" customWidth="1"/>
    <col min="4102" max="4102" width="11" style="380" customWidth="1"/>
    <col min="4103" max="4103" width="0" style="380" hidden="1" customWidth="1"/>
    <col min="4104" max="4351" width="9.140625" style="380"/>
    <col min="4352" max="4352" width="5.140625" style="380" customWidth="1"/>
    <col min="4353" max="4353" width="7.140625" style="380" customWidth="1"/>
    <col min="4354" max="4354" width="3.85546875" style="380" customWidth="1"/>
    <col min="4355" max="4355" width="48.28515625" style="380" customWidth="1"/>
    <col min="4356" max="4356" width="13.7109375" style="380" customWidth="1"/>
    <col min="4357" max="4357" width="28.28515625" style="380" customWidth="1"/>
    <col min="4358" max="4358" width="11" style="380" customWidth="1"/>
    <col min="4359" max="4359" width="0" style="380" hidden="1" customWidth="1"/>
    <col min="4360" max="4607" width="9.140625" style="380"/>
    <col min="4608" max="4608" width="5.140625" style="380" customWidth="1"/>
    <col min="4609" max="4609" width="7.140625" style="380" customWidth="1"/>
    <col min="4610" max="4610" width="3.85546875" style="380" customWidth="1"/>
    <col min="4611" max="4611" width="48.28515625" style="380" customWidth="1"/>
    <col min="4612" max="4612" width="13.7109375" style="380" customWidth="1"/>
    <col min="4613" max="4613" width="28.28515625" style="380" customWidth="1"/>
    <col min="4614" max="4614" width="11" style="380" customWidth="1"/>
    <col min="4615" max="4615" width="0" style="380" hidden="1" customWidth="1"/>
    <col min="4616" max="4863" width="9.140625" style="380"/>
    <col min="4864" max="4864" width="5.140625" style="380" customWidth="1"/>
    <col min="4865" max="4865" width="7.140625" style="380" customWidth="1"/>
    <col min="4866" max="4866" width="3.85546875" style="380" customWidth="1"/>
    <col min="4867" max="4867" width="48.28515625" style="380" customWidth="1"/>
    <col min="4868" max="4868" width="13.7109375" style="380" customWidth="1"/>
    <col min="4869" max="4869" width="28.28515625" style="380" customWidth="1"/>
    <col min="4870" max="4870" width="11" style="380" customWidth="1"/>
    <col min="4871" max="4871" width="0" style="380" hidden="1" customWidth="1"/>
    <col min="4872" max="5119" width="9.140625" style="380"/>
    <col min="5120" max="5120" width="5.140625" style="380" customWidth="1"/>
    <col min="5121" max="5121" width="7.140625" style="380" customWidth="1"/>
    <col min="5122" max="5122" width="3.85546875" style="380" customWidth="1"/>
    <col min="5123" max="5123" width="48.28515625" style="380" customWidth="1"/>
    <col min="5124" max="5124" width="13.7109375" style="380" customWidth="1"/>
    <col min="5125" max="5125" width="28.28515625" style="380" customWidth="1"/>
    <col min="5126" max="5126" width="11" style="380" customWidth="1"/>
    <col min="5127" max="5127" width="0" style="380" hidden="1" customWidth="1"/>
    <col min="5128" max="5375" width="9.140625" style="380"/>
    <col min="5376" max="5376" width="5.140625" style="380" customWidth="1"/>
    <col min="5377" max="5377" width="7.140625" style="380" customWidth="1"/>
    <col min="5378" max="5378" width="3.85546875" style="380" customWidth="1"/>
    <col min="5379" max="5379" width="48.28515625" style="380" customWidth="1"/>
    <col min="5380" max="5380" width="13.7109375" style="380" customWidth="1"/>
    <col min="5381" max="5381" width="28.28515625" style="380" customWidth="1"/>
    <col min="5382" max="5382" width="11" style="380" customWidth="1"/>
    <col min="5383" max="5383" width="0" style="380" hidden="1" customWidth="1"/>
    <col min="5384" max="5631" width="9.140625" style="380"/>
    <col min="5632" max="5632" width="5.140625" style="380" customWidth="1"/>
    <col min="5633" max="5633" width="7.140625" style="380" customWidth="1"/>
    <col min="5634" max="5634" width="3.85546875" style="380" customWidth="1"/>
    <col min="5635" max="5635" width="48.28515625" style="380" customWidth="1"/>
    <col min="5636" max="5636" width="13.7109375" style="380" customWidth="1"/>
    <col min="5637" max="5637" width="28.28515625" style="380" customWidth="1"/>
    <col min="5638" max="5638" width="11" style="380" customWidth="1"/>
    <col min="5639" max="5639" width="0" style="380" hidden="1" customWidth="1"/>
    <col min="5640" max="5887" width="9.140625" style="380"/>
    <col min="5888" max="5888" width="5.140625" style="380" customWidth="1"/>
    <col min="5889" max="5889" width="7.140625" style="380" customWidth="1"/>
    <col min="5890" max="5890" width="3.85546875" style="380" customWidth="1"/>
    <col min="5891" max="5891" width="48.28515625" style="380" customWidth="1"/>
    <col min="5892" max="5892" width="13.7109375" style="380" customWidth="1"/>
    <col min="5893" max="5893" width="28.28515625" style="380" customWidth="1"/>
    <col min="5894" max="5894" width="11" style="380" customWidth="1"/>
    <col min="5895" max="5895" width="0" style="380" hidden="1" customWidth="1"/>
    <col min="5896" max="6143" width="9.140625" style="380"/>
    <col min="6144" max="6144" width="5.140625" style="380" customWidth="1"/>
    <col min="6145" max="6145" width="7.140625" style="380" customWidth="1"/>
    <col min="6146" max="6146" width="3.85546875" style="380" customWidth="1"/>
    <col min="6147" max="6147" width="48.28515625" style="380" customWidth="1"/>
    <col min="6148" max="6148" width="13.7109375" style="380" customWidth="1"/>
    <col min="6149" max="6149" width="28.28515625" style="380" customWidth="1"/>
    <col min="6150" max="6150" width="11" style="380" customWidth="1"/>
    <col min="6151" max="6151" width="0" style="380" hidden="1" customWidth="1"/>
    <col min="6152" max="6399" width="9.140625" style="380"/>
    <col min="6400" max="6400" width="5.140625" style="380" customWidth="1"/>
    <col min="6401" max="6401" width="7.140625" style="380" customWidth="1"/>
    <col min="6402" max="6402" width="3.85546875" style="380" customWidth="1"/>
    <col min="6403" max="6403" width="48.28515625" style="380" customWidth="1"/>
    <col min="6404" max="6404" width="13.7109375" style="380" customWidth="1"/>
    <col min="6405" max="6405" width="28.28515625" style="380" customWidth="1"/>
    <col min="6406" max="6406" width="11" style="380" customWidth="1"/>
    <col min="6407" max="6407" width="0" style="380" hidden="1" customWidth="1"/>
    <col min="6408" max="6655" width="9.140625" style="380"/>
    <col min="6656" max="6656" width="5.140625" style="380" customWidth="1"/>
    <col min="6657" max="6657" width="7.140625" style="380" customWidth="1"/>
    <col min="6658" max="6658" width="3.85546875" style="380" customWidth="1"/>
    <col min="6659" max="6659" width="48.28515625" style="380" customWidth="1"/>
    <col min="6660" max="6660" width="13.7109375" style="380" customWidth="1"/>
    <col min="6661" max="6661" width="28.28515625" style="380" customWidth="1"/>
    <col min="6662" max="6662" width="11" style="380" customWidth="1"/>
    <col min="6663" max="6663" width="0" style="380" hidden="1" customWidth="1"/>
    <col min="6664" max="6911" width="9.140625" style="380"/>
    <col min="6912" max="6912" width="5.140625" style="380" customWidth="1"/>
    <col min="6913" max="6913" width="7.140625" style="380" customWidth="1"/>
    <col min="6914" max="6914" width="3.85546875" style="380" customWidth="1"/>
    <col min="6915" max="6915" width="48.28515625" style="380" customWidth="1"/>
    <col min="6916" max="6916" width="13.7109375" style="380" customWidth="1"/>
    <col min="6917" max="6917" width="28.28515625" style="380" customWidth="1"/>
    <col min="6918" max="6918" width="11" style="380" customWidth="1"/>
    <col min="6919" max="6919" width="0" style="380" hidden="1" customWidth="1"/>
    <col min="6920" max="7167" width="9.140625" style="380"/>
    <col min="7168" max="7168" width="5.140625" style="380" customWidth="1"/>
    <col min="7169" max="7169" width="7.140625" style="380" customWidth="1"/>
    <col min="7170" max="7170" width="3.85546875" style="380" customWidth="1"/>
    <col min="7171" max="7171" width="48.28515625" style="380" customWidth="1"/>
    <col min="7172" max="7172" width="13.7109375" style="380" customWidth="1"/>
    <col min="7173" max="7173" width="28.28515625" style="380" customWidth="1"/>
    <col min="7174" max="7174" width="11" style="380" customWidth="1"/>
    <col min="7175" max="7175" width="0" style="380" hidden="1" customWidth="1"/>
    <col min="7176" max="7423" width="9.140625" style="380"/>
    <col min="7424" max="7424" width="5.140625" style="380" customWidth="1"/>
    <col min="7425" max="7425" width="7.140625" style="380" customWidth="1"/>
    <col min="7426" max="7426" width="3.85546875" style="380" customWidth="1"/>
    <col min="7427" max="7427" width="48.28515625" style="380" customWidth="1"/>
    <col min="7428" max="7428" width="13.7109375" style="380" customWidth="1"/>
    <col min="7429" max="7429" width="28.28515625" style="380" customWidth="1"/>
    <col min="7430" max="7430" width="11" style="380" customWidth="1"/>
    <col min="7431" max="7431" width="0" style="380" hidden="1" customWidth="1"/>
    <col min="7432" max="7679" width="9.140625" style="380"/>
    <col min="7680" max="7680" width="5.140625" style="380" customWidth="1"/>
    <col min="7681" max="7681" width="7.140625" style="380" customWidth="1"/>
    <col min="7682" max="7682" width="3.85546875" style="380" customWidth="1"/>
    <col min="7683" max="7683" width="48.28515625" style="380" customWidth="1"/>
    <col min="7684" max="7684" width="13.7109375" style="380" customWidth="1"/>
    <col min="7685" max="7685" width="28.28515625" style="380" customWidth="1"/>
    <col min="7686" max="7686" width="11" style="380" customWidth="1"/>
    <col min="7687" max="7687" width="0" style="380" hidden="1" customWidth="1"/>
    <col min="7688" max="7935" width="9.140625" style="380"/>
    <col min="7936" max="7936" width="5.140625" style="380" customWidth="1"/>
    <col min="7937" max="7937" width="7.140625" style="380" customWidth="1"/>
    <col min="7938" max="7938" width="3.85546875" style="380" customWidth="1"/>
    <col min="7939" max="7939" width="48.28515625" style="380" customWidth="1"/>
    <col min="7940" max="7940" width="13.7109375" style="380" customWidth="1"/>
    <col min="7941" max="7941" width="28.28515625" style="380" customWidth="1"/>
    <col min="7942" max="7942" width="11" style="380" customWidth="1"/>
    <col min="7943" max="7943" width="0" style="380" hidden="1" customWidth="1"/>
    <col min="7944" max="8191" width="9.140625" style="380"/>
    <col min="8192" max="8192" width="5.140625" style="380" customWidth="1"/>
    <col min="8193" max="8193" width="7.140625" style="380" customWidth="1"/>
    <col min="8194" max="8194" width="3.85546875" style="380" customWidth="1"/>
    <col min="8195" max="8195" width="48.28515625" style="380" customWidth="1"/>
    <col min="8196" max="8196" width="13.7109375" style="380" customWidth="1"/>
    <col min="8197" max="8197" width="28.28515625" style="380" customWidth="1"/>
    <col min="8198" max="8198" width="11" style="380" customWidth="1"/>
    <col min="8199" max="8199" width="0" style="380" hidden="1" customWidth="1"/>
    <col min="8200" max="8447" width="9.140625" style="380"/>
    <col min="8448" max="8448" width="5.140625" style="380" customWidth="1"/>
    <col min="8449" max="8449" width="7.140625" style="380" customWidth="1"/>
    <col min="8450" max="8450" width="3.85546875" style="380" customWidth="1"/>
    <col min="8451" max="8451" width="48.28515625" style="380" customWidth="1"/>
    <col min="8452" max="8452" width="13.7109375" style="380" customWidth="1"/>
    <col min="8453" max="8453" width="28.28515625" style="380" customWidth="1"/>
    <col min="8454" max="8454" width="11" style="380" customWidth="1"/>
    <col min="8455" max="8455" width="0" style="380" hidden="1" customWidth="1"/>
    <col min="8456" max="8703" width="9.140625" style="380"/>
    <col min="8704" max="8704" width="5.140625" style="380" customWidth="1"/>
    <col min="8705" max="8705" width="7.140625" style="380" customWidth="1"/>
    <col min="8706" max="8706" width="3.85546875" style="380" customWidth="1"/>
    <col min="8707" max="8707" width="48.28515625" style="380" customWidth="1"/>
    <col min="8708" max="8708" width="13.7109375" style="380" customWidth="1"/>
    <col min="8709" max="8709" width="28.28515625" style="380" customWidth="1"/>
    <col min="8710" max="8710" width="11" style="380" customWidth="1"/>
    <col min="8711" max="8711" width="0" style="380" hidden="1" customWidth="1"/>
    <col min="8712" max="8959" width="9.140625" style="380"/>
    <col min="8960" max="8960" width="5.140625" style="380" customWidth="1"/>
    <col min="8961" max="8961" width="7.140625" style="380" customWidth="1"/>
    <col min="8962" max="8962" width="3.85546875" style="380" customWidth="1"/>
    <col min="8963" max="8963" width="48.28515625" style="380" customWidth="1"/>
    <col min="8964" max="8964" width="13.7109375" style="380" customWidth="1"/>
    <col min="8965" max="8965" width="28.28515625" style="380" customWidth="1"/>
    <col min="8966" max="8966" width="11" style="380" customWidth="1"/>
    <col min="8967" max="8967" width="0" style="380" hidden="1" customWidth="1"/>
    <col min="8968" max="9215" width="9.140625" style="380"/>
    <col min="9216" max="9216" width="5.140625" style="380" customWidth="1"/>
    <col min="9217" max="9217" width="7.140625" style="380" customWidth="1"/>
    <col min="9218" max="9218" width="3.85546875" style="380" customWidth="1"/>
    <col min="9219" max="9219" width="48.28515625" style="380" customWidth="1"/>
    <col min="9220" max="9220" width="13.7109375" style="380" customWidth="1"/>
    <col min="9221" max="9221" width="28.28515625" style="380" customWidth="1"/>
    <col min="9222" max="9222" width="11" style="380" customWidth="1"/>
    <col min="9223" max="9223" width="0" style="380" hidden="1" customWidth="1"/>
    <col min="9224" max="9471" width="9.140625" style="380"/>
    <col min="9472" max="9472" width="5.140625" style="380" customWidth="1"/>
    <col min="9473" max="9473" width="7.140625" style="380" customWidth="1"/>
    <col min="9474" max="9474" width="3.85546875" style="380" customWidth="1"/>
    <col min="9475" max="9475" width="48.28515625" style="380" customWidth="1"/>
    <col min="9476" max="9476" width="13.7109375" style="380" customWidth="1"/>
    <col min="9477" max="9477" width="28.28515625" style="380" customWidth="1"/>
    <col min="9478" max="9478" width="11" style="380" customWidth="1"/>
    <col min="9479" max="9479" width="0" style="380" hidden="1" customWidth="1"/>
    <col min="9480" max="9727" width="9.140625" style="380"/>
    <col min="9728" max="9728" width="5.140625" style="380" customWidth="1"/>
    <col min="9729" max="9729" width="7.140625" style="380" customWidth="1"/>
    <col min="9730" max="9730" width="3.85546875" style="380" customWidth="1"/>
    <col min="9731" max="9731" width="48.28515625" style="380" customWidth="1"/>
    <col min="9732" max="9732" width="13.7109375" style="380" customWidth="1"/>
    <col min="9733" max="9733" width="28.28515625" style="380" customWidth="1"/>
    <col min="9734" max="9734" width="11" style="380" customWidth="1"/>
    <col min="9735" max="9735" width="0" style="380" hidden="1" customWidth="1"/>
    <col min="9736" max="9983" width="9.140625" style="380"/>
    <col min="9984" max="9984" width="5.140625" style="380" customWidth="1"/>
    <col min="9985" max="9985" width="7.140625" style="380" customWidth="1"/>
    <col min="9986" max="9986" width="3.85546875" style="380" customWidth="1"/>
    <col min="9987" max="9987" width="48.28515625" style="380" customWidth="1"/>
    <col min="9988" max="9988" width="13.7109375" style="380" customWidth="1"/>
    <col min="9989" max="9989" width="28.28515625" style="380" customWidth="1"/>
    <col min="9990" max="9990" width="11" style="380" customWidth="1"/>
    <col min="9991" max="9991" width="0" style="380" hidden="1" customWidth="1"/>
    <col min="9992" max="10239" width="9.140625" style="380"/>
    <col min="10240" max="10240" width="5.140625" style="380" customWidth="1"/>
    <col min="10241" max="10241" width="7.140625" style="380" customWidth="1"/>
    <col min="10242" max="10242" width="3.85546875" style="380" customWidth="1"/>
    <col min="10243" max="10243" width="48.28515625" style="380" customWidth="1"/>
    <col min="10244" max="10244" width="13.7109375" style="380" customWidth="1"/>
    <col min="10245" max="10245" width="28.28515625" style="380" customWidth="1"/>
    <col min="10246" max="10246" width="11" style="380" customWidth="1"/>
    <col min="10247" max="10247" width="0" style="380" hidden="1" customWidth="1"/>
    <col min="10248" max="10495" width="9.140625" style="380"/>
    <col min="10496" max="10496" width="5.140625" style="380" customWidth="1"/>
    <col min="10497" max="10497" width="7.140625" style="380" customWidth="1"/>
    <col min="10498" max="10498" width="3.85546875" style="380" customWidth="1"/>
    <col min="10499" max="10499" width="48.28515625" style="380" customWidth="1"/>
    <col min="10500" max="10500" width="13.7109375" style="380" customWidth="1"/>
    <col min="10501" max="10501" width="28.28515625" style="380" customWidth="1"/>
    <col min="10502" max="10502" width="11" style="380" customWidth="1"/>
    <col min="10503" max="10503" width="0" style="380" hidden="1" customWidth="1"/>
    <col min="10504" max="10751" width="9.140625" style="380"/>
    <col min="10752" max="10752" width="5.140625" style="380" customWidth="1"/>
    <col min="10753" max="10753" width="7.140625" style="380" customWidth="1"/>
    <col min="10754" max="10754" width="3.85546875" style="380" customWidth="1"/>
    <col min="10755" max="10755" width="48.28515625" style="380" customWidth="1"/>
    <col min="10756" max="10756" width="13.7109375" style="380" customWidth="1"/>
    <col min="10757" max="10757" width="28.28515625" style="380" customWidth="1"/>
    <col min="10758" max="10758" width="11" style="380" customWidth="1"/>
    <col min="10759" max="10759" width="0" style="380" hidden="1" customWidth="1"/>
    <col min="10760" max="11007" width="9.140625" style="380"/>
    <col min="11008" max="11008" width="5.140625" style="380" customWidth="1"/>
    <col min="11009" max="11009" width="7.140625" style="380" customWidth="1"/>
    <col min="11010" max="11010" width="3.85546875" style="380" customWidth="1"/>
    <col min="11011" max="11011" width="48.28515625" style="380" customWidth="1"/>
    <col min="11012" max="11012" width="13.7109375" style="380" customWidth="1"/>
    <col min="11013" max="11013" width="28.28515625" style="380" customWidth="1"/>
    <col min="11014" max="11014" width="11" style="380" customWidth="1"/>
    <col min="11015" max="11015" width="0" style="380" hidden="1" customWidth="1"/>
    <col min="11016" max="11263" width="9.140625" style="380"/>
    <col min="11264" max="11264" width="5.140625" style="380" customWidth="1"/>
    <col min="11265" max="11265" width="7.140625" style="380" customWidth="1"/>
    <col min="11266" max="11266" width="3.85546875" style="380" customWidth="1"/>
    <col min="11267" max="11267" width="48.28515625" style="380" customWidth="1"/>
    <col min="11268" max="11268" width="13.7109375" style="380" customWidth="1"/>
    <col min="11269" max="11269" width="28.28515625" style="380" customWidth="1"/>
    <col min="11270" max="11270" width="11" style="380" customWidth="1"/>
    <col min="11271" max="11271" width="0" style="380" hidden="1" customWidth="1"/>
    <col min="11272" max="11519" width="9.140625" style="380"/>
    <col min="11520" max="11520" width="5.140625" style="380" customWidth="1"/>
    <col min="11521" max="11521" width="7.140625" style="380" customWidth="1"/>
    <col min="11522" max="11522" width="3.85546875" style="380" customWidth="1"/>
    <col min="11523" max="11523" width="48.28515625" style="380" customWidth="1"/>
    <col min="11524" max="11524" width="13.7109375" style="380" customWidth="1"/>
    <col min="11525" max="11525" width="28.28515625" style="380" customWidth="1"/>
    <col min="11526" max="11526" width="11" style="380" customWidth="1"/>
    <col min="11527" max="11527" width="0" style="380" hidden="1" customWidth="1"/>
    <col min="11528" max="11775" width="9.140625" style="380"/>
    <col min="11776" max="11776" width="5.140625" style="380" customWidth="1"/>
    <col min="11777" max="11777" width="7.140625" style="380" customWidth="1"/>
    <col min="11778" max="11778" width="3.85546875" style="380" customWidth="1"/>
    <col min="11779" max="11779" width="48.28515625" style="380" customWidth="1"/>
    <col min="11780" max="11780" width="13.7109375" style="380" customWidth="1"/>
    <col min="11781" max="11781" width="28.28515625" style="380" customWidth="1"/>
    <col min="11782" max="11782" width="11" style="380" customWidth="1"/>
    <col min="11783" max="11783" width="0" style="380" hidden="1" customWidth="1"/>
    <col min="11784" max="12031" width="9.140625" style="380"/>
    <col min="12032" max="12032" width="5.140625" style="380" customWidth="1"/>
    <col min="12033" max="12033" width="7.140625" style="380" customWidth="1"/>
    <col min="12034" max="12034" width="3.85546875" style="380" customWidth="1"/>
    <col min="12035" max="12035" width="48.28515625" style="380" customWidth="1"/>
    <col min="12036" max="12036" width="13.7109375" style="380" customWidth="1"/>
    <col min="12037" max="12037" width="28.28515625" style="380" customWidth="1"/>
    <col min="12038" max="12038" width="11" style="380" customWidth="1"/>
    <col min="12039" max="12039" width="0" style="380" hidden="1" customWidth="1"/>
    <col min="12040" max="12287" width="9.140625" style="380"/>
    <col min="12288" max="12288" width="5.140625" style="380" customWidth="1"/>
    <col min="12289" max="12289" width="7.140625" style="380" customWidth="1"/>
    <col min="12290" max="12290" width="3.85546875" style="380" customWidth="1"/>
    <col min="12291" max="12291" width="48.28515625" style="380" customWidth="1"/>
    <col min="12292" max="12292" width="13.7109375" style="380" customWidth="1"/>
    <col min="12293" max="12293" width="28.28515625" style="380" customWidth="1"/>
    <col min="12294" max="12294" width="11" style="380" customWidth="1"/>
    <col min="12295" max="12295" width="0" style="380" hidden="1" customWidth="1"/>
    <col min="12296" max="12543" width="9.140625" style="380"/>
    <col min="12544" max="12544" width="5.140625" style="380" customWidth="1"/>
    <col min="12545" max="12545" width="7.140625" style="380" customWidth="1"/>
    <col min="12546" max="12546" width="3.85546875" style="380" customWidth="1"/>
    <col min="12547" max="12547" width="48.28515625" style="380" customWidth="1"/>
    <col min="12548" max="12548" width="13.7109375" style="380" customWidth="1"/>
    <col min="12549" max="12549" width="28.28515625" style="380" customWidth="1"/>
    <col min="12550" max="12550" width="11" style="380" customWidth="1"/>
    <col min="12551" max="12551" width="0" style="380" hidden="1" customWidth="1"/>
    <col min="12552" max="12799" width="9.140625" style="380"/>
    <col min="12800" max="12800" width="5.140625" style="380" customWidth="1"/>
    <col min="12801" max="12801" width="7.140625" style="380" customWidth="1"/>
    <col min="12802" max="12802" width="3.85546875" style="380" customWidth="1"/>
    <col min="12803" max="12803" width="48.28515625" style="380" customWidth="1"/>
    <col min="12804" max="12804" width="13.7109375" style="380" customWidth="1"/>
    <col min="12805" max="12805" width="28.28515625" style="380" customWidth="1"/>
    <col min="12806" max="12806" width="11" style="380" customWidth="1"/>
    <col min="12807" max="12807" width="0" style="380" hidden="1" customWidth="1"/>
    <col min="12808" max="13055" width="9.140625" style="380"/>
    <col min="13056" max="13056" width="5.140625" style="380" customWidth="1"/>
    <col min="13057" max="13057" width="7.140625" style="380" customWidth="1"/>
    <col min="13058" max="13058" width="3.85546875" style="380" customWidth="1"/>
    <col min="13059" max="13059" width="48.28515625" style="380" customWidth="1"/>
    <col min="13060" max="13060" width="13.7109375" style="380" customWidth="1"/>
    <col min="13061" max="13061" width="28.28515625" style="380" customWidth="1"/>
    <col min="13062" max="13062" width="11" style="380" customWidth="1"/>
    <col min="13063" max="13063" width="0" style="380" hidden="1" customWidth="1"/>
    <col min="13064" max="13311" width="9.140625" style="380"/>
    <col min="13312" max="13312" width="5.140625" style="380" customWidth="1"/>
    <col min="13313" max="13313" width="7.140625" style="380" customWidth="1"/>
    <col min="13314" max="13314" width="3.85546875" style="380" customWidth="1"/>
    <col min="13315" max="13315" width="48.28515625" style="380" customWidth="1"/>
    <col min="13316" max="13316" width="13.7109375" style="380" customWidth="1"/>
    <col min="13317" max="13317" width="28.28515625" style="380" customWidth="1"/>
    <col min="13318" max="13318" width="11" style="380" customWidth="1"/>
    <col min="13319" max="13319" width="0" style="380" hidden="1" customWidth="1"/>
    <col min="13320" max="13567" width="9.140625" style="380"/>
    <col min="13568" max="13568" width="5.140625" style="380" customWidth="1"/>
    <col min="13569" max="13569" width="7.140625" style="380" customWidth="1"/>
    <col min="13570" max="13570" width="3.85546875" style="380" customWidth="1"/>
    <col min="13571" max="13571" width="48.28515625" style="380" customWidth="1"/>
    <col min="13572" max="13572" width="13.7109375" style="380" customWidth="1"/>
    <col min="13573" max="13573" width="28.28515625" style="380" customWidth="1"/>
    <col min="13574" max="13574" width="11" style="380" customWidth="1"/>
    <col min="13575" max="13575" width="0" style="380" hidden="1" customWidth="1"/>
    <col min="13576" max="13823" width="9.140625" style="380"/>
    <col min="13824" max="13824" width="5.140625" style="380" customWidth="1"/>
    <col min="13825" max="13825" width="7.140625" style="380" customWidth="1"/>
    <col min="13826" max="13826" width="3.85546875" style="380" customWidth="1"/>
    <col min="13827" max="13827" width="48.28515625" style="380" customWidth="1"/>
    <col min="13828" max="13828" width="13.7109375" style="380" customWidth="1"/>
    <col min="13829" max="13829" width="28.28515625" style="380" customWidth="1"/>
    <col min="13830" max="13830" width="11" style="380" customWidth="1"/>
    <col min="13831" max="13831" width="0" style="380" hidden="1" customWidth="1"/>
    <col min="13832" max="14079" width="9.140625" style="380"/>
    <col min="14080" max="14080" width="5.140625" style="380" customWidth="1"/>
    <col min="14081" max="14081" width="7.140625" style="380" customWidth="1"/>
    <col min="14082" max="14082" width="3.85546875" style="380" customWidth="1"/>
    <col min="14083" max="14083" width="48.28515625" style="380" customWidth="1"/>
    <col min="14084" max="14084" width="13.7109375" style="380" customWidth="1"/>
    <col min="14085" max="14085" width="28.28515625" style="380" customWidth="1"/>
    <col min="14086" max="14086" width="11" style="380" customWidth="1"/>
    <col min="14087" max="14087" width="0" style="380" hidden="1" customWidth="1"/>
    <col min="14088" max="14335" width="9.140625" style="380"/>
    <col min="14336" max="14336" width="5.140625" style="380" customWidth="1"/>
    <col min="14337" max="14337" width="7.140625" style="380" customWidth="1"/>
    <col min="14338" max="14338" width="3.85546875" style="380" customWidth="1"/>
    <col min="14339" max="14339" width="48.28515625" style="380" customWidth="1"/>
    <col min="14340" max="14340" width="13.7109375" style="380" customWidth="1"/>
    <col min="14341" max="14341" width="28.28515625" style="380" customWidth="1"/>
    <col min="14342" max="14342" width="11" style="380" customWidth="1"/>
    <col min="14343" max="14343" width="0" style="380" hidden="1" customWidth="1"/>
    <col min="14344" max="14591" width="9.140625" style="380"/>
    <col min="14592" max="14592" width="5.140625" style="380" customWidth="1"/>
    <col min="14593" max="14593" width="7.140625" style="380" customWidth="1"/>
    <col min="14594" max="14594" width="3.85546875" style="380" customWidth="1"/>
    <col min="14595" max="14595" width="48.28515625" style="380" customWidth="1"/>
    <col min="14596" max="14596" width="13.7109375" style="380" customWidth="1"/>
    <col min="14597" max="14597" width="28.28515625" style="380" customWidth="1"/>
    <col min="14598" max="14598" width="11" style="380" customWidth="1"/>
    <col min="14599" max="14599" width="0" style="380" hidden="1" customWidth="1"/>
    <col min="14600" max="14847" width="9.140625" style="380"/>
    <col min="14848" max="14848" width="5.140625" style="380" customWidth="1"/>
    <col min="14849" max="14849" width="7.140625" style="380" customWidth="1"/>
    <col min="14850" max="14850" width="3.85546875" style="380" customWidth="1"/>
    <col min="14851" max="14851" width="48.28515625" style="380" customWidth="1"/>
    <col min="14852" max="14852" width="13.7109375" style="380" customWidth="1"/>
    <col min="14853" max="14853" width="28.28515625" style="380" customWidth="1"/>
    <col min="14854" max="14854" width="11" style="380" customWidth="1"/>
    <col min="14855" max="14855" width="0" style="380" hidden="1" customWidth="1"/>
    <col min="14856" max="15103" width="9.140625" style="380"/>
    <col min="15104" max="15104" width="5.140625" style="380" customWidth="1"/>
    <col min="15105" max="15105" width="7.140625" style="380" customWidth="1"/>
    <col min="15106" max="15106" width="3.85546875" style="380" customWidth="1"/>
    <col min="15107" max="15107" width="48.28515625" style="380" customWidth="1"/>
    <col min="15108" max="15108" width="13.7109375" style="380" customWidth="1"/>
    <col min="15109" max="15109" width="28.28515625" style="380" customWidth="1"/>
    <col min="15110" max="15110" width="11" style="380" customWidth="1"/>
    <col min="15111" max="15111" width="0" style="380" hidden="1" customWidth="1"/>
    <col min="15112" max="15359" width="9.140625" style="380"/>
    <col min="15360" max="15360" width="5.140625" style="380" customWidth="1"/>
    <col min="15361" max="15361" width="7.140625" style="380" customWidth="1"/>
    <col min="15362" max="15362" width="3.85546875" style="380" customWidth="1"/>
    <col min="15363" max="15363" width="48.28515625" style="380" customWidth="1"/>
    <col min="15364" max="15364" width="13.7109375" style="380" customWidth="1"/>
    <col min="15365" max="15365" width="28.28515625" style="380" customWidth="1"/>
    <col min="15366" max="15366" width="11" style="380" customWidth="1"/>
    <col min="15367" max="15367" width="0" style="380" hidden="1" customWidth="1"/>
    <col min="15368" max="15615" width="9.140625" style="380"/>
    <col min="15616" max="15616" width="5.140625" style="380" customWidth="1"/>
    <col min="15617" max="15617" width="7.140625" style="380" customWidth="1"/>
    <col min="15618" max="15618" width="3.85546875" style="380" customWidth="1"/>
    <col min="15619" max="15619" width="48.28515625" style="380" customWidth="1"/>
    <col min="15620" max="15620" width="13.7109375" style="380" customWidth="1"/>
    <col min="15621" max="15621" width="28.28515625" style="380" customWidth="1"/>
    <col min="15622" max="15622" width="11" style="380" customWidth="1"/>
    <col min="15623" max="15623" width="0" style="380" hidden="1" customWidth="1"/>
    <col min="15624" max="15871" width="9.140625" style="380"/>
    <col min="15872" max="15872" width="5.140625" style="380" customWidth="1"/>
    <col min="15873" max="15873" width="7.140625" style="380" customWidth="1"/>
    <col min="15874" max="15874" width="3.85546875" style="380" customWidth="1"/>
    <col min="15875" max="15875" width="48.28515625" style="380" customWidth="1"/>
    <col min="15876" max="15876" width="13.7109375" style="380" customWidth="1"/>
    <col min="15877" max="15877" width="28.28515625" style="380" customWidth="1"/>
    <col min="15878" max="15878" width="11" style="380" customWidth="1"/>
    <col min="15879" max="15879" width="0" style="380" hidden="1" customWidth="1"/>
    <col min="15880" max="16127" width="9.140625" style="380"/>
    <col min="16128" max="16128" width="5.140625" style="380" customWidth="1"/>
    <col min="16129" max="16129" width="7.140625" style="380" customWidth="1"/>
    <col min="16130" max="16130" width="3.85546875" style="380" customWidth="1"/>
    <col min="16131" max="16131" width="48.28515625" style="380" customWidth="1"/>
    <col min="16132" max="16132" width="13.7109375" style="380" customWidth="1"/>
    <col min="16133" max="16133" width="28.28515625" style="380" customWidth="1"/>
    <col min="16134" max="16134" width="11" style="380" customWidth="1"/>
    <col min="16135" max="16135" width="0" style="380" hidden="1" customWidth="1"/>
    <col min="16136" max="16384" width="9.140625" style="380"/>
  </cols>
  <sheetData>
    <row r="1" spans="1:31" ht="18" x14ac:dyDescent="0.25">
      <c r="A1" s="736" t="s">
        <v>509</v>
      </c>
      <c r="B1" s="737"/>
      <c r="C1" s="737"/>
      <c r="D1" s="737"/>
      <c r="E1" s="737"/>
      <c r="F1" s="737"/>
      <c r="G1" s="737"/>
      <c r="H1" s="499"/>
      <c r="K1" s="729" t="s">
        <v>317</v>
      </c>
      <c r="L1" s="730"/>
      <c r="M1" s="730"/>
    </row>
    <row r="2" spans="1:31" ht="18" x14ac:dyDescent="0.25">
      <c r="A2" s="739" t="s">
        <v>508</v>
      </c>
      <c r="B2" s="739"/>
      <c r="C2" s="739"/>
      <c r="D2" s="739"/>
      <c r="E2" s="496"/>
      <c r="F2" s="496"/>
      <c r="G2" s="496"/>
      <c r="H2" s="499"/>
      <c r="K2" s="497"/>
      <c r="L2" s="498"/>
      <c r="M2" s="498"/>
    </row>
    <row r="3" spans="1:31" s="381" customFormat="1" ht="18" x14ac:dyDescent="0.25">
      <c r="A3" s="271" t="s">
        <v>316</v>
      </c>
      <c r="B3" s="271"/>
      <c r="C3" s="271"/>
      <c r="D3" s="342"/>
      <c r="E3" s="271"/>
      <c r="F3" s="734"/>
      <c r="G3" s="735"/>
      <c r="H3" s="500" t="s">
        <v>273</v>
      </c>
      <c r="I3" s="500"/>
    </row>
    <row r="4" spans="1:31" ht="15" x14ac:dyDescent="0.2">
      <c r="A4" s="39" t="s">
        <v>0</v>
      </c>
      <c r="B4" s="84"/>
      <c r="C4" s="40" t="s">
        <v>274</v>
      </c>
      <c r="D4" s="288"/>
      <c r="E4" s="40"/>
      <c r="F4" s="40"/>
      <c r="G4" s="80"/>
      <c r="H4" s="499"/>
    </row>
    <row r="5" spans="1:31" ht="15" x14ac:dyDescent="0.2">
      <c r="A5" s="84"/>
      <c r="B5" s="84"/>
      <c r="C5" s="40" t="s">
        <v>1</v>
      </c>
      <c r="D5" s="288"/>
      <c r="E5" s="40"/>
      <c r="F5" s="40"/>
      <c r="G5" s="80"/>
      <c r="H5" s="499"/>
    </row>
    <row r="6" spans="1:31" x14ac:dyDescent="0.2">
      <c r="A6" s="84"/>
      <c r="B6" s="84"/>
      <c r="C6" s="278"/>
      <c r="D6" s="287"/>
      <c r="E6" s="278"/>
      <c r="F6" s="82"/>
      <c r="G6" s="80"/>
      <c r="H6" s="499"/>
    </row>
    <row r="7" spans="1:31" ht="13.5" thickBot="1" x14ac:dyDescent="0.25">
      <c r="A7" s="84"/>
      <c r="B7" s="84"/>
      <c r="C7" s="278"/>
      <c r="D7" s="287"/>
      <c r="E7" s="278"/>
      <c r="F7" s="82"/>
      <c r="G7" s="274"/>
      <c r="H7" s="501" t="s">
        <v>2</v>
      </c>
      <c r="I7" s="501"/>
      <c r="J7" s="382">
        <v>0.05</v>
      </c>
      <c r="K7" s="382">
        <v>0.1</v>
      </c>
      <c r="L7" s="382">
        <v>0.15</v>
      </c>
      <c r="M7" s="382">
        <v>0.2</v>
      </c>
    </row>
    <row r="8" spans="1:31" s="150" customFormat="1" ht="27" thickTop="1" thickBot="1" x14ac:dyDescent="0.25">
      <c r="A8" s="289" t="s">
        <v>3</v>
      </c>
      <c r="B8" s="290" t="s">
        <v>4</v>
      </c>
      <c r="C8" s="291" t="s">
        <v>5</v>
      </c>
      <c r="D8" s="291"/>
      <c r="E8" s="291" t="s">
        <v>82</v>
      </c>
      <c r="F8" s="292" t="s">
        <v>6</v>
      </c>
      <c r="G8" s="273" t="s">
        <v>456</v>
      </c>
      <c r="H8" s="502" t="s">
        <v>456</v>
      </c>
      <c r="I8" s="503"/>
      <c r="J8" s="504"/>
      <c r="K8" s="380"/>
      <c r="L8" s="380"/>
      <c r="M8" s="380"/>
      <c r="N8" s="380"/>
      <c r="O8" s="380"/>
      <c r="P8" s="380"/>
      <c r="Q8" s="380"/>
      <c r="R8" s="380"/>
      <c r="S8" s="380"/>
      <c r="T8" s="380"/>
      <c r="U8" s="380"/>
      <c r="V8" s="380"/>
      <c r="W8" s="380"/>
      <c r="X8" s="380"/>
      <c r="Y8" s="380"/>
      <c r="Z8" s="380"/>
      <c r="AA8" s="380"/>
      <c r="AB8" s="380"/>
      <c r="AC8" s="380"/>
      <c r="AD8" s="380"/>
      <c r="AE8" s="380"/>
    </row>
    <row r="9" spans="1:31" ht="18.75" customHeight="1" thickTop="1" x14ac:dyDescent="0.2">
      <c r="A9" s="293" t="s">
        <v>318</v>
      </c>
      <c r="B9" s="294"/>
      <c r="C9" s="295"/>
      <c r="D9" s="296"/>
      <c r="E9" s="297"/>
      <c r="F9" s="298"/>
      <c r="G9" s="250"/>
      <c r="H9" s="250"/>
      <c r="I9" s="80"/>
      <c r="J9" s="505"/>
    </row>
    <row r="10" spans="1:31" ht="17.25" customHeight="1" x14ac:dyDescent="0.2">
      <c r="A10" s="383">
        <v>6172</v>
      </c>
      <c r="B10" s="384">
        <v>2122</v>
      </c>
      <c r="C10" s="249">
        <v>302</v>
      </c>
      <c r="D10" s="385" t="s">
        <v>327</v>
      </c>
      <c r="E10" s="308">
        <v>90000001001</v>
      </c>
      <c r="F10" s="95" t="s">
        <v>85</v>
      </c>
      <c r="G10" s="250">
        <v>48</v>
      </c>
      <c r="H10" s="256">
        <f>ROUND(0.95*G10,0)</f>
        <v>46</v>
      </c>
      <c r="I10" s="506"/>
      <c r="J10" s="505"/>
    </row>
    <row r="11" spans="1:31" ht="17.25" customHeight="1" x14ac:dyDescent="0.2">
      <c r="A11" s="383">
        <v>6172</v>
      </c>
      <c r="B11" s="384">
        <v>2122</v>
      </c>
      <c r="C11" s="249">
        <v>302</v>
      </c>
      <c r="D11" s="385" t="s">
        <v>328</v>
      </c>
      <c r="E11" s="308">
        <v>90000001012</v>
      </c>
      <c r="F11" s="95" t="s">
        <v>85</v>
      </c>
      <c r="G11" s="250">
        <v>813</v>
      </c>
      <c r="H11" s="256">
        <f t="shared" ref="H11:H55" si="0">ROUND(0.95*G11,0)</f>
        <v>772</v>
      </c>
      <c r="I11" s="506"/>
      <c r="J11" s="505"/>
    </row>
    <row r="12" spans="1:31" ht="26.25" customHeight="1" x14ac:dyDescent="0.2">
      <c r="A12" s="93">
        <v>6172</v>
      </c>
      <c r="B12" s="94">
        <v>2122</v>
      </c>
      <c r="C12" s="249">
        <v>302</v>
      </c>
      <c r="D12" s="385" t="s">
        <v>329</v>
      </c>
      <c r="E12" s="308">
        <v>90000001015</v>
      </c>
      <c r="F12" s="95" t="s">
        <v>85</v>
      </c>
      <c r="G12" s="250">
        <v>4002</v>
      </c>
      <c r="H12" s="256">
        <f t="shared" si="0"/>
        <v>3802</v>
      </c>
      <c r="I12" s="506"/>
      <c r="J12" s="505"/>
    </row>
    <row r="13" spans="1:31" ht="17.25" customHeight="1" x14ac:dyDescent="0.2">
      <c r="A13" s="93" t="s">
        <v>83</v>
      </c>
      <c r="B13" s="94" t="s">
        <v>84</v>
      </c>
      <c r="C13" s="249">
        <v>302</v>
      </c>
      <c r="D13" s="385" t="s">
        <v>326</v>
      </c>
      <c r="E13" s="308">
        <v>90000001032</v>
      </c>
      <c r="F13" s="95" t="s">
        <v>85</v>
      </c>
      <c r="G13" s="250">
        <v>592</v>
      </c>
      <c r="H13" s="256">
        <f t="shared" si="0"/>
        <v>562</v>
      </c>
      <c r="I13" s="506"/>
      <c r="J13" s="505"/>
    </row>
    <row r="14" spans="1:31" ht="17.25" customHeight="1" x14ac:dyDescent="0.2">
      <c r="A14" s="93" t="s">
        <v>83</v>
      </c>
      <c r="B14" s="94" t="s">
        <v>84</v>
      </c>
      <c r="C14" s="249">
        <v>302</v>
      </c>
      <c r="D14" s="385" t="s">
        <v>330</v>
      </c>
      <c r="E14" s="308">
        <v>90000001033</v>
      </c>
      <c r="F14" s="95" t="s">
        <v>85</v>
      </c>
      <c r="G14" s="250">
        <v>303</v>
      </c>
      <c r="H14" s="256">
        <f t="shared" si="0"/>
        <v>288</v>
      </c>
      <c r="I14" s="506"/>
      <c r="J14" s="505"/>
    </row>
    <row r="15" spans="1:31" s="386" customFormat="1" x14ac:dyDescent="0.2">
      <c r="A15" s="251" t="s">
        <v>83</v>
      </c>
      <c r="B15" s="252" t="s">
        <v>84</v>
      </c>
      <c r="C15" s="253">
        <v>302</v>
      </c>
      <c r="D15" s="385" t="s">
        <v>331</v>
      </c>
      <c r="E15" s="309">
        <v>90000001034</v>
      </c>
      <c r="F15" s="254" t="s">
        <v>85</v>
      </c>
      <c r="G15" s="256">
        <v>318</v>
      </c>
      <c r="H15" s="256">
        <f t="shared" si="0"/>
        <v>302</v>
      </c>
      <c r="I15" s="506"/>
      <c r="J15" s="505"/>
    </row>
    <row r="16" spans="1:31" ht="17.25" customHeight="1" x14ac:dyDescent="0.2">
      <c r="A16" s="93" t="s">
        <v>83</v>
      </c>
      <c r="B16" s="94" t="s">
        <v>84</v>
      </c>
      <c r="C16" s="249">
        <v>302</v>
      </c>
      <c r="D16" s="385" t="s">
        <v>332</v>
      </c>
      <c r="E16" s="308">
        <v>90000001100</v>
      </c>
      <c r="F16" s="95" t="s">
        <v>85</v>
      </c>
      <c r="G16" s="250">
        <v>13</v>
      </c>
      <c r="H16" s="256">
        <f t="shared" si="0"/>
        <v>12</v>
      </c>
      <c r="I16" s="506"/>
      <c r="J16" s="505"/>
    </row>
    <row r="17" spans="1:18" ht="17.25" customHeight="1" x14ac:dyDescent="0.2">
      <c r="A17" s="93" t="s">
        <v>83</v>
      </c>
      <c r="B17" s="94" t="s">
        <v>84</v>
      </c>
      <c r="C17" s="249">
        <v>302</v>
      </c>
      <c r="D17" s="385" t="s">
        <v>333</v>
      </c>
      <c r="E17" s="308">
        <v>90000001101</v>
      </c>
      <c r="F17" s="95" t="s">
        <v>85</v>
      </c>
      <c r="G17" s="250">
        <v>1149</v>
      </c>
      <c r="H17" s="256">
        <f t="shared" si="0"/>
        <v>1092</v>
      </c>
      <c r="I17" s="506"/>
      <c r="J17" s="505"/>
    </row>
    <row r="18" spans="1:18" ht="17.25" customHeight="1" x14ac:dyDescent="0.2">
      <c r="A18" s="93" t="s">
        <v>83</v>
      </c>
      <c r="B18" s="94" t="s">
        <v>84</v>
      </c>
      <c r="C18" s="249">
        <v>302</v>
      </c>
      <c r="D18" s="385" t="s">
        <v>334</v>
      </c>
      <c r="E18" s="308">
        <v>90000001102</v>
      </c>
      <c r="F18" s="95" t="s">
        <v>85</v>
      </c>
      <c r="G18" s="250">
        <v>2935</v>
      </c>
      <c r="H18" s="256">
        <f t="shared" si="0"/>
        <v>2788</v>
      </c>
      <c r="I18" s="506"/>
      <c r="J18" s="505"/>
      <c r="R18"/>
    </row>
    <row r="19" spans="1:18" ht="17.25" customHeight="1" x14ac:dyDescent="0.2">
      <c r="A19" s="93" t="s">
        <v>83</v>
      </c>
      <c r="B19" s="94" t="s">
        <v>84</v>
      </c>
      <c r="C19" s="249">
        <v>302</v>
      </c>
      <c r="D19" s="385" t="s">
        <v>335</v>
      </c>
      <c r="E19" s="308">
        <v>90000001103</v>
      </c>
      <c r="F19" s="95" t="s">
        <v>85</v>
      </c>
      <c r="G19" s="250">
        <v>3455</v>
      </c>
      <c r="H19" s="256">
        <f t="shared" si="0"/>
        <v>3282</v>
      </c>
      <c r="I19" s="506"/>
      <c r="J19" s="505"/>
    </row>
    <row r="20" spans="1:18" ht="17.25" customHeight="1" x14ac:dyDescent="0.2">
      <c r="A20" s="93" t="s">
        <v>83</v>
      </c>
      <c r="B20" s="94" t="s">
        <v>84</v>
      </c>
      <c r="C20" s="249">
        <v>302</v>
      </c>
      <c r="D20" s="385" t="s">
        <v>336</v>
      </c>
      <c r="E20" s="308">
        <v>90000001104</v>
      </c>
      <c r="F20" s="95" t="s">
        <v>85</v>
      </c>
      <c r="G20" s="250">
        <v>918</v>
      </c>
      <c r="H20" s="256">
        <f t="shared" si="0"/>
        <v>872</v>
      </c>
      <c r="I20" s="506"/>
      <c r="J20" s="505"/>
    </row>
    <row r="21" spans="1:18" ht="17.25" customHeight="1" x14ac:dyDescent="0.2">
      <c r="A21" s="93" t="s">
        <v>83</v>
      </c>
      <c r="B21" s="94" t="s">
        <v>84</v>
      </c>
      <c r="C21" s="249">
        <v>302</v>
      </c>
      <c r="D21" s="385" t="s">
        <v>337</v>
      </c>
      <c r="E21" s="308">
        <v>90000001105</v>
      </c>
      <c r="F21" s="95" t="s">
        <v>85</v>
      </c>
      <c r="G21" s="250">
        <v>893</v>
      </c>
      <c r="H21" s="256">
        <f t="shared" si="0"/>
        <v>848</v>
      </c>
      <c r="I21" s="506"/>
      <c r="J21" s="505"/>
    </row>
    <row r="22" spans="1:18" ht="30" customHeight="1" x14ac:dyDescent="0.2">
      <c r="A22" s="93" t="s">
        <v>83</v>
      </c>
      <c r="B22" s="94" t="s">
        <v>84</v>
      </c>
      <c r="C22" s="249">
        <v>302</v>
      </c>
      <c r="D22" s="385" t="s">
        <v>338</v>
      </c>
      <c r="E22" s="308">
        <v>90000001120</v>
      </c>
      <c r="F22" s="95" t="s">
        <v>85</v>
      </c>
      <c r="G22" s="250">
        <v>1208</v>
      </c>
      <c r="H22" s="256">
        <f t="shared" si="0"/>
        <v>1148</v>
      </c>
      <c r="I22" s="506"/>
      <c r="J22" s="505"/>
    </row>
    <row r="23" spans="1:18" s="386" customFormat="1" ht="25.5" x14ac:dyDescent="0.2">
      <c r="A23" s="251" t="s">
        <v>83</v>
      </c>
      <c r="B23" s="252" t="s">
        <v>84</v>
      </c>
      <c r="C23" s="253">
        <v>302</v>
      </c>
      <c r="D23" s="385" t="s">
        <v>339</v>
      </c>
      <c r="E23" s="309">
        <v>90000001121</v>
      </c>
      <c r="F23" s="254" t="s">
        <v>85</v>
      </c>
      <c r="G23" s="256">
        <v>2256</v>
      </c>
      <c r="H23" s="256">
        <f t="shared" si="0"/>
        <v>2143</v>
      </c>
      <c r="I23" s="506"/>
      <c r="J23" s="505"/>
    </row>
    <row r="24" spans="1:18" ht="17.25" customHeight="1" x14ac:dyDescent="0.2">
      <c r="A24" s="93" t="s">
        <v>83</v>
      </c>
      <c r="B24" s="94" t="s">
        <v>84</v>
      </c>
      <c r="C24" s="249">
        <v>302</v>
      </c>
      <c r="D24" s="385" t="s">
        <v>340</v>
      </c>
      <c r="E24" s="308">
        <v>90000001122</v>
      </c>
      <c r="F24" s="95" t="s">
        <v>85</v>
      </c>
      <c r="G24" s="250">
        <v>1898</v>
      </c>
      <c r="H24" s="256">
        <f t="shared" si="0"/>
        <v>1803</v>
      </c>
      <c r="I24" s="506"/>
      <c r="J24" s="505"/>
    </row>
    <row r="25" spans="1:18" s="386" customFormat="1" ht="25.5" x14ac:dyDescent="0.2">
      <c r="A25" s="251" t="s">
        <v>83</v>
      </c>
      <c r="B25" s="252" t="s">
        <v>84</v>
      </c>
      <c r="C25" s="253">
        <v>302</v>
      </c>
      <c r="D25" s="385" t="s">
        <v>341</v>
      </c>
      <c r="E25" s="309">
        <v>90000001123</v>
      </c>
      <c r="F25" s="254" t="s">
        <v>85</v>
      </c>
      <c r="G25" s="256">
        <v>1177</v>
      </c>
      <c r="H25" s="256">
        <f t="shared" si="0"/>
        <v>1118</v>
      </c>
      <c r="I25" s="506"/>
      <c r="J25" s="505"/>
    </row>
    <row r="26" spans="1:18" ht="17.25" customHeight="1" x14ac:dyDescent="0.2">
      <c r="A26" s="93" t="s">
        <v>83</v>
      </c>
      <c r="B26" s="94" t="s">
        <v>84</v>
      </c>
      <c r="C26" s="249">
        <v>302</v>
      </c>
      <c r="D26" s="385" t="s">
        <v>342</v>
      </c>
      <c r="E26" s="308">
        <v>90000001150</v>
      </c>
      <c r="F26" s="95" t="s">
        <v>85</v>
      </c>
      <c r="G26" s="250">
        <v>1013</v>
      </c>
      <c r="H26" s="256">
        <f t="shared" si="0"/>
        <v>962</v>
      </c>
      <c r="I26" s="506"/>
      <c r="J26" s="505"/>
    </row>
    <row r="27" spans="1:18" s="386" customFormat="1" ht="38.25" x14ac:dyDescent="0.2">
      <c r="A27" s="251" t="s">
        <v>83</v>
      </c>
      <c r="B27" s="252" t="s">
        <v>84</v>
      </c>
      <c r="C27" s="253">
        <v>302</v>
      </c>
      <c r="D27" s="385" t="s">
        <v>343</v>
      </c>
      <c r="E27" s="309">
        <v>90000001160</v>
      </c>
      <c r="F27" s="254" t="s">
        <v>85</v>
      </c>
      <c r="G27" s="256">
        <v>2281</v>
      </c>
      <c r="H27" s="256">
        <f t="shared" si="0"/>
        <v>2167</v>
      </c>
      <c r="I27" s="506"/>
      <c r="J27" s="505"/>
    </row>
    <row r="28" spans="1:18" ht="17.25" customHeight="1" x14ac:dyDescent="0.2">
      <c r="A28" s="93" t="s">
        <v>83</v>
      </c>
      <c r="B28" s="94" t="s">
        <v>84</v>
      </c>
      <c r="C28" s="249">
        <v>302</v>
      </c>
      <c r="D28" s="385" t="s">
        <v>344</v>
      </c>
      <c r="E28" s="308">
        <v>90000001200</v>
      </c>
      <c r="F28" s="95" t="s">
        <v>85</v>
      </c>
      <c r="G28" s="250">
        <v>2412</v>
      </c>
      <c r="H28" s="256">
        <v>2291</v>
      </c>
      <c r="I28" s="506"/>
      <c r="J28" s="505"/>
    </row>
    <row r="29" spans="1:18" x14ac:dyDescent="0.2">
      <c r="A29" s="93" t="s">
        <v>83</v>
      </c>
      <c r="B29" s="94" t="s">
        <v>84</v>
      </c>
      <c r="C29" s="249">
        <v>302</v>
      </c>
      <c r="D29" s="385" t="s">
        <v>345</v>
      </c>
      <c r="E29" s="308">
        <v>90000001201</v>
      </c>
      <c r="F29" s="95" t="s">
        <v>85</v>
      </c>
      <c r="G29" s="250">
        <v>1936</v>
      </c>
      <c r="H29" s="256">
        <f t="shared" si="0"/>
        <v>1839</v>
      </c>
      <c r="I29" s="506"/>
      <c r="J29" s="505"/>
    </row>
    <row r="30" spans="1:18" s="386" customFormat="1" ht="17.25" customHeight="1" x14ac:dyDescent="0.2">
      <c r="A30" s="251" t="s">
        <v>83</v>
      </c>
      <c r="B30" s="252" t="s">
        <v>84</v>
      </c>
      <c r="C30" s="249">
        <v>302</v>
      </c>
      <c r="D30" s="385" t="s">
        <v>346</v>
      </c>
      <c r="E30" s="309">
        <v>90000001202</v>
      </c>
      <c r="F30" s="254" t="s">
        <v>85</v>
      </c>
      <c r="G30" s="250">
        <v>1484</v>
      </c>
      <c r="H30" s="256">
        <f t="shared" si="0"/>
        <v>1410</v>
      </c>
      <c r="I30" s="506"/>
      <c r="J30" s="505"/>
    </row>
    <row r="31" spans="1:18" ht="17.25" customHeight="1" x14ac:dyDescent="0.2">
      <c r="A31" s="93" t="s">
        <v>83</v>
      </c>
      <c r="B31" s="94" t="s">
        <v>84</v>
      </c>
      <c r="C31" s="249">
        <v>302</v>
      </c>
      <c r="D31" s="385" t="s">
        <v>347</v>
      </c>
      <c r="E31" s="308">
        <v>90000001204</v>
      </c>
      <c r="F31" s="95" t="s">
        <v>85</v>
      </c>
      <c r="G31" s="250">
        <v>2371</v>
      </c>
      <c r="H31" s="256">
        <f t="shared" si="0"/>
        <v>2252</v>
      </c>
      <c r="I31" s="506"/>
      <c r="J31" s="505"/>
    </row>
    <row r="32" spans="1:18" s="386" customFormat="1" ht="25.5" x14ac:dyDescent="0.2">
      <c r="A32" s="251" t="s">
        <v>83</v>
      </c>
      <c r="B32" s="252" t="s">
        <v>84</v>
      </c>
      <c r="C32" s="249">
        <v>302</v>
      </c>
      <c r="D32" s="385" t="s">
        <v>479</v>
      </c>
      <c r="E32" s="309">
        <v>90000001205</v>
      </c>
      <c r="F32" s="254" t="s">
        <v>85</v>
      </c>
      <c r="G32" s="250">
        <v>724</v>
      </c>
      <c r="H32" s="256">
        <f t="shared" si="0"/>
        <v>688</v>
      </c>
      <c r="I32" s="506"/>
      <c r="J32" s="505"/>
    </row>
    <row r="33" spans="1:11" s="386" customFormat="1" ht="25.5" x14ac:dyDescent="0.2">
      <c r="A33" s="251" t="s">
        <v>83</v>
      </c>
      <c r="B33" s="252" t="s">
        <v>84</v>
      </c>
      <c r="C33" s="253">
        <v>302</v>
      </c>
      <c r="D33" s="385" t="s">
        <v>348</v>
      </c>
      <c r="E33" s="309">
        <v>90000001206</v>
      </c>
      <c r="F33" s="254" t="s">
        <v>85</v>
      </c>
      <c r="G33" s="256">
        <v>887</v>
      </c>
      <c r="H33" s="256">
        <f t="shared" si="0"/>
        <v>843</v>
      </c>
      <c r="I33" s="506"/>
      <c r="J33" s="505"/>
    </row>
    <row r="34" spans="1:11" s="386" customFormat="1" ht="17.25" customHeight="1" x14ac:dyDescent="0.2">
      <c r="A34" s="251" t="s">
        <v>83</v>
      </c>
      <c r="B34" s="252" t="s">
        <v>84</v>
      </c>
      <c r="C34" s="253">
        <v>302</v>
      </c>
      <c r="D34" s="385" t="s">
        <v>480</v>
      </c>
      <c r="E34" s="309">
        <v>90000001207</v>
      </c>
      <c r="F34" s="254" t="s">
        <v>85</v>
      </c>
      <c r="G34" s="256">
        <v>963</v>
      </c>
      <c r="H34" s="256">
        <f t="shared" si="0"/>
        <v>915</v>
      </c>
      <c r="I34" s="506"/>
      <c r="J34" s="505"/>
    </row>
    <row r="35" spans="1:11" ht="17.25" customHeight="1" x14ac:dyDescent="0.2">
      <c r="A35" s="93" t="s">
        <v>83</v>
      </c>
      <c r="B35" s="94" t="s">
        <v>84</v>
      </c>
      <c r="C35" s="249">
        <v>302</v>
      </c>
      <c r="D35" s="385" t="s">
        <v>349</v>
      </c>
      <c r="E35" s="308">
        <v>90000001208</v>
      </c>
      <c r="F35" s="95" t="s">
        <v>85</v>
      </c>
      <c r="G35" s="250">
        <v>1618</v>
      </c>
      <c r="H35" s="256">
        <f t="shared" si="0"/>
        <v>1537</v>
      </c>
      <c r="I35" s="506"/>
      <c r="J35" s="505"/>
    </row>
    <row r="36" spans="1:11" ht="17.25" customHeight="1" x14ac:dyDescent="0.2">
      <c r="A36" s="93" t="s">
        <v>83</v>
      </c>
      <c r="B36" s="94" t="s">
        <v>84</v>
      </c>
      <c r="C36" s="249">
        <v>302</v>
      </c>
      <c r="D36" s="385" t="s">
        <v>350</v>
      </c>
      <c r="E36" s="308">
        <v>90000001300</v>
      </c>
      <c r="F36" s="95" t="s">
        <v>85</v>
      </c>
      <c r="G36" s="250">
        <v>337</v>
      </c>
      <c r="H36" s="256">
        <f t="shared" si="0"/>
        <v>320</v>
      </c>
      <c r="I36" s="506"/>
      <c r="J36" s="505"/>
    </row>
    <row r="37" spans="1:11" ht="17.25" customHeight="1" x14ac:dyDescent="0.2">
      <c r="A37" s="93" t="s">
        <v>83</v>
      </c>
      <c r="B37" s="94" t="s">
        <v>84</v>
      </c>
      <c r="C37" s="249">
        <v>302</v>
      </c>
      <c r="D37" s="385" t="s">
        <v>351</v>
      </c>
      <c r="E37" s="308">
        <v>90000001301</v>
      </c>
      <c r="F37" s="95" t="s">
        <v>85</v>
      </c>
      <c r="G37" s="250">
        <v>732</v>
      </c>
      <c r="H37" s="256">
        <f t="shared" si="0"/>
        <v>695</v>
      </c>
      <c r="I37" s="506"/>
      <c r="J37" s="505"/>
    </row>
    <row r="38" spans="1:11" ht="31.5" customHeight="1" x14ac:dyDescent="0.2">
      <c r="A38" s="93" t="s">
        <v>83</v>
      </c>
      <c r="B38" s="94" t="s">
        <v>84</v>
      </c>
      <c r="C38" s="249">
        <v>302</v>
      </c>
      <c r="D38" s="385" t="s">
        <v>352</v>
      </c>
      <c r="E38" s="308">
        <v>90000001302</v>
      </c>
      <c r="F38" s="95" t="s">
        <v>85</v>
      </c>
      <c r="G38" s="250">
        <v>98</v>
      </c>
      <c r="H38" s="256">
        <f t="shared" si="0"/>
        <v>93</v>
      </c>
      <c r="I38" s="506"/>
      <c r="J38" s="505"/>
    </row>
    <row r="39" spans="1:11" ht="17.25" customHeight="1" x14ac:dyDescent="0.2">
      <c r="A39" s="93" t="s">
        <v>83</v>
      </c>
      <c r="B39" s="94" t="s">
        <v>84</v>
      </c>
      <c r="C39" s="249">
        <v>302</v>
      </c>
      <c r="D39" s="385" t="s">
        <v>353</v>
      </c>
      <c r="E39" s="308">
        <v>90000001303</v>
      </c>
      <c r="F39" s="95" t="s">
        <v>85</v>
      </c>
      <c r="G39" s="250">
        <v>336</v>
      </c>
      <c r="H39" s="256">
        <f t="shared" si="0"/>
        <v>319</v>
      </c>
      <c r="I39" s="506"/>
      <c r="J39" s="505"/>
    </row>
    <row r="40" spans="1:11" ht="17.25" customHeight="1" x14ac:dyDescent="0.2">
      <c r="A40" s="93" t="s">
        <v>83</v>
      </c>
      <c r="B40" s="94" t="s">
        <v>84</v>
      </c>
      <c r="C40" s="249">
        <v>302</v>
      </c>
      <c r="D40" s="385" t="s">
        <v>354</v>
      </c>
      <c r="E40" s="308">
        <v>90000001304</v>
      </c>
      <c r="F40" s="95" t="s">
        <v>85</v>
      </c>
      <c r="G40" s="250">
        <v>11</v>
      </c>
      <c r="H40" s="256">
        <f t="shared" si="0"/>
        <v>10</v>
      </c>
      <c r="I40" s="506"/>
      <c r="J40" s="505"/>
    </row>
    <row r="41" spans="1:11" ht="17.25" customHeight="1" x14ac:dyDescent="0.2">
      <c r="A41" s="93" t="s">
        <v>83</v>
      </c>
      <c r="B41" s="94" t="s">
        <v>84</v>
      </c>
      <c r="C41" s="249">
        <v>302</v>
      </c>
      <c r="D41" s="385" t="s">
        <v>355</v>
      </c>
      <c r="E41" s="308">
        <v>90000001350</v>
      </c>
      <c r="F41" s="95" t="s">
        <v>85</v>
      </c>
      <c r="G41" s="250">
        <v>706</v>
      </c>
      <c r="H41" s="256">
        <f t="shared" si="0"/>
        <v>671</v>
      </c>
      <c r="I41" s="506"/>
      <c r="J41" s="505"/>
    </row>
    <row r="42" spans="1:11" ht="17.25" customHeight="1" x14ac:dyDescent="0.2">
      <c r="A42" s="93" t="s">
        <v>83</v>
      </c>
      <c r="B42" s="94" t="s">
        <v>84</v>
      </c>
      <c r="C42" s="249">
        <v>302</v>
      </c>
      <c r="D42" s="385" t="s">
        <v>356</v>
      </c>
      <c r="E42" s="308">
        <v>90000001351</v>
      </c>
      <c r="F42" s="95" t="s">
        <v>85</v>
      </c>
      <c r="G42" s="250">
        <v>15</v>
      </c>
      <c r="H42" s="256">
        <f t="shared" si="0"/>
        <v>14</v>
      </c>
      <c r="I42" s="506"/>
      <c r="J42" s="505"/>
    </row>
    <row r="43" spans="1:11" ht="17.25" customHeight="1" x14ac:dyDescent="0.2">
      <c r="A43" s="93" t="s">
        <v>83</v>
      </c>
      <c r="B43" s="94" t="s">
        <v>84</v>
      </c>
      <c r="C43" s="249">
        <v>302</v>
      </c>
      <c r="D43" s="385" t="s">
        <v>357</v>
      </c>
      <c r="E43" s="308">
        <v>90000001352</v>
      </c>
      <c r="F43" s="95" t="s">
        <v>85</v>
      </c>
      <c r="G43" s="250">
        <v>7</v>
      </c>
      <c r="H43" s="256">
        <f t="shared" si="0"/>
        <v>7</v>
      </c>
      <c r="I43" s="506"/>
      <c r="J43" s="505"/>
    </row>
    <row r="44" spans="1:11" ht="17.25" customHeight="1" x14ac:dyDescent="0.2">
      <c r="A44" s="93" t="s">
        <v>83</v>
      </c>
      <c r="B44" s="94" t="s">
        <v>84</v>
      </c>
      <c r="C44" s="249">
        <v>302</v>
      </c>
      <c r="D44" s="385" t="s">
        <v>358</v>
      </c>
      <c r="E44" s="308">
        <v>90000001400</v>
      </c>
      <c r="F44" s="95" t="s">
        <v>85</v>
      </c>
      <c r="G44" s="250">
        <v>481</v>
      </c>
      <c r="H44" s="256">
        <f t="shared" si="0"/>
        <v>457</v>
      </c>
      <c r="I44" s="506"/>
      <c r="J44" s="505"/>
    </row>
    <row r="45" spans="1:11" s="386" customFormat="1" ht="28.5" customHeight="1" x14ac:dyDescent="0.2">
      <c r="A45" s="251" t="s">
        <v>83</v>
      </c>
      <c r="B45" s="252" t="s">
        <v>84</v>
      </c>
      <c r="C45" s="253">
        <v>302</v>
      </c>
      <c r="D45" s="385" t="s">
        <v>359</v>
      </c>
      <c r="E45" s="309">
        <v>90000001450</v>
      </c>
      <c r="F45" s="254" t="s">
        <v>85</v>
      </c>
      <c r="G45" s="256">
        <v>475</v>
      </c>
      <c r="H45" s="256">
        <f t="shared" si="0"/>
        <v>451</v>
      </c>
      <c r="I45" s="506"/>
      <c r="J45" s="505"/>
      <c r="K45" s="387"/>
    </row>
    <row r="46" spans="1:11" ht="25.5" customHeight="1" x14ac:dyDescent="0.2">
      <c r="A46" s="93" t="s">
        <v>83</v>
      </c>
      <c r="B46" s="94" t="s">
        <v>84</v>
      </c>
      <c r="C46" s="249">
        <v>302</v>
      </c>
      <c r="D46" s="388" t="s">
        <v>360</v>
      </c>
      <c r="E46" s="308">
        <v>90000001024</v>
      </c>
      <c r="F46" s="95" t="s">
        <v>85</v>
      </c>
      <c r="G46" s="250">
        <v>344</v>
      </c>
      <c r="H46" s="256">
        <f t="shared" si="0"/>
        <v>327</v>
      </c>
      <c r="I46" s="506"/>
      <c r="J46" s="505"/>
    </row>
    <row r="47" spans="1:11" ht="27" customHeight="1" x14ac:dyDescent="0.2">
      <c r="A47" s="93" t="s">
        <v>83</v>
      </c>
      <c r="B47" s="94" t="s">
        <v>84</v>
      </c>
      <c r="C47" s="249">
        <v>302</v>
      </c>
      <c r="D47" s="388" t="s">
        <v>361</v>
      </c>
      <c r="E47" s="308">
        <v>90000001040</v>
      </c>
      <c r="F47" s="95" t="s">
        <v>85</v>
      </c>
      <c r="G47" s="250">
        <v>158</v>
      </c>
      <c r="H47" s="256">
        <f t="shared" si="0"/>
        <v>150</v>
      </c>
      <c r="I47" s="506"/>
      <c r="J47" s="505"/>
    </row>
    <row r="48" spans="1:11" ht="29.25" customHeight="1" x14ac:dyDescent="0.2">
      <c r="A48" s="93" t="s">
        <v>83</v>
      </c>
      <c r="B48" s="94" t="s">
        <v>84</v>
      </c>
      <c r="C48" s="249">
        <v>302</v>
      </c>
      <c r="D48" s="388" t="s">
        <v>362</v>
      </c>
      <c r="E48" s="308">
        <v>90000001041</v>
      </c>
      <c r="F48" s="95" t="s">
        <v>85</v>
      </c>
      <c r="G48" s="250">
        <v>1187</v>
      </c>
      <c r="H48" s="256">
        <f t="shared" si="0"/>
        <v>1128</v>
      </c>
      <c r="I48" s="506"/>
      <c r="J48" s="505"/>
    </row>
    <row r="49" spans="1:31" ht="17.25" customHeight="1" x14ac:dyDescent="0.2">
      <c r="A49" s="93" t="s">
        <v>83</v>
      </c>
      <c r="B49" s="94" t="s">
        <v>84</v>
      </c>
      <c r="C49" s="249">
        <v>302</v>
      </c>
      <c r="D49" s="388" t="s">
        <v>363</v>
      </c>
      <c r="E49" s="308">
        <v>90000001111</v>
      </c>
      <c r="F49" s="95" t="s">
        <v>85</v>
      </c>
      <c r="G49" s="250">
        <v>954</v>
      </c>
      <c r="H49" s="256">
        <f t="shared" si="0"/>
        <v>906</v>
      </c>
      <c r="I49" s="506"/>
      <c r="J49" s="505"/>
    </row>
    <row r="50" spans="1:31" ht="17.25" customHeight="1" x14ac:dyDescent="0.2">
      <c r="A50" s="93" t="s">
        <v>83</v>
      </c>
      <c r="B50" s="94" t="s">
        <v>84</v>
      </c>
      <c r="C50" s="249">
        <v>302</v>
      </c>
      <c r="D50" s="388" t="s">
        <v>364</v>
      </c>
      <c r="E50" s="308">
        <v>90000001112</v>
      </c>
      <c r="F50" s="95" t="s">
        <v>85</v>
      </c>
      <c r="G50" s="250">
        <v>348</v>
      </c>
      <c r="H50" s="256">
        <f t="shared" si="0"/>
        <v>331</v>
      </c>
      <c r="I50" s="506"/>
      <c r="J50" s="505"/>
    </row>
    <row r="51" spans="1:31" ht="24.75" customHeight="1" x14ac:dyDescent="0.2">
      <c r="A51" s="93" t="s">
        <v>83</v>
      </c>
      <c r="B51" s="94" t="s">
        <v>84</v>
      </c>
      <c r="C51" s="249">
        <v>302</v>
      </c>
      <c r="D51" s="388" t="s">
        <v>365</v>
      </c>
      <c r="E51" s="308">
        <v>90000001135</v>
      </c>
      <c r="F51" s="95" t="s">
        <v>85</v>
      </c>
      <c r="G51" s="250">
        <v>2237</v>
      </c>
      <c r="H51" s="256">
        <f t="shared" si="0"/>
        <v>2125</v>
      </c>
      <c r="I51" s="506"/>
      <c r="J51" s="505"/>
    </row>
    <row r="52" spans="1:31" ht="25.5" customHeight="1" x14ac:dyDescent="0.2">
      <c r="A52" s="93" t="s">
        <v>83</v>
      </c>
      <c r="B52" s="94" t="s">
        <v>84</v>
      </c>
      <c r="C52" s="249">
        <v>302</v>
      </c>
      <c r="D52" s="388" t="s">
        <v>366</v>
      </c>
      <c r="E52" s="308">
        <v>90000001136</v>
      </c>
      <c r="F52" s="95" t="s">
        <v>85</v>
      </c>
      <c r="G52" s="250">
        <v>1186</v>
      </c>
      <c r="H52" s="256">
        <f t="shared" si="0"/>
        <v>1127</v>
      </c>
      <c r="I52" s="506"/>
      <c r="J52" s="505"/>
    </row>
    <row r="53" spans="1:31" s="386" customFormat="1" ht="26.25" customHeight="1" x14ac:dyDescent="0.2">
      <c r="A53" s="251" t="s">
        <v>83</v>
      </c>
      <c r="B53" s="252" t="s">
        <v>84</v>
      </c>
      <c r="C53" s="253">
        <v>302</v>
      </c>
      <c r="D53" s="388" t="s">
        <v>452</v>
      </c>
      <c r="E53" s="309">
        <v>90000001137</v>
      </c>
      <c r="F53" s="254" t="s">
        <v>85</v>
      </c>
      <c r="G53" s="256">
        <v>4116</v>
      </c>
      <c r="H53" s="256">
        <f t="shared" si="0"/>
        <v>3910</v>
      </c>
      <c r="I53" s="506"/>
      <c r="J53" s="505"/>
    </row>
    <row r="54" spans="1:31" ht="17.25" customHeight="1" x14ac:dyDescent="0.2">
      <c r="A54" s="93" t="s">
        <v>83</v>
      </c>
      <c r="B54" s="94" t="s">
        <v>84</v>
      </c>
      <c r="C54" s="249">
        <v>302</v>
      </c>
      <c r="D54" s="388" t="s">
        <v>367</v>
      </c>
      <c r="E54" s="308">
        <v>90000001138</v>
      </c>
      <c r="F54" s="95" t="s">
        <v>85</v>
      </c>
      <c r="G54" s="250">
        <v>953</v>
      </c>
      <c r="H54" s="256">
        <f t="shared" si="0"/>
        <v>905</v>
      </c>
      <c r="I54" s="506"/>
      <c r="J54" s="505"/>
    </row>
    <row r="55" spans="1:31" ht="17.25" customHeight="1" thickBot="1" x14ac:dyDescent="0.25">
      <c r="A55" s="258" t="s">
        <v>83</v>
      </c>
      <c r="B55" s="259" t="s">
        <v>84</v>
      </c>
      <c r="C55" s="389">
        <v>302</v>
      </c>
      <c r="D55" s="390" t="s">
        <v>368</v>
      </c>
      <c r="E55" s="310">
        <v>90000001140</v>
      </c>
      <c r="F55" s="260" t="s">
        <v>85</v>
      </c>
      <c r="G55" s="261">
        <v>1630</v>
      </c>
      <c r="H55" s="256">
        <f t="shared" si="0"/>
        <v>1549</v>
      </c>
      <c r="I55" s="506"/>
      <c r="J55" s="505"/>
    </row>
    <row r="56" spans="1:31" ht="31.5" customHeight="1" thickTop="1" x14ac:dyDescent="0.2">
      <c r="A56" s="84"/>
      <c r="B56" s="84"/>
      <c r="C56" s="278"/>
      <c r="D56" s="391"/>
      <c r="E56" s="278"/>
      <c r="F56" s="82"/>
      <c r="G56" s="80"/>
      <c r="H56" s="507"/>
      <c r="J56" s="505"/>
    </row>
    <row r="57" spans="1:31" ht="17.25" customHeight="1" thickBot="1" x14ac:dyDescent="0.25">
      <c r="A57" s="84"/>
      <c r="B57" s="84"/>
      <c r="C57" s="278"/>
      <c r="D57" s="277"/>
      <c r="E57" s="278"/>
      <c r="F57" s="82"/>
      <c r="G57" s="279"/>
      <c r="H57" s="508" t="s">
        <v>319</v>
      </c>
      <c r="I57" s="501"/>
      <c r="J57" s="505"/>
    </row>
    <row r="58" spans="1:31" s="150" customFormat="1" ht="36.950000000000003" customHeight="1" thickTop="1" thickBot="1" x14ac:dyDescent="0.25">
      <c r="A58" s="289" t="s">
        <v>3</v>
      </c>
      <c r="B58" s="86" t="s">
        <v>4</v>
      </c>
      <c r="C58" s="291" t="s">
        <v>5</v>
      </c>
      <c r="D58" s="280"/>
      <c r="E58" s="280" t="s">
        <v>82</v>
      </c>
      <c r="F58" s="87" t="s">
        <v>6</v>
      </c>
      <c r="G58" s="273" t="s">
        <v>456</v>
      </c>
      <c r="H58" s="502" t="s">
        <v>456</v>
      </c>
      <c r="I58" s="503"/>
      <c r="J58" s="505"/>
      <c r="K58" s="380"/>
      <c r="L58" s="380"/>
      <c r="M58" s="380"/>
      <c r="N58" s="380"/>
      <c r="O58" s="380"/>
      <c r="P58" s="380"/>
      <c r="Q58" s="380"/>
      <c r="R58" s="380"/>
      <c r="S58" s="380"/>
      <c r="T58" s="380"/>
      <c r="U58" s="380"/>
      <c r="V58" s="380"/>
      <c r="W58" s="380"/>
      <c r="X58" s="380"/>
      <c r="Y58" s="380"/>
      <c r="Z58" s="380"/>
      <c r="AA58" s="380"/>
      <c r="AB58" s="380"/>
      <c r="AC58" s="380"/>
      <c r="AD58" s="380"/>
      <c r="AE58" s="380"/>
    </row>
    <row r="59" spans="1:31" ht="17.25" hidden="1" customHeight="1" thickTop="1" x14ac:dyDescent="0.2">
      <c r="A59" s="392" t="s">
        <v>83</v>
      </c>
      <c r="B59" s="393" t="s">
        <v>84</v>
      </c>
      <c r="C59" s="394">
        <v>302</v>
      </c>
      <c r="D59" s="395" t="s">
        <v>320</v>
      </c>
      <c r="E59" s="396">
        <v>90000001153</v>
      </c>
      <c r="F59" s="397" t="s">
        <v>85</v>
      </c>
      <c r="G59" s="398"/>
      <c r="H59" s="398"/>
      <c r="I59" s="80"/>
      <c r="J59" s="505"/>
    </row>
    <row r="60" spans="1:31" s="386" customFormat="1" ht="30.75" customHeight="1" thickTop="1" x14ac:dyDescent="0.2">
      <c r="A60" s="299" t="s">
        <v>83</v>
      </c>
      <c r="B60" s="252" t="s">
        <v>84</v>
      </c>
      <c r="C60" s="311">
        <v>302</v>
      </c>
      <c r="D60" s="388" t="s">
        <v>369</v>
      </c>
      <c r="E60" s="309">
        <v>90000001154</v>
      </c>
      <c r="F60" s="254" t="s">
        <v>85</v>
      </c>
      <c r="G60" s="256">
        <v>313</v>
      </c>
      <c r="H60" s="256">
        <f t="shared" ref="H60:H110" si="1">ROUND(0.95*G60,0)</f>
        <v>297</v>
      </c>
      <c r="I60" s="506"/>
      <c r="J60" s="505"/>
    </row>
    <row r="61" spans="1:31" ht="24" customHeight="1" x14ac:dyDescent="0.2">
      <c r="A61" s="93" t="s">
        <v>83</v>
      </c>
      <c r="B61" s="94" t="s">
        <v>84</v>
      </c>
      <c r="C61" s="249">
        <v>302</v>
      </c>
      <c r="D61" s="388" t="s">
        <v>321</v>
      </c>
      <c r="E61" s="308">
        <v>90000001163</v>
      </c>
      <c r="F61" s="95" t="s">
        <v>85</v>
      </c>
      <c r="G61" s="349">
        <v>165</v>
      </c>
      <c r="H61" s="256">
        <f t="shared" si="1"/>
        <v>157</v>
      </c>
      <c r="I61" s="506"/>
      <c r="J61" s="505"/>
    </row>
    <row r="62" spans="1:31" ht="17.25" customHeight="1" x14ac:dyDescent="0.2">
      <c r="A62" s="93" t="s">
        <v>83</v>
      </c>
      <c r="B62" s="94" t="s">
        <v>84</v>
      </c>
      <c r="C62" s="249">
        <v>302</v>
      </c>
      <c r="D62" s="388" t="s">
        <v>322</v>
      </c>
      <c r="E62" s="308">
        <v>90000001174</v>
      </c>
      <c r="F62" s="95" t="s">
        <v>85</v>
      </c>
      <c r="G62" s="250">
        <v>1906</v>
      </c>
      <c r="H62" s="256">
        <f t="shared" si="1"/>
        <v>1811</v>
      </c>
      <c r="I62" s="506"/>
      <c r="J62" s="505"/>
    </row>
    <row r="63" spans="1:31" ht="17.25" customHeight="1" x14ac:dyDescent="0.2">
      <c r="A63" s="93" t="s">
        <v>83</v>
      </c>
      <c r="B63" s="94" t="s">
        <v>84</v>
      </c>
      <c r="C63" s="249">
        <v>302</v>
      </c>
      <c r="D63" s="388" t="s">
        <v>370</v>
      </c>
      <c r="E63" s="308">
        <v>90000001222</v>
      </c>
      <c r="F63" s="95" t="s">
        <v>85</v>
      </c>
      <c r="G63" s="250">
        <v>90</v>
      </c>
      <c r="H63" s="256">
        <f t="shared" si="1"/>
        <v>86</v>
      </c>
      <c r="I63" s="506"/>
      <c r="J63" s="505"/>
    </row>
    <row r="64" spans="1:31" ht="17.25" customHeight="1" x14ac:dyDescent="0.2">
      <c r="A64" s="93" t="s">
        <v>83</v>
      </c>
      <c r="B64" s="94" t="s">
        <v>84</v>
      </c>
      <c r="C64" s="249">
        <v>302</v>
      </c>
      <c r="D64" s="388" t="s">
        <v>371</v>
      </c>
      <c r="E64" s="308">
        <v>90000001223</v>
      </c>
      <c r="F64" s="95" t="s">
        <v>85</v>
      </c>
      <c r="G64" s="250">
        <v>1148</v>
      </c>
      <c r="H64" s="256">
        <f t="shared" si="1"/>
        <v>1091</v>
      </c>
      <c r="I64" s="506"/>
      <c r="J64" s="505"/>
    </row>
    <row r="65" spans="1:11" ht="17.25" customHeight="1" x14ac:dyDescent="0.2">
      <c r="A65" s="93" t="s">
        <v>83</v>
      </c>
      <c r="B65" s="94" t="s">
        <v>84</v>
      </c>
      <c r="C65" s="249">
        <v>302</v>
      </c>
      <c r="D65" s="388" t="s">
        <v>372</v>
      </c>
      <c r="E65" s="308">
        <v>90000001311</v>
      </c>
      <c r="F65" s="95" t="s">
        <v>85</v>
      </c>
      <c r="G65" s="250">
        <v>151</v>
      </c>
      <c r="H65" s="256">
        <f t="shared" si="1"/>
        <v>143</v>
      </c>
      <c r="I65" s="506"/>
      <c r="J65" s="505"/>
    </row>
    <row r="66" spans="1:11" ht="17.25" customHeight="1" x14ac:dyDescent="0.2">
      <c r="A66" s="93" t="s">
        <v>83</v>
      </c>
      <c r="B66" s="94" t="s">
        <v>84</v>
      </c>
      <c r="C66" s="249">
        <v>302</v>
      </c>
      <c r="D66" s="388" t="s">
        <v>373</v>
      </c>
      <c r="E66" s="308">
        <v>90000001312</v>
      </c>
      <c r="F66" s="95" t="s">
        <v>85</v>
      </c>
      <c r="G66" s="250">
        <v>39</v>
      </c>
      <c r="H66" s="256">
        <f t="shared" si="1"/>
        <v>37</v>
      </c>
      <c r="I66" s="506"/>
      <c r="J66" s="505"/>
    </row>
    <row r="67" spans="1:11" ht="17.25" customHeight="1" x14ac:dyDescent="0.2">
      <c r="A67" s="93" t="s">
        <v>83</v>
      </c>
      <c r="B67" s="94" t="s">
        <v>84</v>
      </c>
      <c r="C67" s="249">
        <v>302</v>
      </c>
      <c r="D67" s="388" t="s">
        <v>374</v>
      </c>
      <c r="E67" s="308">
        <v>90000001313</v>
      </c>
      <c r="F67" s="95" t="s">
        <v>85</v>
      </c>
      <c r="G67" s="250">
        <v>136</v>
      </c>
      <c r="H67" s="256">
        <f t="shared" si="1"/>
        <v>129</v>
      </c>
      <c r="I67" s="506"/>
      <c r="J67" s="505"/>
    </row>
    <row r="68" spans="1:11" ht="17.25" customHeight="1" x14ac:dyDescent="0.2">
      <c r="A68" s="93" t="s">
        <v>83</v>
      </c>
      <c r="B68" s="94" t="s">
        <v>84</v>
      </c>
      <c r="C68" s="249">
        <v>302</v>
      </c>
      <c r="D68" s="388" t="s">
        <v>375</v>
      </c>
      <c r="E68" s="308">
        <v>90000001354</v>
      </c>
      <c r="F68" s="95" t="s">
        <v>85</v>
      </c>
      <c r="G68" s="250">
        <v>8</v>
      </c>
      <c r="H68" s="256">
        <f t="shared" si="1"/>
        <v>8</v>
      </c>
      <c r="I68" s="506"/>
      <c r="J68" s="505"/>
      <c r="K68" s="399"/>
    </row>
    <row r="69" spans="1:11" ht="28.5" customHeight="1" x14ac:dyDescent="0.2">
      <c r="A69" s="93" t="s">
        <v>83</v>
      </c>
      <c r="B69" s="94" t="s">
        <v>84</v>
      </c>
      <c r="C69" s="249">
        <v>302</v>
      </c>
      <c r="D69" s="400" t="s">
        <v>376</v>
      </c>
      <c r="E69" s="308">
        <v>90000001016</v>
      </c>
      <c r="F69" s="95" t="s">
        <v>85</v>
      </c>
      <c r="G69" s="250">
        <v>874</v>
      </c>
      <c r="H69" s="256">
        <f t="shared" si="1"/>
        <v>830</v>
      </c>
      <c r="I69" s="506"/>
      <c r="J69" s="505"/>
    </row>
    <row r="70" spans="1:11" ht="17.25" customHeight="1" x14ac:dyDescent="0.2">
      <c r="A70" s="93" t="s">
        <v>83</v>
      </c>
      <c r="B70" s="94" t="s">
        <v>84</v>
      </c>
      <c r="C70" s="249">
        <v>302</v>
      </c>
      <c r="D70" s="400" t="s">
        <v>377</v>
      </c>
      <c r="E70" s="308">
        <v>90000001017</v>
      </c>
      <c r="F70" s="95" t="s">
        <v>85</v>
      </c>
      <c r="G70" s="250">
        <v>1016</v>
      </c>
      <c r="H70" s="256">
        <f t="shared" si="1"/>
        <v>965</v>
      </c>
      <c r="I70" s="506"/>
      <c r="J70" s="505"/>
    </row>
    <row r="71" spans="1:11" ht="17.25" customHeight="1" x14ac:dyDescent="0.2">
      <c r="A71" s="93" t="s">
        <v>83</v>
      </c>
      <c r="B71" s="94" t="s">
        <v>84</v>
      </c>
      <c r="C71" s="249">
        <v>302</v>
      </c>
      <c r="D71" s="400" t="s">
        <v>378</v>
      </c>
      <c r="E71" s="308">
        <v>90000001106</v>
      </c>
      <c r="F71" s="95" t="s">
        <v>85</v>
      </c>
      <c r="G71" s="250">
        <v>941</v>
      </c>
      <c r="H71" s="256">
        <f t="shared" si="1"/>
        <v>894</v>
      </c>
      <c r="I71" s="506"/>
      <c r="J71" s="505"/>
    </row>
    <row r="72" spans="1:11" ht="17.25" customHeight="1" x14ac:dyDescent="0.2">
      <c r="A72" s="93" t="s">
        <v>83</v>
      </c>
      <c r="B72" s="94" t="s">
        <v>84</v>
      </c>
      <c r="C72" s="249">
        <v>302</v>
      </c>
      <c r="D72" s="400" t="s">
        <v>379</v>
      </c>
      <c r="E72" s="308">
        <v>90000001125</v>
      </c>
      <c r="F72" s="95" t="s">
        <v>85</v>
      </c>
      <c r="G72" s="250">
        <v>573</v>
      </c>
      <c r="H72" s="256">
        <f t="shared" si="1"/>
        <v>544</v>
      </c>
      <c r="I72" s="506"/>
      <c r="J72" s="505"/>
    </row>
    <row r="73" spans="1:11" ht="25.5" customHeight="1" x14ac:dyDescent="0.2">
      <c r="A73" s="93" t="s">
        <v>83</v>
      </c>
      <c r="B73" s="94" t="s">
        <v>84</v>
      </c>
      <c r="C73" s="249">
        <v>302</v>
      </c>
      <c r="D73" s="400" t="s">
        <v>380</v>
      </c>
      <c r="E73" s="308">
        <v>90000001126</v>
      </c>
      <c r="F73" s="95" t="s">
        <v>85</v>
      </c>
      <c r="G73" s="250">
        <v>113</v>
      </c>
      <c r="H73" s="256">
        <f t="shared" si="1"/>
        <v>107</v>
      </c>
      <c r="I73" s="506"/>
      <c r="J73" s="505"/>
    </row>
    <row r="74" spans="1:11" s="386" customFormat="1" ht="32.25" customHeight="1" x14ac:dyDescent="0.2">
      <c r="A74" s="251" t="s">
        <v>83</v>
      </c>
      <c r="B74" s="252" t="s">
        <v>84</v>
      </c>
      <c r="C74" s="253">
        <v>302</v>
      </c>
      <c r="D74" s="400" t="s">
        <v>381</v>
      </c>
      <c r="E74" s="309">
        <v>90000001127</v>
      </c>
      <c r="F74" s="254" t="s">
        <v>85</v>
      </c>
      <c r="G74" s="256">
        <v>3231</v>
      </c>
      <c r="H74" s="256">
        <v>3070</v>
      </c>
      <c r="I74" s="506"/>
      <c r="J74" s="505"/>
    </row>
    <row r="75" spans="1:11" ht="17.25" customHeight="1" x14ac:dyDescent="0.2">
      <c r="A75" s="93" t="s">
        <v>83</v>
      </c>
      <c r="B75" s="94" t="s">
        <v>84</v>
      </c>
      <c r="C75" s="249">
        <v>302</v>
      </c>
      <c r="D75" s="400" t="s">
        <v>382</v>
      </c>
      <c r="E75" s="308">
        <v>90000001151</v>
      </c>
      <c r="F75" s="95" t="s">
        <v>85</v>
      </c>
      <c r="G75" s="250">
        <v>141</v>
      </c>
      <c r="H75" s="256">
        <f t="shared" si="1"/>
        <v>134</v>
      </c>
      <c r="I75" s="506"/>
      <c r="J75" s="505"/>
    </row>
    <row r="76" spans="1:11" ht="17.25" customHeight="1" x14ac:dyDescent="0.2">
      <c r="A76" s="93" t="s">
        <v>83</v>
      </c>
      <c r="B76" s="94" t="s">
        <v>84</v>
      </c>
      <c r="C76" s="249">
        <v>302</v>
      </c>
      <c r="D76" s="400" t="s">
        <v>383</v>
      </c>
      <c r="E76" s="308">
        <v>90000001161</v>
      </c>
      <c r="F76" s="95" t="s">
        <v>85</v>
      </c>
      <c r="G76" s="250">
        <v>30</v>
      </c>
      <c r="H76" s="256">
        <f t="shared" si="1"/>
        <v>29</v>
      </c>
      <c r="I76" s="506"/>
      <c r="J76" s="505"/>
    </row>
    <row r="77" spans="1:11" ht="27.75" customHeight="1" x14ac:dyDescent="0.2">
      <c r="A77" s="93" t="s">
        <v>83</v>
      </c>
      <c r="B77" s="94" t="s">
        <v>84</v>
      </c>
      <c r="C77" s="249">
        <v>302</v>
      </c>
      <c r="D77" s="400" t="s">
        <v>384</v>
      </c>
      <c r="E77" s="308">
        <v>90000001212</v>
      </c>
      <c r="F77" s="95" t="s">
        <v>85</v>
      </c>
      <c r="G77" s="250">
        <v>227</v>
      </c>
      <c r="H77" s="256">
        <f t="shared" si="1"/>
        <v>216</v>
      </c>
      <c r="I77" s="506"/>
      <c r="J77" s="505"/>
    </row>
    <row r="78" spans="1:11" hidden="1" x14ac:dyDescent="0.2">
      <c r="A78" s="93" t="s">
        <v>83</v>
      </c>
      <c r="B78" s="94" t="s">
        <v>84</v>
      </c>
      <c r="C78" s="249">
        <v>302</v>
      </c>
      <c r="D78" s="401" t="s">
        <v>185</v>
      </c>
      <c r="E78" s="308">
        <v>90000001401</v>
      </c>
      <c r="F78" s="95" t="s">
        <v>85</v>
      </c>
      <c r="G78" s="250">
        <v>0</v>
      </c>
      <c r="H78" s="256">
        <f t="shared" si="1"/>
        <v>0</v>
      </c>
      <c r="I78" s="506"/>
      <c r="J78" s="505"/>
    </row>
    <row r="79" spans="1:11" ht="17.25" customHeight="1" x14ac:dyDescent="0.2">
      <c r="A79" s="93" t="s">
        <v>83</v>
      </c>
      <c r="B79" s="94" t="s">
        <v>84</v>
      </c>
      <c r="C79" s="249">
        <v>302</v>
      </c>
      <c r="D79" s="400" t="s">
        <v>385</v>
      </c>
      <c r="E79" s="308">
        <v>90000001402</v>
      </c>
      <c r="F79" s="95" t="s">
        <v>85</v>
      </c>
      <c r="G79" s="250">
        <v>701</v>
      </c>
      <c r="H79" s="256">
        <f t="shared" si="1"/>
        <v>666</v>
      </c>
      <c r="I79" s="506"/>
      <c r="J79" s="505"/>
    </row>
    <row r="80" spans="1:11" ht="15" customHeight="1" x14ac:dyDescent="0.2">
      <c r="A80" s="93" t="s">
        <v>83</v>
      </c>
      <c r="B80" s="94" t="s">
        <v>84</v>
      </c>
      <c r="C80" s="249">
        <v>302</v>
      </c>
      <c r="D80" s="385" t="s">
        <v>386</v>
      </c>
      <c r="E80" s="308">
        <v>90000001036</v>
      </c>
      <c r="F80" s="95" t="s">
        <v>85</v>
      </c>
      <c r="G80" s="250">
        <v>63</v>
      </c>
      <c r="H80" s="256">
        <f t="shared" si="1"/>
        <v>60</v>
      </c>
      <c r="I80" s="506"/>
      <c r="J80" s="505"/>
    </row>
    <row r="81" spans="1:10" ht="25.5" customHeight="1" x14ac:dyDescent="0.2">
      <c r="A81" s="93" t="s">
        <v>83</v>
      </c>
      <c r="B81" s="94" t="s">
        <v>84</v>
      </c>
      <c r="C81" s="249">
        <v>302</v>
      </c>
      <c r="D81" s="385" t="s">
        <v>387</v>
      </c>
      <c r="E81" s="308">
        <v>90000001037</v>
      </c>
      <c r="F81" s="95" t="s">
        <v>85</v>
      </c>
      <c r="G81" s="250">
        <v>5</v>
      </c>
      <c r="H81" s="256">
        <f t="shared" si="1"/>
        <v>5</v>
      </c>
      <c r="I81" s="506"/>
      <c r="J81" s="505"/>
    </row>
    <row r="82" spans="1:10" ht="25.5" customHeight="1" x14ac:dyDescent="0.2">
      <c r="A82" s="93" t="s">
        <v>83</v>
      </c>
      <c r="B82" s="94" t="s">
        <v>84</v>
      </c>
      <c r="C82" s="249">
        <v>302</v>
      </c>
      <c r="D82" s="385" t="s">
        <v>388</v>
      </c>
      <c r="E82" s="308">
        <v>90000001038</v>
      </c>
      <c r="F82" s="95" t="s">
        <v>85</v>
      </c>
      <c r="G82" s="250">
        <v>570</v>
      </c>
      <c r="H82" s="256">
        <f t="shared" si="1"/>
        <v>542</v>
      </c>
      <c r="I82" s="506"/>
      <c r="J82" s="505"/>
    </row>
    <row r="83" spans="1:10" ht="17.25" customHeight="1" x14ac:dyDescent="0.2">
      <c r="A83" s="93" t="s">
        <v>83</v>
      </c>
      <c r="B83" s="94" t="s">
        <v>84</v>
      </c>
      <c r="C83" s="249">
        <v>302</v>
      </c>
      <c r="D83" s="385" t="s">
        <v>389</v>
      </c>
      <c r="E83" s="308">
        <v>90000001108</v>
      </c>
      <c r="F83" s="95" t="s">
        <v>85</v>
      </c>
      <c r="G83" s="250">
        <v>610</v>
      </c>
      <c r="H83" s="256">
        <f t="shared" si="1"/>
        <v>580</v>
      </c>
      <c r="I83" s="506"/>
      <c r="J83" s="505"/>
    </row>
    <row r="84" spans="1:10" ht="17.25" customHeight="1" x14ac:dyDescent="0.2">
      <c r="A84" s="93" t="s">
        <v>83</v>
      </c>
      <c r="B84" s="94" t="s">
        <v>84</v>
      </c>
      <c r="C84" s="249">
        <v>302</v>
      </c>
      <c r="D84" s="385" t="s">
        <v>390</v>
      </c>
      <c r="E84" s="308">
        <v>90000001109</v>
      </c>
      <c r="F84" s="95" t="s">
        <v>85</v>
      </c>
      <c r="G84" s="250">
        <v>865</v>
      </c>
      <c r="H84" s="256">
        <f t="shared" si="1"/>
        <v>822</v>
      </c>
      <c r="I84" s="506"/>
      <c r="J84" s="505"/>
    </row>
    <row r="85" spans="1:10" ht="17.25" customHeight="1" x14ac:dyDescent="0.2">
      <c r="A85" s="93" t="s">
        <v>83</v>
      </c>
      <c r="B85" s="94" t="s">
        <v>84</v>
      </c>
      <c r="C85" s="249">
        <v>302</v>
      </c>
      <c r="D85" s="385" t="s">
        <v>391</v>
      </c>
      <c r="E85" s="308">
        <v>90000001110</v>
      </c>
      <c r="F85" s="95" t="s">
        <v>85</v>
      </c>
      <c r="G85" s="250">
        <v>666</v>
      </c>
      <c r="H85" s="256">
        <f t="shared" si="1"/>
        <v>633</v>
      </c>
      <c r="I85" s="506"/>
      <c r="J85" s="505"/>
    </row>
    <row r="86" spans="1:10" ht="17.25" customHeight="1" x14ac:dyDescent="0.2">
      <c r="A86" s="93" t="s">
        <v>83</v>
      </c>
      <c r="B86" s="94" t="s">
        <v>84</v>
      </c>
      <c r="C86" s="249">
        <v>302</v>
      </c>
      <c r="D86" s="385" t="s">
        <v>392</v>
      </c>
      <c r="E86" s="308">
        <v>90000001128</v>
      </c>
      <c r="F86" s="95" t="s">
        <v>85</v>
      </c>
      <c r="G86" s="250">
        <v>5284</v>
      </c>
      <c r="H86" s="256">
        <f t="shared" si="1"/>
        <v>5020</v>
      </c>
      <c r="I86" s="506"/>
      <c r="J86" s="505"/>
    </row>
    <row r="87" spans="1:10" ht="24.75" customHeight="1" x14ac:dyDescent="0.2">
      <c r="A87" s="93" t="s">
        <v>83</v>
      </c>
      <c r="B87" s="94" t="s">
        <v>84</v>
      </c>
      <c r="C87" s="249">
        <v>302</v>
      </c>
      <c r="D87" s="385" t="s">
        <v>393</v>
      </c>
      <c r="E87" s="308">
        <v>90000001129</v>
      </c>
      <c r="F87" s="95" t="s">
        <v>85</v>
      </c>
      <c r="G87" s="250">
        <v>204</v>
      </c>
      <c r="H87" s="256">
        <f t="shared" si="1"/>
        <v>194</v>
      </c>
      <c r="I87" s="506"/>
      <c r="J87" s="505"/>
    </row>
    <row r="88" spans="1:10" ht="17.25" customHeight="1" x14ac:dyDescent="0.2">
      <c r="A88" s="93" t="s">
        <v>83</v>
      </c>
      <c r="B88" s="94" t="s">
        <v>84</v>
      </c>
      <c r="C88" s="249">
        <v>302</v>
      </c>
      <c r="D88" s="385" t="s">
        <v>394</v>
      </c>
      <c r="E88" s="308">
        <v>90000001130</v>
      </c>
      <c r="F88" s="95" t="s">
        <v>85</v>
      </c>
      <c r="G88" s="250">
        <v>1869</v>
      </c>
      <c r="H88" s="256">
        <f t="shared" si="1"/>
        <v>1776</v>
      </c>
      <c r="I88" s="506"/>
      <c r="J88" s="505"/>
    </row>
    <row r="89" spans="1:10" ht="17.25" customHeight="1" x14ac:dyDescent="0.2">
      <c r="A89" s="93" t="s">
        <v>83</v>
      </c>
      <c r="B89" s="94" t="s">
        <v>84</v>
      </c>
      <c r="C89" s="249">
        <v>302</v>
      </c>
      <c r="D89" s="385" t="s">
        <v>395</v>
      </c>
      <c r="E89" s="308">
        <v>90000001131</v>
      </c>
      <c r="F89" s="95" t="s">
        <v>85</v>
      </c>
      <c r="G89" s="250">
        <v>571</v>
      </c>
      <c r="H89" s="256">
        <f t="shared" si="1"/>
        <v>542</v>
      </c>
      <c r="I89" s="506"/>
      <c r="J89" s="505"/>
    </row>
    <row r="90" spans="1:10" ht="17.25" customHeight="1" x14ac:dyDescent="0.2">
      <c r="A90" s="93" t="s">
        <v>83</v>
      </c>
      <c r="B90" s="94" t="s">
        <v>84</v>
      </c>
      <c r="C90" s="249">
        <v>302</v>
      </c>
      <c r="D90" s="385" t="s">
        <v>396</v>
      </c>
      <c r="E90" s="308">
        <v>90000001132</v>
      </c>
      <c r="F90" s="95" t="s">
        <v>85</v>
      </c>
      <c r="G90" s="250">
        <v>1301</v>
      </c>
      <c r="H90" s="256">
        <f t="shared" si="1"/>
        <v>1236</v>
      </c>
      <c r="I90" s="506"/>
      <c r="J90" s="505"/>
    </row>
    <row r="91" spans="1:10" s="386" customFormat="1" ht="30.75" customHeight="1" x14ac:dyDescent="0.2">
      <c r="A91" s="251" t="s">
        <v>83</v>
      </c>
      <c r="B91" s="252" t="s">
        <v>84</v>
      </c>
      <c r="C91" s="253">
        <v>302</v>
      </c>
      <c r="D91" s="385" t="s">
        <v>397</v>
      </c>
      <c r="E91" s="309">
        <v>90000001133</v>
      </c>
      <c r="F91" s="254" t="s">
        <v>85</v>
      </c>
      <c r="G91" s="250">
        <v>831</v>
      </c>
      <c r="H91" s="256">
        <f t="shared" si="1"/>
        <v>789</v>
      </c>
      <c r="I91" s="506"/>
      <c r="J91" s="505"/>
    </row>
    <row r="92" spans="1:10" ht="17.25" customHeight="1" x14ac:dyDescent="0.2">
      <c r="A92" s="93" t="s">
        <v>83</v>
      </c>
      <c r="B92" s="94" t="s">
        <v>84</v>
      </c>
      <c r="C92" s="249">
        <v>302</v>
      </c>
      <c r="D92" s="385" t="s">
        <v>398</v>
      </c>
      <c r="E92" s="308">
        <v>90000001134</v>
      </c>
      <c r="F92" s="95" t="s">
        <v>85</v>
      </c>
      <c r="G92" s="250">
        <v>2892</v>
      </c>
      <c r="H92" s="256">
        <f t="shared" si="1"/>
        <v>2747</v>
      </c>
      <c r="I92" s="506"/>
      <c r="J92" s="505"/>
    </row>
    <row r="93" spans="1:10" s="386" customFormat="1" ht="24" customHeight="1" x14ac:dyDescent="0.2">
      <c r="A93" s="251" t="s">
        <v>83</v>
      </c>
      <c r="B93" s="252" t="s">
        <v>84</v>
      </c>
      <c r="C93" s="253">
        <v>302</v>
      </c>
      <c r="D93" s="385" t="s">
        <v>399</v>
      </c>
      <c r="E93" s="309">
        <v>90000001152</v>
      </c>
      <c r="F93" s="254" t="s">
        <v>85</v>
      </c>
      <c r="G93" s="250">
        <v>443</v>
      </c>
      <c r="H93" s="256">
        <f t="shared" si="1"/>
        <v>421</v>
      </c>
      <c r="I93" s="506"/>
      <c r="J93" s="505"/>
    </row>
    <row r="94" spans="1:10" ht="17.25" customHeight="1" x14ac:dyDescent="0.2">
      <c r="A94" s="93" t="s">
        <v>83</v>
      </c>
      <c r="B94" s="94" t="s">
        <v>84</v>
      </c>
      <c r="C94" s="249">
        <v>302</v>
      </c>
      <c r="D94" s="385" t="s">
        <v>400</v>
      </c>
      <c r="E94" s="308">
        <v>90000001162</v>
      </c>
      <c r="F94" s="95" t="s">
        <v>85</v>
      </c>
      <c r="G94" s="250">
        <v>2508</v>
      </c>
      <c r="H94" s="256">
        <f t="shared" si="1"/>
        <v>2383</v>
      </c>
      <c r="I94" s="506"/>
      <c r="J94" s="505"/>
    </row>
    <row r="95" spans="1:10" s="386" customFormat="1" ht="17.25" customHeight="1" x14ac:dyDescent="0.2">
      <c r="A95" s="251" t="s">
        <v>83</v>
      </c>
      <c r="B95" s="252" t="s">
        <v>84</v>
      </c>
      <c r="C95" s="249">
        <v>302</v>
      </c>
      <c r="D95" s="385" t="s">
        <v>401</v>
      </c>
      <c r="E95" s="309">
        <v>90000001171</v>
      </c>
      <c r="F95" s="254" t="s">
        <v>85</v>
      </c>
      <c r="G95" s="250">
        <v>763</v>
      </c>
      <c r="H95" s="256">
        <f t="shared" si="1"/>
        <v>725</v>
      </c>
      <c r="I95" s="506"/>
      <c r="J95" s="505"/>
    </row>
    <row r="96" spans="1:10" ht="17.25" customHeight="1" x14ac:dyDescent="0.2">
      <c r="A96" s="93" t="s">
        <v>83</v>
      </c>
      <c r="B96" s="94" t="s">
        <v>84</v>
      </c>
      <c r="C96" s="249">
        <v>302</v>
      </c>
      <c r="D96" s="385" t="s">
        <v>402</v>
      </c>
      <c r="E96" s="308">
        <v>90000001173</v>
      </c>
      <c r="F96" s="95" t="s">
        <v>85</v>
      </c>
      <c r="G96" s="250">
        <v>2451</v>
      </c>
      <c r="H96" s="256">
        <f t="shared" si="1"/>
        <v>2328</v>
      </c>
      <c r="I96" s="506"/>
      <c r="J96" s="505"/>
    </row>
    <row r="97" spans="1:14" ht="17.25" customHeight="1" x14ac:dyDescent="0.2">
      <c r="A97" s="93" t="s">
        <v>83</v>
      </c>
      <c r="B97" s="94" t="s">
        <v>84</v>
      </c>
      <c r="C97" s="249">
        <v>302</v>
      </c>
      <c r="D97" s="385" t="s">
        <v>403</v>
      </c>
      <c r="E97" s="308">
        <v>90000001216</v>
      </c>
      <c r="F97" s="95" t="s">
        <v>85</v>
      </c>
      <c r="G97" s="250">
        <v>270</v>
      </c>
      <c r="H97" s="256">
        <f t="shared" si="1"/>
        <v>257</v>
      </c>
      <c r="I97" s="506"/>
      <c r="J97" s="505"/>
    </row>
    <row r="98" spans="1:14" ht="17.25" customHeight="1" x14ac:dyDescent="0.2">
      <c r="A98" s="93" t="s">
        <v>83</v>
      </c>
      <c r="B98" s="94" t="s">
        <v>84</v>
      </c>
      <c r="C98" s="249">
        <v>302</v>
      </c>
      <c r="D98" s="385" t="s">
        <v>404</v>
      </c>
      <c r="E98" s="308">
        <v>90000001218</v>
      </c>
      <c r="F98" s="95" t="s">
        <v>85</v>
      </c>
      <c r="G98" s="250">
        <v>391</v>
      </c>
      <c r="H98" s="256">
        <f t="shared" si="1"/>
        <v>371</v>
      </c>
      <c r="I98" s="506"/>
      <c r="J98" s="505"/>
    </row>
    <row r="99" spans="1:14" ht="17.25" customHeight="1" x14ac:dyDescent="0.2">
      <c r="A99" s="93">
        <v>6172</v>
      </c>
      <c r="B99" s="94">
        <v>2122</v>
      </c>
      <c r="C99" s="249">
        <v>302</v>
      </c>
      <c r="D99" s="385" t="s">
        <v>405</v>
      </c>
      <c r="E99" s="308">
        <v>90000001307</v>
      </c>
      <c r="F99" s="95" t="s">
        <v>85</v>
      </c>
      <c r="G99" s="250">
        <v>34</v>
      </c>
      <c r="H99" s="256">
        <f t="shared" si="1"/>
        <v>32</v>
      </c>
      <c r="I99" s="506"/>
      <c r="J99" s="505"/>
    </row>
    <row r="100" spans="1:14" ht="17.25" customHeight="1" x14ac:dyDescent="0.2">
      <c r="A100" s="93">
        <v>6172</v>
      </c>
      <c r="B100" s="94" t="s">
        <v>84</v>
      </c>
      <c r="C100" s="249">
        <v>302</v>
      </c>
      <c r="D100" s="385" t="s">
        <v>406</v>
      </c>
      <c r="E100" s="308">
        <v>90000001308</v>
      </c>
      <c r="F100" s="95" t="s">
        <v>85</v>
      </c>
      <c r="G100" s="250">
        <v>20</v>
      </c>
      <c r="H100" s="256">
        <f t="shared" si="1"/>
        <v>19</v>
      </c>
      <c r="I100" s="506"/>
      <c r="J100" s="505"/>
      <c r="K100" s="216"/>
      <c r="L100" s="216"/>
      <c r="M100" s="216"/>
      <c r="N100" s="216"/>
    </row>
    <row r="101" spans="1:14" ht="17.25" customHeight="1" x14ac:dyDescent="0.2">
      <c r="A101" s="93" t="s">
        <v>83</v>
      </c>
      <c r="B101" s="94" t="s">
        <v>84</v>
      </c>
      <c r="C101" s="249">
        <v>302</v>
      </c>
      <c r="D101" s="385" t="s">
        <v>407</v>
      </c>
      <c r="E101" s="308">
        <v>90000001309</v>
      </c>
      <c r="F101" s="95" t="s">
        <v>85</v>
      </c>
      <c r="G101" s="250">
        <v>196</v>
      </c>
      <c r="H101" s="256">
        <f t="shared" si="1"/>
        <v>186</v>
      </c>
      <c r="I101" s="506"/>
      <c r="J101" s="505"/>
    </row>
    <row r="102" spans="1:14" ht="23.25" customHeight="1" x14ac:dyDescent="0.2">
      <c r="A102" s="93" t="s">
        <v>83</v>
      </c>
      <c r="B102" s="94" t="s">
        <v>84</v>
      </c>
      <c r="C102" s="249">
        <v>302</v>
      </c>
      <c r="D102" s="385" t="s">
        <v>408</v>
      </c>
      <c r="E102" s="308">
        <v>90000001310</v>
      </c>
      <c r="F102" s="95" t="s">
        <v>85</v>
      </c>
      <c r="G102" s="250">
        <v>20</v>
      </c>
      <c r="H102" s="256">
        <f t="shared" si="1"/>
        <v>19</v>
      </c>
      <c r="I102" s="506"/>
      <c r="J102" s="505"/>
    </row>
    <row r="103" spans="1:14" ht="17.25" customHeight="1" x14ac:dyDescent="0.2">
      <c r="A103" s="93" t="s">
        <v>83</v>
      </c>
      <c r="B103" s="94" t="s">
        <v>84</v>
      </c>
      <c r="C103" s="249">
        <v>302</v>
      </c>
      <c r="D103" s="385" t="s">
        <v>409</v>
      </c>
      <c r="E103" s="308">
        <v>90000001353</v>
      </c>
      <c r="F103" s="95" t="s">
        <v>85</v>
      </c>
      <c r="G103" s="250">
        <v>94</v>
      </c>
      <c r="H103" s="256">
        <f t="shared" si="1"/>
        <v>89</v>
      </c>
      <c r="I103" s="506"/>
      <c r="J103" s="505"/>
    </row>
    <row r="104" spans="1:14" ht="17.25" customHeight="1" x14ac:dyDescent="0.2">
      <c r="A104" s="93" t="s">
        <v>83</v>
      </c>
      <c r="B104" s="94" t="s">
        <v>84</v>
      </c>
      <c r="C104" s="249">
        <v>302</v>
      </c>
      <c r="D104" s="385" t="s">
        <v>410</v>
      </c>
      <c r="E104" s="308">
        <v>90000001403</v>
      </c>
      <c r="F104" s="95" t="s">
        <v>85</v>
      </c>
      <c r="G104" s="250">
        <v>217</v>
      </c>
      <c r="H104" s="256">
        <f t="shared" si="1"/>
        <v>206</v>
      </c>
      <c r="I104" s="506"/>
      <c r="J104" s="505"/>
    </row>
    <row r="105" spans="1:14" ht="17.25" customHeight="1" x14ac:dyDescent="0.2">
      <c r="A105" s="93" t="s">
        <v>83</v>
      </c>
      <c r="B105" s="94" t="s">
        <v>84</v>
      </c>
      <c r="C105" s="249">
        <v>302</v>
      </c>
      <c r="D105" s="385" t="s">
        <v>411</v>
      </c>
      <c r="E105" s="308">
        <v>90000001404</v>
      </c>
      <c r="F105" s="95" t="s">
        <v>85</v>
      </c>
      <c r="G105" s="250">
        <v>165</v>
      </c>
      <c r="H105" s="256">
        <f t="shared" si="1"/>
        <v>157</v>
      </c>
      <c r="I105" s="506"/>
      <c r="J105" s="505"/>
    </row>
    <row r="106" spans="1:14" ht="17.25" customHeight="1" x14ac:dyDescent="0.2">
      <c r="A106" s="93" t="s">
        <v>83</v>
      </c>
      <c r="B106" s="94" t="s">
        <v>84</v>
      </c>
      <c r="C106" s="249">
        <v>302</v>
      </c>
      <c r="D106" s="385" t="s">
        <v>412</v>
      </c>
      <c r="E106" s="308">
        <v>90000001405</v>
      </c>
      <c r="F106" s="95" t="s">
        <v>85</v>
      </c>
      <c r="G106" s="250">
        <v>511</v>
      </c>
      <c r="H106" s="256">
        <f t="shared" si="1"/>
        <v>485</v>
      </c>
      <c r="I106" s="506"/>
      <c r="J106" s="505"/>
    </row>
    <row r="107" spans="1:14" ht="24" customHeight="1" x14ac:dyDescent="0.2">
      <c r="A107" s="93">
        <v>6172</v>
      </c>
      <c r="B107" s="94">
        <v>2122</v>
      </c>
      <c r="C107" s="249">
        <v>302</v>
      </c>
      <c r="D107" s="388" t="s">
        <v>413</v>
      </c>
      <c r="E107" s="308">
        <v>90000001025</v>
      </c>
      <c r="F107" s="95" t="s">
        <v>85</v>
      </c>
      <c r="G107" s="250">
        <v>1</v>
      </c>
      <c r="H107" s="256">
        <f t="shared" si="1"/>
        <v>1</v>
      </c>
      <c r="I107" s="506"/>
      <c r="J107" s="505"/>
    </row>
    <row r="108" spans="1:14" s="402" customFormat="1" ht="17.25" customHeight="1" x14ac:dyDescent="0.2">
      <c r="A108" s="251" t="s">
        <v>83</v>
      </c>
      <c r="B108" s="252" t="s">
        <v>84</v>
      </c>
      <c r="C108" s="253">
        <v>302</v>
      </c>
      <c r="D108" s="388" t="s">
        <v>414</v>
      </c>
      <c r="E108" s="309">
        <v>90000001026</v>
      </c>
      <c r="F108" s="254" t="s">
        <v>85</v>
      </c>
      <c r="G108" s="256">
        <v>8</v>
      </c>
      <c r="H108" s="256">
        <f t="shared" si="1"/>
        <v>8</v>
      </c>
      <c r="I108" s="506"/>
      <c r="J108" s="505"/>
    </row>
    <row r="109" spans="1:14" ht="17.25" customHeight="1" x14ac:dyDescent="0.2">
      <c r="A109" s="93" t="s">
        <v>83</v>
      </c>
      <c r="B109" s="94" t="s">
        <v>84</v>
      </c>
      <c r="C109" s="249">
        <v>302</v>
      </c>
      <c r="D109" s="388" t="s">
        <v>415</v>
      </c>
      <c r="E109" s="308">
        <v>90000001043</v>
      </c>
      <c r="F109" s="95" t="s">
        <v>85</v>
      </c>
      <c r="G109" s="250">
        <v>265</v>
      </c>
      <c r="H109" s="256">
        <f t="shared" si="1"/>
        <v>252</v>
      </c>
      <c r="I109" s="506"/>
      <c r="J109" s="505"/>
      <c r="K109" s="386"/>
    </row>
    <row r="110" spans="1:14" ht="17.25" customHeight="1" thickBot="1" x14ac:dyDescent="0.25">
      <c r="A110" s="258" t="s">
        <v>83</v>
      </c>
      <c r="B110" s="259" t="s">
        <v>84</v>
      </c>
      <c r="C110" s="389">
        <v>302</v>
      </c>
      <c r="D110" s="403" t="s">
        <v>416</v>
      </c>
      <c r="E110" s="310">
        <v>90000001113</v>
      </c>
      <c r="F110" s="260" t="s">
        <v>85</v>
      </c>
      <c r="G110" s="261">
        <v>1352</v>
      </c>
      <c r="H110" s="256">
        <f t="shared" si="1"/>
        <v>1284</v>
      </c>
      <c r="I110" s="506"/>
      <c r="J110" s="505"/>
      <c r="K110" s="386"/>
    </row>
    <row r="111" spans="1:14" ht="16.5" customHeight="1" thickTop="1" x14ac:dyDescent="0.2">
      <c r="A111" s="84"/>
      <c r="B111" s="84"/>
      <c r="C111" s="278"/>
      <c r="D111" s="391"/>
      <c r="E111" s="278"/>
      <c r="F111" s="82"/>
      <c r="G111" s="80"/>
      <c r="H111" s="509"/>
      <c r="I111" s="510"/>
      <c r="J111" s="404"/>
      <c r="K111" s="386"/>
    </row>
    <row r="112" spans="1:14" ht="21" customHeight="1" thickBot="1" x14ac:dyDescent="0.25">
      <c r="A112" s="300"/>
      <c r="B112" s="300"/>
      <c r="C112" s="301"/>
      <c r="D112" s="277"/>
      <c r="E112" s="301"/>
      <c r="F112" s="82"/>
      <c r="G112" s="279"/>
      <c r="H112" s="508" t="s">
        <v>2</v>
      </c>
      <c r="I112" s="501"/>
    </row>
    <row r="113" spans="1:31" s="150" customFormat="1" ht="26.25" customHeight="1" thickTop="1" thickBot="1" x14ac:dyDescent="0.25">
      <c r="A113" s="85" t="s">
        <v>3</v>
      </c>
      <c r="B113" s="86" t="s">
        <v>4</v>
      </c>
      <c r="C113" s="280" t="s">
        <v>5</v>
      </c>
      <c r="D113" s="280"/>
      <c r="E113" s="280" t="s">
        <v>82</v>
      </c>
      <c r="F113" s="87" t="s">
        <v>6</v>
      </c>
      <c r="G113" s="273" t="s">
        <v>456</v>
      </c>
      <c r="H113" s="502" t="s">
        <v>456</v>
      </c>
      <c r="I113" s="503"/>
      <c r="J113" s="504"/>
      <c r="K113" s="380"/>
      <c r="L113" s="380"/>
      <c r="M113" s="380"/>
      <c r="N113" s="380"/>
      <c r="O113" s="380"/>
      <c r="P113" s="380"/>
      <c r="Q113" s="380"/>
      <c r="R113" s="380"/>
      <c r="S113" s="380"/>
      <c r="T113" s="380"/>
      <c r="U113" s="380"/>
      <c r="V113" s="380"/>
      <c r="W113" s="380"/>
      <c r="X113" s="380"/>
      <c r="Y113" s="380"/>
      <c r="Z113" s="380"/>
      <c r="AA113" s="380"/>
      <c r="AB113" s="380"/>
      <c r="AC113" s="380"/>
      <c r="AD113" s="380"/>
      <c r="AE113" s="380"/>
    </row>
    <row r="114" spans="1:31" ht="21" customHeight="1" thickTop="1" x14ac:dyDescent="0.2">
      <c r="A114" s="93" t="s">
        <v>83</v>
      </c>
      <c r="B114" s="94" t="s">
        <v>84</v>
      </c>
      <c r="C114" s="249">
        <v>302</v>
      </c>
      <c r="D114" s="405" t="s">
        <v>417</v>
      </c>
      <c r="E114" s="308">
        <v>90000001142</v>
      </c>
      <c r="F114" s="95" t="s">
        <v>85</v>
      </c>
      <c r="G114" s="250">
        <v>2353</v>
      </c>
      <c r="H114" s="250">
        <f t="shared" ref="H114:H120" si="2">ROUND(0.95*G114,0)</f>
        <v>2235</v>
      </c>
      <c r="I114" s="80"/>
      <c r="J114" s="80"/>
      <c r="K114" s="386"/>
    </row>
    <row r="115" spans="1:31" ht="18" customHeight="1" x14ac:dyDescent="0.2">
      <c r="A115" s="93" t="s">
        <v>83</v>
      </c>
      <c r="B115" s="94" t="s">
        <v>84</v>
      </c>
      <c r="C115" s="249">
        <v>302</v>
      </c>
      <c r="D115" s="388" t="s">
        <v>418</v>
      </c>
      <c r="E115" s="308">
        <v>90000001175</v>
      </c>
      <c r="F115" s="95" t="s">
        <v>85</v>
      </c>
      <c r="G115" s="256">
        <v>582</v>
      </c>
      <c r="H115" s="250">
        <f t="shared" si="2"/>
        <v>553</v>
      </c>
      <c r="I115" s="80"/>
      <c r="J115" s="506"/>
    </row>
    <row r="116" spans="1:31" ht="17.25" customHeight="1" x14ac:dyDescent="0.2">
      <c r="A116" s="93" t="s">
        <v>83</v>
      </c>
      <c r="B116" s="94" t="s">
        <v>84</v>
      </c>
      <c r="C116" s="249">
        <v>302</v>
      </c>
      <c r="D116" s="388" t="s">
        <v>419</v>
      </c>
      <c r="E116" s="308">
        <v>90000001225</v>
      </c>
      <c r="F116" s="95" t="s">
        <v>85</v>
      </c>
      <c r="G116" s="250">
        <v>887</v>
      </c>
      <c r="H116" s="250">
        <f t="shared" si="2"/>
        <v>843</v>
      </c>
      <c r="I116" s="80"/>
      <c r="J116" s="80"/>
      <c r="K116" s="386"/>
    </row>
    <row r="117" spans="1:31" ht="17.25" customHeight="1" x14ac:dyDescent="0.2">
      <c r="A117" s="93" t="s">
        <v>83</v>
      </c>
      <c r="B117" s="94" t="s">
        <v>84</v>
      </c>
      <c r="C117" s="249">
        <v>302</v>
      </c>
      <c r="D117" s="388" t="s">
        <v>420</v>
      </c>
      <c r="E117" s="308">
        <v>90000001226</v>
      </c>
      <c r="F117" s="95" t="s">
        <v>85</v>
      </c>
      <c r="G117" s="250">
        <v>4520</v>
      </c>
      <c r="H117" s="250">
        <f t="shared" si="2"/>
        <v>4294</v>
      </c>
      <c r="I117" s="80"/>
      <c r="J117" s="80"/>
      <c r="K117" s="386"/>
    </row>
    <row r="118" spans="1:31" ht="17.25" customHeight="1" x14ac:dyDescent="0.2">
      <c r="A118" s="93">
        <v>6172</v>
      </c>
      <c r="B118" s="94">
        <v>2122</v>
      </c>
      <c r="C118" s="249">
        <v>302</v>
      </c>
      <c r="D118" s="388" t="s">
        <v>421</v>
      </c>
      <c r="E118" s="308">
        <v>90000001315</v>
      </c>
      <c r="F118" s="95" t="s">
        <v>85</v>
      </c>
      <c r="G118" s="250">
        <v>1</v>
      </c>
      <c r="H118" s="250">
        <f t="shared" si="2"/>
        <v>1</v>
      </c>
      <c r="I118" s="80"/>
      <c r="J118" s="80"/>
      <c r="K118" s="386"/>
    </row>
    <row r="119" spans="1:31" ht="17.25" customHeight="1" x14ac:dyDescent="0.2">
      <c r="A119" s="93" t="s">
        <v>83</v>
      </c>
      <c r="B119" s="94" t="s">
        <v>84</v>
      </c>
      <c r="C119" s="249">
        <v>302</v>
      </c>
      <c r="D119" s="388" t="s">
        <v>95</v>
      </c>
      <c r="E119" s="308">
        <v>90000001407</v>
      </c>
      <c r="F119" s="95" t="s">
        <v>85</v>
      </c>
      <c r="G119" s="250">
        <v>155</v>
      </c>
      <c r="H119" s="250">
        <f t="shared" si="2"/>
        <v>147</v>
      </c>
      <c r="I119" s="80"/>
      <c r="J119" s="80"/>
      <c r="K119" s="386"/>
    </row>
    <row r="120" spans="1:31" ht="17.25" customHeight="1" thickBot="1" x14ac:dyDescent="0.25">
      <c r="A120" s="281">
        <v>6172</v>
      </c>
      <c r="B120" s="259">
        <v>2122</v>
      </c>
      <c r="C120" s="389">
        <v>302</v>
      </c>
      <c r="D120" s="390" t="s">
        <v>422</v>
      </c>
      <c r="E120" s="308">
        <v>90000001408</v>
      </c>
      <c r="F120" s="95" t="s">
        <v>85</v>
      </c>
      <c r="G120" s="261">
        <v>399</v>
      </c>
      <c r="H120" s="250">
        <f t="shared" si="2"/>
        <v>379</v>
      </c>
      <c r="I120" s="80"/>
      <c r="J120" s="80"/>
      <c r="K120" s="386"/>
      <c r="L120" s="399"/>
    </row>
    <row r="121" spans="1:31" s="156" customFormat="1" ht="17.25" customHeight="1" thickTop="1" thickBot="1" x14ac:dyDescent="0.3">
      <c r="A121" s="302" t="s">
        <v>323</v>
      </c>
      <c r="B121" s="303"/>
      <c r="C121" s="406"/>
      <c r="D121" s="304"/>
      <c r="E121" s="282"/>
      <c r="F121" s="266"/>
      <c r="G121" s="511">
        <f>SUM(G10:G120)</f>
        <v>100118</v>
      </c>
      <c r="H121" s="348">
        <f>SUM(H10:H120)</f>
        <v>95112</v>
      </c>
      <c r="I121" s="512"/>
      <c r="J121" s="407">
        <f>5*G121/100</f>
        <v>5005.8999999999996</v>
      </c>
      <c r="K121" s="407">
        <f>10*G121/100</f>
        <v>10011.799999999999</v>
      </c>
      <c r="L121" s="407">
        <f>15*G121/100</f>
        <v>15017.7</v>
      </c>
      <c r="M121" s="407">
        <f>20*G121/100</f>
        <v>20023.599999999999</v>
      </c>
      <c r="N121" s="408"/>
      <c r="O121" s="408"/>
      <c r="P121" s="408"/>
      <c r="Q121" s="408"/>
      <c r="R121" s="408"/>
      <c r="S121" s="408"/>
      <c r="T121" s="408"/>
      <c r="U121" s="408"/>
      <c r="V121" s="408"/>
      <c r="W121" s="408"/>
      <c r="X121" s="408"/>
      <c r="Y121" s="408"/>
      <c r="Z121" s="408"/>
      <c r="AA121" s="408"/>
      <c r="AB121" s="408"/>
      <c r="AC121" s="408"/>
      <c r="AD121" s="408"/>
      <c r="AE121" s="408"/>
    </row>
    <row r="122" spans="1:31" ht="26.25" customHeight="1" thickTop="1" x14ac:dyDescent="0.2">
      <c r="A122" s="738"/>
      <c r="B122" s="738"/>
      <c r="C122" s="738"/>
      <c r="D122" s="738"/>
      <c r="E122" s="738"/>
      <c r="F122" s="738"/>
      <c r="G122" s="738"/>
      <c r="H122" s="499"/>
    </row>
    <row r="123" spans="1:31" ht="23.25" x14ac:dyDescent="0.35">
      <c r="A123" s="271" t="s">
        <v>275</v>
      </c>
      <c r="B123" s="495"/>
      <c r="C123" s="495"/>
      <c r="D123" s="272"/>
      <c r="E123" s="495"/>
      <c r="F123" s="734"/>
      <c r="G123" s="735"/>
      <c r="H123" s="500" t="s">
        <v>276</v>
      </c>
      <c r="I123" s="500"/>
    </row>
    <row r="124" spans="1:31" ht="14.25" x14ac:dyDescent="0.2">
      <c r="A124" s="39" t="s">
        <v>0</v>
      </c>
      <c r="B124" s="43"/>
      <c r="C124" s="283" t="s">
        <v>324</v>
      </c>
      <c r="D124" s="494"/>
      <c r="E124" s="39"/>
      <c r="F124" s="39"/>
      <c r="G124" s="45"/>
      <c r="H124" s="499"/>
    </row>
    <row r="125" spans="1:31" ht="12.75" customHeight="1" x14ac:dyDescent="0.2">
      <c r="A125" s="43"/>
      <c r="B125" s="43"/>
      <c r="C125" s="39" t="s">
        <v>1</v>
      </c>
      <c r="D125" s="494"/>
      <c r="E125" s="39"/>
      <c r="F125" s="39"/>
      <c r="G125" s="45"/>
      <c r="H125" s="499"/>
    </row>
    <row r="126" spans="1:31" ht="13.5" thickBot="1" x14ac:dyDescent="0.25">
      <c r="A126" s="213"/>
      <c r="B126" s="213"/>
      <c r="C126" s="215"/>
      <c r="D126" s="214"/>
      <c r="E126" s="215"/>
      <c r="F126" s="216"/>
      <c r="G126" s="274"/>
      <c r="H126" s="501" t="s">
        <v>2</v>
      </c>
      <c r="I126" s="501"/>
    </row>
    <row r="127" spans="1:31" ht="27" thickTop="1" thickBot="1" x14ac:dyDescent="0.25">
      <c r="A127" s="85" t="s">
        <v>3</v>
      </c>
      <c r="B127" s="86" t="s">
        <v>4</v>
      </c>
      <c r="C127" s="280" t="s">
        <v>5</v>
      </c>
      <c r="D127" s="280"/>
      <c r="E127" s="280" t="s">
        <v>82</v>
      </c>
      <c r="F127" s="87" t="s">
        <v>6</v>
      </c>
      <c r="G127" s="273" t="s">
        <v>456</v>
      </c>
      <c r="H127" s="502" t="s">
        <v>456</v>
      </c>
      <c r="I127" s="503"/>
      <c r="J127" s="504"/>
    </row>
    <row r="128" spans="1:31" ht="17.25" customHeight="1" thickTop="1" x14ac:dyDescent="0.2">
      <c r="A128" s="93">
        <v>6172</v>
      </c>
      <c r="B128" s="94">
        <v>2122</v>
      </c>
      <c r="C128" s="275">
        <v>302</v>
      </c>
      <c r="D128" s="409" t="s">
        <v>211</v>
      </c>
      <c r="E128" s="249">
        <v>90000001631</v>
      </c>
      <c r="F128" s="95" t="s">
        <v>85</v>
      </c>
      <c r="G128" s="305">
        <v>1284</v>
      </c>
      <c r="H128" s="250">
        <f t="shared" ref="H128:H153" si="3">ROUND(0.95*G128,0)</f>
        <v>1220</v>
      </c>
      <c r="I128" s="80"/>
      <c r="J128" s="80"/>
    </row>
    <row r="129" spans="1:10" ht="17.25" customHeight="1" x14ac:dyDescent="0.2">
      <c r="A129" s="93">
        <v>6172</v>
      </c>
      <c r="B129" s="94">
        <v>2122</v>
      </c>
      <c r="C129" s="275">
        <v>302</v>
      </c>
      <c r="D129" s="409" t="s">
        <v>212</v>
      </c>
      <c r="E129" s="249">
        <v>90000001633</v>
      </c>
      <c r="F129" s="95" t="s">
        <v>85</v>
      </c>
      <c r="G129" s="276">
        <v>1111</v>
      </c>
      <c r="H129" s="250">
        <f t="shared" si="3"/>
        <v>1055</v>
      </c>
      <c r="I129" s="80"/>
      <c r="J129" s="80"/>
    </row>
    <row r="130" spans="1:10" ht="17.25" customHeight="1" x14ac:dyDescent="0.2">
      <c r="A130" s="93">
        <v>6172</v>
      </c>
      <c r="B130" s="94">
        <v>2122</v>
      </c>
      <c r="C130" s="275">
        <v>302</v>
      </c>
      <c r="D130" s="409" t="s">
        <v>216</v>
      </c>
      <c r="E130" s="249">
        <v>90000001635</v>
      </c>
      <c r="F130" s="95" t="s">
        <v>85</v>
      </c>
      <c r="G130" s="276">
        <v>1142</v>
      </c>
      <c r="H130" s="250">
        <f t="shared" si="3"/>
        <v>1085</v>
      </c>
      <c r="I130" s="80"/>
      <c r="J130" s="80"/>
    </row>
    <row r="131" spans="1:10" ht="25.5" x14ac:dyDescent="0.2">
      <c r="A131" s="93">
        <v>6172</v>
      </c>
      <c r="B131" s="94">
        <v>2122</v>
      </c>
      <c r="C131" s="255">
        <v>302</v>
      </c>
      <c r="D131" s="410" t="s">
        <v>213</v>
      </c>
      <c r="E131" s="253">
        <v>90000001636</v>
      </c>
      <c r="F131" s="254" t="s">
        <v>85</v>
      </c>
      <c r="G131" s="276">
        <v>1138</v>
      </c>
      <c r="H131" s="250">
        <v>1901</v>
      </c>
      <c r="I131" s="80"/>
      <c r="J131" s="80"/>
    </row>
    <row r="132" spans="1:10" ht="17.25" customHeight="1" x14ac:dyDescent="0.2">
      <c r="A132" s="93">
        <v>6172</v>
      </c>
      <c r="B132" s="94">
        <v>2122</v>
      </c>
      <c r="C132" s="275">
        <v>302</v>
      </c>
      <c r="D132" s="409" t="s">
        <v>217</v>
      </c>
      <c r="E132" s="249">
        <v>90000001637</v>
      </c>
      <c r="F132" s="95" t="s">
        <v>85</v>
      </c>
      <c r="G132" s="276">
        <v>1294</v>
      </c>
      <c r="H132" s="250">
        <f t="shared" si="3"/>
        <v>1229</v>
      </c>
      <c r="I132" s="80"/>
      <c r="J132" s="80"/>
    </row>
    <row r="133" spans="1:10" ht="17.25" customHeight="1" x14ac:dyDescent="0.2">
      <c r="A133" s="93">
        <v>6172</v>
      </c>
      <c r="B133" s="94">
        <v>2122</v>
      </c>
      <c r="C133" s="255">
        <v>302</v>
      </c>
      <c r="D133" s="410" t="s">
        <v>218</v>
      </c>
      <c r="E133" s="253">
        <v>90000001638</v>
      </c>
      <c r="F133" s="254" t="s">
        <v>85</v>
      </c>
      <c r="G133" s="276">
        <v>7564</v>
      </c>
      <c r="H133" s="250">
        <f t="shared" si="3"/>
        <v>7186</v>
      </c>
      <c r="I133" s="80"/>
      <c r="J133" s="80"/>
    </row>
    <row r="134" spans="1:10" x14ac:dyDescent="0.2">
      <c r="A134" s="93">
        <v>6172</v>
      </c>
      <c r="B134" s="94">
        <v>2122</v>
      </c>
      <c r="C134" s="275">
        <v>302</v>
      </c>
      <c r="D134" s="410" t="s">
        <v>214</v>
      </c>
      <c r="E134" s="253">
        <v>90000001639</v>
      </c>
      <c r="F134" s="254" t="s">
        <v>85</v>
      </c>
      <c r="G134" s="276">
        <v>2646</v>
      </c>
      <c r="H134" s="250">
        <f t="shared" si="3"/>
        <v>2514</v>
      </c>
      <c r="I134" s="80"/>
      <c r="J134" s="80"/>
    </row>
    <row r="135" spans="1:10" ht="25.5" x14ac:dyDescent="0.2">
      <c r="A135" s="93">
        <v>6172</v>
      </c>
      <c r="B135" s="94">
        <v>2122</v>
      </c>
      <c r="C135" s="255">
        <v>302</v>
      </c>
      <c r="D135" s="410" t="s">
        <v>219</v>
      </c>
      <c r="E135" s="253">
        <v>90000001640</v>
      </c>
      <c r="F135" s="254" t="s">
        <v>85</v>
      </c>
      <c r="G135" s="276">
        <v>3941</v>
      </c>
      <c r="H135" s="250">
        <f t="shared" si="3"/>
        <v>3744</v>
      </c>
      <c r="I135" s="80"/>
      <c r="J135" s="80"/>
    </row>
    <row r="136" spans="1:10" ht="25.5" x14ac:dyDescent="0.2">
      <c r="A136" s="93">
        <v>6172</v>
      </c>
      <c r="B136" s="94">
        <v>2122</v>
      </c>
      <c r="C136" s="255">
        <v>302</v>
      </c>
      <c r="D136" s="410" t="s">
        <v>220</v>
      </c>
      <c r="E136" s="253">
        <v>90000001641</v>
      </c>
      <c r="F136" s="254" t="s">
        <v>85</v>
      </c>
      <c r="G136" s="276">
        <v>1445</v>
      </c>
      <c r="H136" s="250">
        <f t="shared" si="3"/>
        <v>1373</v>
      </c>
      <c r="I136" s="80"/>
      <c r="J136" s="80"/>
    </row>
    <row r="137" spans="1:10" ht="25.5" x14ac:dyDescent="0.2">
      <c r="A137" s="93">
        <v>6172</v>
      </c>
      <c r="B137" s="94">
        <v>2122</v>
      </c>
      <c r="C137" s="255">
        <v>302</v>
      </c>
      <c r="D137" s="410" t="s">
        <v>215</v>
      </c>
      <c r="E137" s="253">
        <v>90000001642</v>
      </c>
      <c r="F137" s="254" t="s">
        <v>85</v>
      </c>
      <c r="G137" s="276">
        <v>5062</v>
      </c>
      <c r="H137" s="250">
        <f t="shared" si="3"/>
        <v>4809</v>
      </c>
      <c r="I137" s="80"/>
      <c r="J137" s="80"/>
    </row>
    <row r="138" spans="1:10" ht="17.25" customHeight="1" x14ac:dyDescent="0.2">
      <c r="A138" s="93">
        <v>6172</v>
      </c>
      <c r="B138" s="94">
        <v>2122</v>
      </c>
      <c r="C138" s="275">
        <v>302</v>
      </c>
      <c r="D138" s="411" t="s">
        <v>221</v>
      </c>
      <c r="E138" s="249">
        <v>90000001644</v>
      </c>
      <c r="F138" s="95" t="s">
        <v>85</v>
      </c>
      <c r="G138" s="276">
        <v>410</v>
      </c>
      <c r="H138" s="250">
        <f t="shared" si="3"/>
        <v>390</v>
      </c>
      <c r="I138" s="80"/>
      <c r="J138" s="80"/>
    </row>
    <row r="139" spans="1:10" ht="17.25" customHeight="1" x14ac:dyDescent="0.2">
      <c r="A139" s="93">
        <f t="shared" ref="A139:B140" si="4">A138</f>
        <v>6172</v>
      </c>
      <c r="B139" s="94">
        <f t="shared" si="4"/>
        <v>2122</v>
      </c>
      <c r="C139" s="275">
        <v>302</v>
      </c>
      <c r="D139" s="409" t="s">
        <v>222</v>
      </c>
      <c r="E139" s="249">
        <v>90000001645</v>
      </c>
      <c r="F139" s="95" t="s">
        <v>85</v>
      </c>
      <c r="G139" s="276">
        <v>2592</v>
      </c>
      <c r="H139" s="250">
        <f t="shared" si="3"/>
        <v>2462</v>
      </c>
      <c r="I139" s="80"/>
      <c r="J139" s="80"/>
    </row>
    <row r="140" spans="1:10" ht="17.25" customHeight="1" x14ac:dyDescent="0.2">
      <c r="A140" s="93">
        <f t="shared" si="4"/>
        <v>6172</v>
      </c>
      <c r="B140" s="94">
        <f t="shared" si="4"/>
        <v>2122</v>
      </c>
      <c r="C140" s="275">
        <v>302</v>
      </c>
      <c r="D140" s="409" t="s">
        <v>223</v>
      </c>
      <c r="E140" s="249">
        <v>90000001646</v>
      </c>
      <c r="F140" s="95" t="s">
        <v>85</v>
      </c>
      <c r="G140" s="276">
        <v>165</v>
      </c>
      <c r="H140" s="250">
        <f t="shared" si="3"/>
        <v>157</v>
      </c>
      <c r="I140" s="80"/>
      <c r="J140" s="80"/>
    </row>
    <row r="141" spans="1:10" ht="17.25" customHeight="1" x14ac:dyDescent="0.2">
      <c r="A141" s="93">
        <f t="shared" ref="A141:B141" si="5">A140</f>
        <v>6172</v>
      </c>
      <c r="B141" s="94">
        <f t="shared" si="5"/>
        <v>2122</v>
      </c>
      <c r="C141" s="275">
        <v>302</v>
      </c>
      <c r="D141" s="412" t="s">
        <v>224</v>
      </c>
      <c r="E141" s="249">
        <v>90000001647</v>
      </c>
      <c r="F141" s="95" t="s">
        <v>85</v>
      </c>
      <c r="G141" s="276">
        <v>1153</v>
      </c>
      <c r="H141" s="250">
        <f t="shared" si="3"/>
        <v>1095</v>
      </c>
      <c r="I141" s="80"/>
      <c r="J141" s="80"/>
    </row>
    <row r="142" spans="1:10" ht="17.25" customHeight="1" x14ac:dyDescent="0.2">
      <c r="A142" s="93">
        <f t="shared" ref="A142:B142" si="6">A141</f>
        <v>6172</v>
      </c>
      <c r="B142" s="94">
        <f t="shared" si="6"/>
        <v>2122</v>
      </c>
      <c r="C142" s="275">
        <v>302</v>
      </c>
      <c r="D142" s="412" t="s">
        <v>225</v>
      </c>
      <c r="E142" s="249">
        <v>90000001650</v>
      </c>
      <c r="F142" s="95" t="s">
        <v>85</v>
      </c>
      <c r="G142" s="276">
        <v>534</v>
      </c>
      <c r="H142" s="250">
        <f t="shared" si="3"/>
        <v>507</v>
      </c>
      <c r="I142" s="80"/>
      <c r="J142" s="80"/>
    </row>
    <row r="143" spans="1:10" ht="17.25" customHeight="1" x14ac:dyDescent="0.2">
      <c r="A143" s="93">
        <f t="shared" ref="A143:B143" si="7">A142</f>
        <v>6172</v>
      </c>
      <c r="B143" s="94">
        <f t="shared" si="7"/>
        <v>2122</v>
      </c>
      <c r="C143" s="275">
        <v>302</v>
      </c>
      <c r="D143" s="412" t="s">
        <v>226</v>
      </c>
      <c r="E143" s="249">
        <v>90000001652</v>
      </c>
      <c r="F143" s="95" t="s">
        <v>85</v>
      </c>
      <c r="G143" s="276">
        <v>4515</v>
      </c>
      <c r="H143" s="250">
        <f t="shared" si="3"/>
        <v>4289</v>
      </c>
      <c r="I143" s="80"/>
      <c r="J143" s="80"/>
    </row>
    <row r="144" spans="1:10" ht="17.25" customHeight="1" x14ac:dyDescent="0.2">
      <c r="A144" s="93">
        <f t="shared" ref="A144:B144" si="8">A143</f>
        <v>6172</v>
      </c>
      <c r="B144" s="94">
        <f t="shared" si="8"/>
        <v>2122</v>
      </c>
      <c r="C144" s="275">
        <v>302</v>
      </c>
      <c r="D144" s="412" t="s">
        <v>227</v>
      </c>
      <c r="E144" s="249">
        <v>90000001653</v>
      </c>
      <c r="F144" s="95" t="s">
        <v>85</v>
      </c>
      <c r="G144" s="276">
        <v>480</v>
      </c>
      <c r="H144" s="250">
        <f t="shared" si="3"/>
        <v>456</v>
      </c>
      <c r="I144" s="80"/>
      <c r="J144" s="80"/>
    </row>
    <row r="145" spans="1:13" ht="17.25" customHeight="1" x14ac:dyDescent="0.2">
      <c r="A145" s="93">
        <f t="shared" ref="A145:B145" si="9">A144</f>
        <v>6172</v>
      </c>
      <c r="B145" s="94">
        <f t="shared" si="9"/>
        <v>2122</v>
      </c>
      <c r="C145" s="275">
        <v>302</v>
      </c>
      <c r="D145" s="412" t="s">
        <v>228</v>
      </c>
      <c r="E145" s="249">
        <v>90000001654</v>
      </c>
      <c r="F145" s="95" t="s">
        <v>85</v>
      </c>
      <c r="G145" s="276">
        <v>996</v>
      </c>
      <c r="H145" s="250">
        <f t="shared" si="3"/>
        <v>946</v>
      </c>
      <c r="I145" s="80"/>
      <c r="J145" s="80"/>
    </row>
    <row r="146" spans="1:13" ht="17.25" customHeight="1" x14ac:dyDescent="0.2">
      <c r="A146" s="93">
        <f t="shared" ref="A146:B146" si="10">A145</f>
        <v>6172</v>
      </c>
      <c r="B146" s="94">
        <f t="shared" si="10"/>
        <v>2122</v>
      </c>
      <c r="C146" s="275">
        <v>302</v>
      </c>
      <c r="D146" s="412" t="s">
        <v>229</v>
      </c>
      <c r="E146" s="249">
        <v>90000001656</v>
      </c>
      <c r="F146" s="95" t="s">
        <v>85</v>
      </c>
      <c r="G146" s="276">
        <v>5728</v>
      </c>
      <c r="H146" s="250">
        <f t="shared" si="3"/>
        <v>5442</v>
      </c>
      <c r="I146" s="80"/>
      <c r="J146" s="80"/>
    </row>
    <row r="147" spans="1:13" ht="17.25" customHeight="1" x14ac:dyDescent="0.2">
      <c r="A147" s="93">
        <f t="shared" ref="A147:B147" si="11">A146</f>
        <v>6172</v>
      </c>
      <c r="B147" s="94">
        <f t="shared" si="11"/>
        <v>2122</v>
      </c>
      <c r="C147" s="275">
        <v>302</v>
      </c>
      <c r="D147" s="257" t="s">
        <v>230</v>
      </c>
      <c r="E147" s="249">
        <v>90000001657</v>
      </c>
      <c r="F147" s="95" t="s">
        <v>85</v>
      </c>
      <c r="G147" s="276">
        <v>3742</v>
      </c>
      <c r="H147" s="250">
        <f t="shared" si="3"/>
        <v>3555</v>
      </c>
      <c r="I147" s="80"/>
      <c r="J147" s="80"/>
    </row>
    <row r="148" spans="1:13" ht="25.5" x14ac:dyDescent="0.2">
      <c r="A148" s="93">
        <f t="shared" ref="A148:B148" si="12">A147</f>
        <v>6172</v>
      </c>
      <c r="B148" s="94">
        <f t="shared" si="12"/>
        <v>2122</v>
      </c>
      <c r="C148" s="255">
        <v>302</v>
      </c>
      <c r="D148" s="412" t="s">
        <v>231</v>
      </c>
      <c r="E148" s="253">
        <v>90000001658</v>
      </c>
      <c r="F148" s="254" t="s">
        <v>85</v>
      </c>
      <c r="G148" s="276">
        <v>2680</v>
      </c>
      <c r="H148" s="250">
        <f t="shared" si="3"/>
        <v>2546</v>
      </c>
      <c r="I148" s="80"/>
      <c r="J148" s="80"/>
    </row>
    <row r="149" spans="1:13" ht="17.25" customHeight="1" x14ac:dyDescent="0.2">
      <c r="A149" s="93">
        <f t="shared" ref="A149:B149" si="13">A148</f>
        <v>6172</v>
      </c>
      <c r="B149" s="94">
        <f t="shared" si="13"/>
        <v>2122</v>
      </c>
      <c r="C149" s="275">
        <v>302</v>
      </c>
      <c r="D149" s="412" t="s">
        <v>232</v>
      </c>
      <c r="E149" s="249">
        <v>90000001659</v>
      </c>
      <c r="F149" s="95" t="s">
        <v>85</v>
      </c>
      <c r="G149" s="276">
        <v>2725</v>
      </c>
      <c r="H149" s="250">
        <f t="shared" si="3"/>
        <v>2589</v>
      </c>
      <c r="I149" s="80"/>
      <c r="J149" s="80"/>
    </row>
    <row r="150" spans="1:13" ht="17.25" customHeight="1" x14ac:dyDescent="0.2">
      <c r="A150" s="93">
        <f t="shared" ref="A150:B150" si="14">A149</f>
        <v>6172</v>
      </c>
      <c r="B150" s="94">
        <f t="shared" si="14"/>
        <v>2122</v>
      </c>
      <c r="C150" s="275">
        <v>302</v>
      </c>
      <c r="D150" s="412" t="s">
        <v>233</v>
      </c>
      <c r="E150" s="249">
        <v>90000001660</v>
      </c>
      <c r="F150" s="95" t="s">
        <v>85</v>
      </c>
      <c r="G150" s="276">
        <v>1013</v>
      </c>
      <c r="H150" s="250">
        <f t="shared" si="3"/>
        <v>962</v>
      </c>
      <c r="I150" s="80"/>
      <c r="J150" s="80"/>
    </row>
    <row r="151" spans="1:13" ht="17.25" customHeight="1" x14ac:dyDescent="0.2">
      <c r="A151" s="93">
        <f t="shared" ref="A151:B151" si="15">A150</f>
        <v>6172</v>
      </c>
      <c r="B151" s="94">
        <f t="shared" si="15"/>
        <v>2122</v>
      </c>
      <c r="C151" s="275">
        <v>302</v>
      </c>
      <c r="D151" s="412" t="s">
        <v>234</v>
      </c>
      <c r="E151" s="249">
        <v>90000001661</v>
      </c>
      <c r="F151" s="95" t="s">
        <v>85</v>
      </c>
      <c r="G151" s="276">
        <v>2775</v>
      </c>
      <c r="H151" s="250">
        <f t="shared" si="3"/>
        <v>2636</v>
      </c>
      <c r="I151" s="80"/>
      <c r="J151" s="80"/>
    </row>
    <row r="152" spans="1:13" ht="17.25" customHeight="1" x14ac:dyDescent="0.2">
      <c r="A152" s="93">
        <v>6172</v>
      </c>
      <c r="B152" s="94">
        <v>2122</v>
      </c>
      <c r="C152" s="275">
        <v>302</v>
      </c>
      <c r="D152" s="257" t="s">
        <v>235</v>
      </c>
      <c r="E152" s="275">
        <v>90000001663</v>
      </c>
      <c r="F152" s="95" t="s">
        <v>85</v>
      </c>
      <c r="G152" s="276">
        <v>1524</v>
      </c>
      <c r="H152" s="250">
        <f t="shared" si="3"/>
        <v>1448</v>
      </c>
      <c r="I152" s="80"/>
      <c r="J152" s="80"/>
    </row>
    <row r="153" spans="1:13" ht="13.5" thickBot="1" x14ac:dyDescent="0.25">
      <c r="A153" s="345">
        <v>6172</v>
      </c>
      <c r="B153" s="234">
        <v>2122</v>
      </c>
      <c r="C153" s="413">
        <v>302</v>
      </c>
      <c r="D153" s="346" t="s">
        <v>481</v>
      </c>
      <c r="E153" s="236">
        <v>90000001702</v>
      </c>
      <c r="F153" s="347" t="s">
        <v>85</v>
      </c>
      <c r="G153" s="276">
        <v>2314</v>
      </c>
      <c r="H153" s="250">
        <f t="shared" si="3"/>
        <v>2198</v>
      </c>
      <c r="I153" s="80"/>
      <c r="J153" s="80"/>
    </row>
    <row r="154" spans="1:13" ht="16.5" thickTop="1" thickBot="1" x14ac:dyDescent="0.3">
      <c r="A154" s="262" t="s">
        <v>91</v>
      </c>
      <c r="B154" s="263"/>
      <c r="C154" s="282"/>
      <c r="D154" s="264"/>
      <c r="E154" s="265"/>
      <c r="F154" s="266"/>
      <c r="G154" s="348">
        <f>SUM(G128:G153)</f>
        <v>59973</v>
      </c>
      <c r="H154" s="348">
        <f>SUM(H128:H153)</f>
        <v>57794</v>
      </c>
      <c r="I154" s="512"/>
      <c r="J154" s="407">
        <f>5*G154/100</f>
        <v>2998.65</v>
      </c>
      <c r="K154" s="407">
        <f>10*G154/100</f>
        <v>5997.3</v>
      </c>
      <c r="L154" s="407">
        <f>15*G154/100</f>
        <v>8995.9500000000007</v>
      </c>
      <c r="M154" s="407">
        <f>20*G154/100</f>
        <v>11994.6</v>
      </c>
    </row>
    <row r="155" spans="1:13" ht="13.5" thickTop="1" x14ac:dyDescent="0.2">
      <c r="A155" s="414"/>
      <c r="B155" s="414"/>
      <c r="C155" s="414"/>
      <c r="D155" s="493"/>
      <c r="E155" s="414"/>
      <c r="G155" s="414"/>
      <c r="H155" s="499"/>
    </row>
    <row r="156" spans="1:13" ht="23.25" x14ac:dyDescent="0.35">
      <c r="A156" s="271" t="s">
        <v>277</v>
      </c>
      <c r="B156" s="495"/>
      <c r="C156" s="495"/>
      <c r="D156" s="272"/>
      <c r="E156" s="495"/>
      <c r="F156" s="734"/>
      <c r="G156" s="735"/>
      <c r="H156" s="500" t="s">
        <v>278</v>
      </c>
      <c r="I156" s="500"/>
    </row>
    <row r="157" spans="1:13" ht="14.25" x14ac:dyDescent="0.2">
      <c r="A157" s="39" t="s">
        <v>0</v>
      </c>
      <c r="B157" s="43"/>
      <c r="C157" s="283" t="s">
        <v>495</v>
      </c>
      <c r="D157" s="494"/>
      <c r="E157" s="39"/>
      <c r="F157" s="39"/>
      <c r="G157" s="45"/>
      <c r="H157" s="499"/>
    </row>
    <row r="158" spans="1:13" ht="14.25" x14ac:dyDescent="0.2">
      <c r="A158" s="43"/>
      <c r="B158" s="43"/>
      <c r="C158" s="39" t="s">
        <v>1</v>
      </c>
      <c r="D158" s="494"/>
      <c r="E158" s="39"/>
      <c r="F158" s="39"/>
      <c r="G158" s="45"/>
      <c r="H158" s="499"/>
    </row>
    <row r="159" spans="1:13" ht="13.5" thickBot="1" x14ac:dyDescent="0.25">
      <c r="A159" s="213"/>
      <c r="B159" s="213"/>
      <c r="C159" s="215"/>
      <c r="D159" s="214"/>
      <c r="E159" s="215"/>
      <c r="F159" s="216"/>
      <c r="G159" s="274" t="s">
        <v>2</v>
      </c>
      <c r="H159" s="501" t="s">
        <v>2</v>
      </c>
      <c r="I159" s="501"/>
    </row>
    <row r="160" spans="1:13" ht="27" thickTop="1" thickBot="1" x14ac:dyDescent="0.25">
      <c r="A160" s="85" t="s">
        <v>3</v>
      </c>
      <c r="B160" s="86" t="s">
        <v>4</v>
      </c>
      <c r="C160" s="280" t="s">
        <v>5</v>
      </c>
      <c r="D160" s="280"/>
      <c r="E160" s="280" t="s">
        <v>82</v>
      </c>
      <c r="F160" s="87" t="s">
        <v>6</v>
      </c>
      <c r="G160" s="273" t="s">
        <v>456</v>
      </c>
      <c r="H160" s="502" t="s">
        <v>456</v>
      </c>
      <c r="I160" s="503"/>
      <c r="J160" s="504"/>
    </row>
    <row r="161" spans="1:13" ht="26.25" thickTop="1" x14ac:dyDescent="0.2">
      <c r="A161" s="284">
        <v>6172</v>
      </c>
      <c r="B161" s="252">
        <v>2122</v>
      </c>
      <c r="C161" s="255">
        <v>302</v>
      </c>
      <c r="D161" s="285" t="s">
        <v>203</v>
      </c>
      <c r="E161" s="255">
        <v>90000001599</v>
      </c>
      <c r="F161" s="254" t="s">
        <v>85</v>
      </c>
      <c r="G161" s="256">
        <v>871</v>
      </c>
      <c r="H161" s="256">
        <f t="shared" ref="H161:H162" si="16">ROUND(0.95*G161,0)</f>
        <v>827</v>
      </c>
      <c r="I161" s="506"/>
      <c r="J161" s="506"/>
    </row>
    <row r="162" spans="1:13" ht="13.5" thickBot="1" x14ac:dyDescent="0.25">
      <c r="A162" s="93" t="s">
        <v>83</v>
      </c>
      <c r="B162" s="94" t="s">
        <v>84</v>
      </c>
      <c r="C162" s="275">
        <v>302</v>
      </c>
      <c r="D162" s="269" t="s">
        <v>96</v>
      </c>
      <c r="E162" s="275">
        <v>90000001600</v>
      </c>
      <c r="F162" s="95" t="s">
        <v>85</v>
      </c>
      <c r="G162" s="276">
        <v>46788</v>
      </c>
      <c r="H162" s="256">
        <f t="shared" si="16"/>
        <v>44449</v>
      </c>
      <c r="I162" s="506"/>
      <c r="J162" s="80"/>
    </row>
    <row r="163" spans="1:13" ht="16.5" thickTop="1" thickBot="1" x14ac:dyDescent="0.3">
      <c r="A163" s="262" t="s">
        <v>89</v>
      </c>
      <c r="B163" s="263"/>
      <c r="C163" s="282"/>
      <c r="D163" s="264"/>
      <c r="E163" s="282"/>
      <c r="F163" s="266"/>
      <c r="G163" s="267">
        <f>SUM(G161:G162)</f>
        <v>47659</v>
      </c>
      <c r="H163" s="267">
        <f>SUM(H161:H162)</f>
        <v>45276</v>
      </c>
      <c r="I163" s="512"/>
      <c r="J163" s="407">
        <f>5*G163/100</f>
        <v>2382.9499999999998</v>
      </c>
      <c r="K163" s="407">
        <f>10*G163/100</f>
        <v>4765.8999999999996</v>
      </c>
      <c r="L163" s="407">
        <f>15*G163/100</f>
        <v>7148.85</v>
      </c>
      <c r="M163" s="407">
        <f>20*G163/100</f>
        <v>9531.7999999999993</v>
      </c>
    </row>
    <row r="164" spans="1:13" ht="13.5" thickTop="1" x14ac:dyDescent="0.2">
      <c r="A164" s="414"/>
      <c r="B164" s="414"/>
      <c r="C164" s="414"/>
      <c r="D164" s="493"/>
      <c r="E164" s="414"/>
      <c r="G164" s="414"/>
      <c r="H164" s="499"/>
    </row>
    <row r="165" spans="1:13" ht="23.25" x14ac:dyDescent="0.35">
      <c r="A165" s="271" t="s">
        <v>287</v>
      </c>
      <c r="B165" s="495"/>
      <c r="C165" s="495"/>
      <c r="D165" s="272"/>
      <c r="E165" s="495"/>
      <c r="F165" s="734"/>
      <c r="G165" s="735"/>
      <c r="H165" s="500" t="s">
        <v>279</v>
      </c>
      <c r="I165" s="500"/>
    </row>
    <row r="166" spans="1:13" ht="14.25" x14ac:dyDescent="0.2">
      <c r="A166" s="39" t="s">
        <v>0</v>
      </c>
      <c r="B166" s="43"/>
      <c r="C166" s="283" t="s">
        <v>286</v>
      </c>
      <c r="D166" s="494"/>
      <c r="E166" s="39"/>
      <c r="F166" s="39"/>
      <c r="G166" s="45"/>
      <c r="H166" s="499"/>
    </row>
    <row r="167" spans="1:13" ht="14.25" x14ac:dyDescent="0.2">
      <c r="A167" s="43"/>
      <c r="B167" s="43"/>
      <c r="C167" s="39" t="s">
        <v>1</v>
      </c>
      <c r="D167" s="494"/>
      <c r="E167" s="39"/>
      <c r="F167" s="39"/>
      <c r="G167" s="45"/>
      <c r="H167" s="499"/>
    </row>
    <row r="168" spans="1:13" ht="13.5" thickBot="1" x14ac:dyDescent="0.25">
      <c r="A168" s="213"/>
      <c r="B168" s="213"/>
      <c r="C168" s="215"/>
      <c r="D168" s="214"/>
      <c r="E168" s="215"/>
      <c r="F168" s="216"/>
      <c r="G168" s="274"/>
      <c r="H168" s="501" t="s">
        <v>2</v>
      </c>
      <c r="I168" s="501"/>
    </row>
    <row r="169" spans="1:13" ht="27" thickTop="1" thickBot="1" x14ac:dyDescent="0.25">
      <c r="A169" s="85" t="s">
        <v>3</v>
      </c>
      <c r="B169" s="86" t="s">
        <v>4</v>
      </c>
      <c r="C169" s="280" t="s">
        <v>5</v>
      </c>
      <c r="D169" s="280"/>
      <c r="E169" s="280" t="s">
        <v>82</v>
      </c>
      <c r="F169" s="87" t="s">
        <v>6</v>
      </c>
      <c r="G169" s="273" t="s">
        <v>456</v>
      </c>
      <c r="H169" s="502" t="s">
        <v>456</v>
      </c>
      <c r="I169" s="503"/>
      <c r="J169" s="504"/>
    </row>
    <row r="170" spans="1:13" ht="17.25" customHeight="1" thickTop="1" x14ac:dyDescent="0.2">
      <c r="A170" s="93" t="s">
        <v>83</v>
      </c>
      <c r="B170" s="94" t="s">
        <v>84</v>
      </c>
      <c r="C170" s="275">
        <v>302</v>
      </c>
      <c r="D170" s="268" t="s">
        <v>204</v>
      </c>
      <c r="E170" s="249">
        <v>90000001601</v>
      </c>
      <c r="F170" s="95" t="s">
        <v>85</v>
      </c>
      <c r="G170" s="250">
        <v>3205</v>
      </c>
      <c r="H170" s="250">
        <f t="shared" ref="H170:H176" si="17">ROUND(0.95*G170,0)</f>
        <v>3045</v>
      </c>
      <c r="I170" s="80"/>
      <c r="J170" s="80"/>
    </row>
    <row r="171" spans="1:13" ht="17.25" customHeight="1" x14ac:dyDescent="0.2">
      <c r="A171" s="93" t="s">
        <v>83</v>
      </c>
      <c r="B171" s="94" t="s">
        <v>84</v>
      </c>
      <c r="C171" s="275">
        <v>302</v>
      </c>
      <c r="D171" s="268" t="s">
        <v>205</v>
      </c>
      <c r="E171" s="249">
        <v>90000001602</v>
      </c>
      <c r="F171" s="95" t="s">
        <v>85</v>
      </c>
      <c r="G171" s="250">
        <v>9440</v>
      </c>
      <c r="H171" s="250">
        <f t="shared" si="17"/>
        <v>8968</v>
      </c>
      <c r="I171" s="80"/>
      <c r="J171" s="80"/>
    </row>
    <row r="172" spans="1:13" ht="17.25" customHeight="1" x14ac:dyDescent="0.2">
      <c r="A172" s="93" t="str">
        <f>A175</f>
        <v>6172</v>
      </c>
      <c r="B172" s="94" t="str">
        <f>B175</f>
        <v>2122</v>
      </c>
      <c r="C172" s="275">
        <v>302</v>
      </c>
      <c r="D172" s="269" t="s">
        <v>206</v>
      </c>
      <c r="E172" s="249">
        <v>90000001603</v>
      </c>
      <c r="F172" s="95" t="s">
        <v>85</v>
      </c>
      <c r="G172" s="250">
        <v>1011</v>
      </c>
      <c r="H172" s="250">
        <f t="shared" si="17"/>
        <v>960</v>
      </c>
      <c r="I172" s="80"/>
      <c r="J172" s="80"/>
    </row>
    <row r="173" spans="1:13" ht="17.25" customHeight="1" x14ac:dyDescent="0.2">
      <c r="A173" s="93" t="str">
        <f>A176</f>
        <v>6172</v>
      </c>
      <c r="B173" s="94" t="str">
        <f>B176</f>
        <v>2122</v>
      </c>
      <c r="C173" s="275">
        <v>302</v>
      </c>
      <c r="D173" s="269" t="s">
        <v>207</v>
      </c>
      <c r="E173" s="249">
        <v>90000001604</v>
      </c>
      <c r="F173" s="95" t="s">
        <v>85</v>
      </c>
      <c r="G173" s="250">
        <v>2412</v>
      </c>
      <c r="H173" s="250">
        <f t="shared" si="17"/>
        <v>2291</v>
      </c>
      <c r="I173" s="80"/>
      <c r="J173" s="80"/>
    </row>
    <row r="174" spans="1:13" ht="17.25" customHeight="1" x14ac:dyDescent="0.2">
      <c r="A174" s="93" t="str">
        <f>A173</f>
        <v>6172</v>
      </c>
      <c r="B174" s="94" t="str">
        <f>B173</f>
        <v>2122</v>
      </c>
      <c r="C174" s="275">
        <v>302</v>
      </c>
      <c r="D174" s="269" t="s">
        <v>208</v>
      </c>
      <c r="E174" s="249">
        <v>90000001606</v>
      </c>
      <c r="F174" s="95" t="s">
        <v>85</v>
      </c>
      <c r="G174" s="250">
        <v>3933</v>
      </c>
      <c r="H174" s="250">
        <f t="shared" si="17"/>
        <v>3736</v>
      </c>
      <c r="I174" s="80"/>
      <c r="J174" s="80"/>
    </row>
    <row r="175" spans="1:13" ht="17.25" customHeight="1" x14ac:dyDescent="0.2">
      <c r="A175" s="93" t="str">
        <f>A174</f>
        <v>6172</v>
      </c>
      <c r="B175" s="94" t="str">
        <f>B174</f>
        <v>2122</v>
      </c>
      <c r="C175" s="275">
        <v>302</v>
      </c>
      <c r="D175" s="269" t="s">
        <v>209</v>
      </c>
      <c r="E175" s="249">
        <v>90000001607</v>
      </c>
      <c r="F175" s="95" t="s">
        <v>85</v>
      </c>
      <c r="G175" s="250">
        <v>1404</v>
      </c>
      <c r="H175" s="250">
        <f t="shared" si="17"/>
        <v>1334</v>
      </c>
      <c r="I175" s="80"/>
      <c r="J175" s="80"/>
    </row>
    <row r="176" spans="1:13" ht="17.25" customHeight="1" thickBot="1" x14ac:dyDescent="0.25">
      <c r="A176" s="93" t="s">
        <v>83</v>
      </c>
      <c r="B176" s="94" t="s">
        <v>84</v>
      </c>
      <c r="C176" s="275">
        <v>302</v>
      </c>
      <c r="D176" s="269" t="s">
        <v>210</v>
      </c>
      <c r="E176" s="249">
        <v>90000001608</v>
      </c>
      <c r="F176" s="95" t="s">
        <v>85</v>
      </c>
      <c r="G176" s="250">
        <v>2330</v>
      </c>
      <c r="H176" s="250">
        <f t="shared" si="17"/>
        <v>2214</v>
      </c>
      <c r="I176" s="80"/>
      <c r="J176" s="80"/>
    </row>
    <row r="177" spans="1:13" ht="16.5" thickTop="1" thickBot="1" x14ac:dyDescent="0.3">
      <c r="A177" s="270" t="s">
        <v>90</v>
      </c>
      <c r="B177" s="263"/>
      <c r="C177" s="282"/>
      <c r="D177" s="264"/>
      <c r="E177" s="265"/>
      <c r="F177" s="266"/>
      <c r="G177" s="267">
        <f>SUM(G170:G176)</f>
        <v>23735</v>
      </c>
      <c r="H177" s="267">
        <f>SUM(H170:H176)</f>
        <v>22548</v>
      </c>
      <c r="I177" s="512"/>
      <c r="J177" s="407">
        <f>5*G177/100</f>
        <v>1186.75</v>
      </c>
      <c r="K177" s="407">
        <f>10*G177/100</f>
        <v>2373.5</v>
      </c>
      <c r="L177" s="407">
        <f>15*G177/100</f>
        <v>3560.25</v>
      </c>
      <c r="M177" s="407">
        <f>20*G177/100</f>
        <v>4747</v>
      </c>
    </row>
    <row r="178" spans="1:13" s="216" customFormat="1" ht="13.5" thickTop="1" x14ac:dyDescent="0.2">
      <c r="A178" s="84"/>
      <c r="B178" s="84"/>
      <c r="C178" s="278"/>
      <c r="D178" s="287"/>
      <c r="E178" s="278"/>
      <c r="F178" s="82"/>
      <c r="G178" s="80"/>
      <c r="H178" s="499"/>
      <c r="I178" s="499"/>
    </row>
    <row r="179" spans="1:13" s="216" customFormat="1" x14ac:dyDescent="0.2">
      <c r="A179" s="84"/>
      <c r="B179" s="84"/>
      <c r="C179" s="278"/>
      <c r="D179" s="287"/>
      <c r="E179" s="278"/>
      <c r="F179" s="82"/>
      <c r="G179" s="80"/>
      <c r="H179" s="499"/>
      <c r="I179" s="499"/>
    </row>
    <row r="180" spans="1:13" ht="23.25" x14ac:dyDescent="0.35">
      <c r="A180" s="271" t="s">
        <v>280</v>
      </c>
      <c r="B180" s="495"/>
      <c r="C180" s="495"/>
      <c r="D180" s="272"/>
      <c r="E180" s="495"/>
      <c r="F180" s="734"/>
      <c r="G180" s="735"/>
      <c r="H180" s="500" t="s">
        <v>285</v>
      </c>
      <c r="I180" s="500"/>
    </row>
    <row r="181" spans="1:13" ht="14.25" x14ac:dyDescent="0.2">
      <c r="A181" s="39" t="s">
        <v>0</v>
      </c>
      <c r="B181" s="43"/>
      <c r="C181" s="52" t="s">
        <v>281</v>
      </c>
      <c r="D181" s="494"/>
      <c r="E181" s="39"/>
      <c r="F181" s="39"/>
      <c r="G181" s="45"/>
      <c r="H181" s="499"/>
    </row>
    <row r="182" spans="1:13" ht="14.25" x14ac:dyDescent="0.2">
      <c r="A182" s="43"/>
      <c r="B182" s="43"/>
      <c r="C182" s="39" t="s">
        <v>1</v>
      </c>
      <c r="D182" s="494"/>
      <c r="E182" s="39"/>
      <c r="F182" s="39"/>
      <c r="G182" s="45"/>
      <c r="H182" s="499"/>
    </row>
    <row r="183" spans="1:13" ht="13.5" thickBot="1" x14ac:dyDescent="0.25">
      <c r="A183" s="218"/>
      <c r="B183" s="218"/>
      <c r="C183" s="219"/>
      <c r="D183" s="217"/>
      <c r="E183" s="219"/>
      <c r="F183" s="220"/>
      <c r="G183" s="279"/>
      <c r="H183" s="508" t="s">
        <v>2</v>
      </c>
      <c r="I183" s="501"/>
    </row>
    <row r="184" spans="1:13" ht="27" thickTop="1" thickBot="1" x14ac:dyDescent="0.25">
      <c r="A184" s="221" t="s">
        <v>3</v>
      </c>
      <c r="B184" s="222" t="s">
        <v>4</v>
      </c>
      <c r="C184" s="223" t="s">
        <v>5</v>
      </c>
      <c r="D184" s="223"/>
      <c r="E184" s="223" t="s">
        <v>82</v>
      </c>
      <c r="F184" s="224" t="s">
        <v>6</v>
      </c>
      <c r="G184" s="225" t="s">
        <v>456</v>
      </c>
      <c r="H184" s="513" t="s">
        <v>456</v>
      </c>
      <c r="I184" s="514"/>
      <c r="J184" s="504"/>
    </row>
    <row r="185" spans="1:13" ht="15.75" thickTop="1" x14ac:dyDescent="0.2">
      <c r="A185" s="226" t="s">
        <v>116</v>
      </c>
      <c r="B185" s="227"/>
      <c r="C185" s="228"/>
      <c r="D185" s="229"/>
      <c r="E185" s="230"/>
      <c r="F185" s="231"/>
      <c r="G185" s="232"/>
      <c r="H185" s="515"/>
      <c r="I185" s="514"/>
      <c r="J185" s="516"/>
    </row>
    <row r="186" spans="1:13" x14ac:dyDescent="0.2">
      <c r="A186" s="233">
        <v>6172</v>
      </c>
      <c r="B186" s="234">
        <v>2122</v>
      </c>
      <c r="C186" s="413">
        <v>302</v>
      </c>
      <c r="D186" s="235" t="s">
        <v>236</v>
      </c>
      <c r="E186" s="236">
        <v>90000001700</v>
      </c>
      <c r="F186" s="237" t="s">
        <v>85</v>
      </c>
      <c r="G186" s="306">
        <v>13360</v>
      </c>
      <c r="H186" s="250">
        <f t="shared" ref="H186:H188" si="18">ROUND(0.95*G186,0)</f>
        <v>12692</v>
      </c>
      <c r="I186" s="80"/>
      <c r="J186" s="517"/>
    </row>
    <row r="187" spans="1:13" hidden="1" x14ac:dyDescent="0.2">
      <c r="A187" s="233"/>
      <c r="B187" s="234"/>
      <c r="C187" s="413"/>
      <c r="D187" s="235"/>
      <c r="E187" s="236"/>
      <c r="F187" s="237"/>
      <c r="G187" s="306"/>
      <c r="H187" s="250">
        <f t="shared" si="18"/>
        <v>0</v>
      </c>
      <c r="I187" s="80"/>
      <c r="J187" s="517"/>
    </row>
    <row r="188" spans="1:13" ht="26.25" thickBot="1" x14ac:dyDescent="0.25">
      <c r="A188" s="238">
        <v>6172</v>
      </c>
      <c r="B188" s="239">
        <v>2122</v>
      </c>
      <c r="C188" s="240">
        <v>302</v>
      </c>
      <c r="D188" s="241" t="s">
        <v>237</v>
      </c>
      <c r="E188" s="242">
        <v>90000001704</v>
      </c>
      <c r="F188" s="243" t="s">
        <v>85</v>
      </c>
      <c r="G188" s="307">
        <v>24787</v>
      </c>
      <c r="H188" s="250">
        <f t="shared" si="18"/>
        <v>23548</v>
      </c>
      <c r="I188" s="80"/>
      <c r="J188" s="518"/>
      <c r="K188" s="407"/>
      <c r="L188" s="407"/>
      <c r="M188" s="407"/>
    </row>
    <row r="189" spans="1:13" ht="16.5" thickTop="1" thickBot="1" x14ac:dyDescent="0.3">
      <c r="A189" s="244" t="s">
        <v>92</v>
      </c>
      <c r="B189" s="245"/>
      <c r="C189" s="419"/>
      <c r="D189" s="246"/>
      <c r="E189" s="247"/>
      <c r="F189" s="248"/>
      <c r="G189" s="519">
        <f>G186+G187+G188</f>
        <v>38147</v>
      </c>
      <c r="H189" s="520">
        <f>H186+H187+H188</f>
        <v>36240</v>
      </c>
      <c r="I189" s="521"/>
      <c r="J189" s="420">
        <f>5*G189/100</f>
        <v>1907.35</v>
      </c>
      <c r="K189" s="420">
        <f>10*G189/100</f>
        <v>3814.7</v>
      </c>
      <c r="L189" s="420">
        <f>15*G189/100</f>
        <v>5722.05</v>
      </c>
      <c r="M189" s="420">
        <f>20*G189/100</f>
        <v>7629.4</v>
      </c>
    </row>
    <row r="190" spans="1:13" ht="16.5" thickTop="1" thickBot="1" x14ac:dyDescent="0.3">
      <c r="A190" s="731" t="s">
        <v>86</v>
      </c>
      <c r="B190" s="732"/>
      <c r="C190" s="732"/>
      <c r="D190" s="732"/>
      <c r="E190" s="732"/>
      <c r="F190" s="733"/>
      <c r="G190" s="286">
        <f>G189+G177+G163+G154+G121</f>
        <v>269632</v>
      </c>
      <c r="H190" s="286">
        <f>H189+H177+H163+H154+H121</f>
        <v>256970</v>
      </c>
      <c r="I190" s="512"/>
      <c r="J190" s="421">
        <f>J189+J177+J163+J154+J121</f>
        <v>13481.599999999999</v>
      </c>
      <c r="K190" s="421">
        <f>K189+K177+K163+K154+K121</f>
        <v>26963.199999999997</v>
      </c>
    </row>
    <row r="191" spans="1:13" ht="13.5" thickTop="1" x14ac:dyDescent="0.2"/>
    <row r="192" spans="1:13" x14ac:dyDescent="0.2">
      <c r="G192" s="418" t="s">
        <v>499</v>
      </c>
      <c r="H192" s="522">
        <f>G190-H190</f>
        <v>12662</v>
      </c>
      <c r="I192" s="523"/>
    </row>
    <row r="193" spans="11:14" x14ac:dyDescent="0.2">
      <c r="K193" s="380" t="s">
        <v>482</v>
      </c>
      <c r="L193" s="399">
        <f>K121</f>
        <v>10011.799999999999</v>
      </c>
      <c r="M193" s="380">
        <v>10012</v>
      </c>
      <c r="N193" s="421">
        <f>J121</f>
        <v>5005.8999999999996</v>
      </c>
    </row>
    <row r="194" spans="11:14" x14ac:dyDescent="0.2">
      <c r="K194" s="380" t="s">
        <v>483</v>
      </c>
      <c r="L194" s="399">
        <f>K154</f>
        <v>5997.3</v>
      </c>
      <c r="M194" s="380">
        <v>6084</v>
      </c>
      <c r="N194" s="421">
        <f>J154</f>
        <v>2998.65</v>
      </c>
    </row>
    <row r="195" spans="11:14" x14ac:dyDescent="0.2">
      <c r="K195" s="380" t="s">
        <v>484</v>
      </c>
      <c r="L195" s="399">
        <f>K163</f>
        <v>4765.8999999999996</v>
      </c>
      <c r="M195" s="380">
        <v>4766</v>
      </c>
      <c r="N195" s="421">
        <f>J163</f>
        <v>2382.9499999999998</v>
      </c>
    </row>
    <row r="196" spans="11:14" x14ac:dyDescent="0.2">
      <c r="K196" s="380" t="s">
        <v>485</v>
      </c>
      <c r="L196" s="399">
        <f>K177</f>
        <v>2373.5</v>
      </c>
      <c r="M196" s="380">
        <v>2374</v>
      </c>
      <c r="N196" s="399">
        <f>J177</f>
        <v>1186.75</v>
      </c>
    </row>
    <row r="197" spans="11:14" x14ac:dyDescent="0.2">
      <c r="K197" s="380" t="s">
        <v>486</v>
      </c>
      <c r="L197" s="399">
        <f>K189</f>
        <v>3814.7</v>
      </c>
      <c r="M197" s="380">
        <v>3815</v>
      </c>
      <c r="N197" s="421">
        <f>J189</f>
        <v>1907.35</v>
      </c>
    </row>
    <row r="198" spans="11:14" x14ac:dyDescent="0.2">
      <c r="K198" s="380" t="s">
        <v>55</v>
      </c>
      <c r="L198" s="399">
        <f>SUM(L193:L197)</f>
        <v>26963.200000000001</v>
      </c>
      <c r="M198" s="380">
        <f>SUM(M193:M197)</f>
        <v>27051</v>
      </c>
      <c r="N198" s="380">
        <f>SUM(N193:N197)</f>
        <v>13481.6</v>
      </c>
    </row>
  </sheetData>
  <mergeCells count="10">
    <mergeCell ref="K1:M1"/>
    <mergeCell ref="A190:F190"/>
    <mergeCell ref="F180:G180"/>
    <mergeCell ref="F3:G3"/>
    <mergeCell ref="A1:G1"/>
    <mergeCell ref="A122:G122"/>
    <mergeCell ref="F123:G123"/>
    <mergeCell ref="F156:G156"/>
    <mergeCell ref="F165:G165"/>
    <mergeCell ref="A2:D2"/>
  </mergeCells>
  <pageMargins left="0.78740157480314965" right="0.78740157480314965" top="0.98425196850393704" bottom="0.98425196850393704" header="0.51181102362204722" footer="0.51181102362204722"/>
  <pageSetup paperSize="9" scale="63" firstPageNumber="26" orientation="portrait" useFirstPageNumber="1" r:id="rId1"/>
  <headerFooter alignWithMargins="0">
    <oddFooter>&amp;LZastupitelstvo Olomouckého kraje 16.12.2024
10.1. - Rozpočet Olomouckého kraje na rok 2025 - návrh rozpočtu
Příloha č. 2: Příjmy OK na rok 2025&amp;RStrana &amp;P (Celkem 205)</oddFooter>
  </headerFooter>
  <rowBreaks count="3" manualBreakCount="3">
    <brk id="56" max="7" man="1"/>
    <brk id="111" max="7" man="1"/>
    <brk id="164"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
    <tabColor rgb="FFFF0000"/>
  </sheetPr>
  <dimension ref="A1:H26"/>
  <sheetViews>
    <sheetView showGridLines="0" view="pageBreakPreview" zoomScale="110" zoomScaleNormal="100" zoomScaleSheetLayoutView="110" workbookViewId="0">
      <selection activeCell="A3" sqref="A3"/>
    </sheetView>
  </sheetViews>
  <sheetFormatPr defaultRowHeight="12.75" x14ac:dyDescent="0.2"/>
  <cols>
    <col min="1" max="1" width="5.42578125" customWidth="1"/>
    <col min="2" max="2" width="30.5703125" customWidth="1"/>
    <col min="3" max="8" width="12.28515625" style="3" customWidth="1"/>
  </cols>
  <sheetData>
    <row r="1" spans="1:8" ht="18" x14ac:dyDescent="0.25">
      <c r="A1" s="2" t="s">
        <v>158</v>
      </c>
    </row>
    <row r="3" spans="1:8" ht="15.75" x14ac:dyDescent="0.25">
      <c r="A3" s="1" t="s">
        <v>120</v>
      </c>
    </row>
    <row r="4" spans="1:8" ht="15.75" x14ac:dyDescent="0.25">
      <c r="A4" s="1"/>
    </row>
    <row r="5" spans="1:8" ht="13.5" thickBot="1" x14ac:dyDescent="0.25">
      <c r="H5" s="3" t="s">
        <v>52</v>
      </c>
    </row>
    <row r="6" spans="1:8" s="113" customFormat="1" ht="12" x14ac:dyDescent="0.2">
      <c r="A6" s="740" t="s">
        <v>33</v>
      </c>
      <c r="B6" s="741"/>
      <c r="C6" s="746" t="s">
        <v>121</v>
      </c>
      <c r="D6" s="747"/>
      <c r="E6" s="748"/>
      <c r="F6" s="746" t="s">
        <v>122</v>
      </c>
      <c r="G6" s="747"/>
      <c r="H6" s="748"/>
    </row>
    <row r="7" spans="1:8" s="113" customFormat="1" ht="12" x14ac:dyDescent="0.2">
      <c r="A7" s="742"/>
      <c r="B7" s="743"/>
      <c r="C7" s="751" t="s">
        <v>35</v>
      </c>
      <c r="D7" s="753" t="s">
        <v>48</v>
      </c>
      <c r="E7" s="749" t="s">
        <v>34</v>
      </c>
      <c r="F7" s="751" t="s">
        <v>35</v>
      </c>
      <c r="G7" s="753" t="s">
        <v>48</v>
      </c>
      <c r="H7" s="749" t="s">
        <v>34</v>
      </c>
    </row>
    <row r="8" spans="1:8" s="113" customFormat="1" thickBot="1" x14ac:dyDescent="0.25">
      <c r="A8" s="744"/>
      <c r="B8" s="745"/>
      <c r="C8" s="752"/>
      <c r="D8" s="754"/>
      <c r="E8" s="750"/>
      <c r="F8" s="752"/>
      <c r="G8" s="754"/>
      <c r="H8" s="750"/>
    </row>
    <row r="9" spans="1:8" s="6" customFormat="1" x14ac:dyDescent="0.2">
      <c r="A9" s="4" t="s">
        <v>36</v>
      </c>
      <c r="B9" s="5"/>
      <c r="C9" s="24">
        <v>24.8</v>
      </c>
      <c r="D9" s="25">
        <v>65.7</v>
      </c>
      <c r="E9" s="26">
        <f>SUM(C9:D9)</f>
        <v>90.5</v>
      </c>
      <c r="F9" s="24">
        <v>25.3</v>
      </c>
      <c r="G9" s="25">
        <v>67</v>
      </c>
      <c r="H9" s="26">
        <f>SUM(F9:G9)</f>
        <v>92.3</v>
      </c>
    </row>
    <row r="10" spans="1:8" s="20" customFormat="1" x14ac:dyDescent="0.2">
      <c r="A10" s="7" t="s">
        <v>38</v>
      </c>
      <c r="B10" s="8"/>
      <c r="C10" s="27">
        <f t="shared" ref="C10:H10" si="0">SUM(C11:C12)</f>
        <v>11.6</v>
      </c>
      <c r="D10" s="28">
        <f t="shared" si="0"/>
        <v>35.700000000000003</v>
      </c>
      <c r="E10" s="29">
        <f t="shared" si="0"/>
        <v>47.3</v>
      </c>
      <c r="F10" s="27">
        <f t="shared" si="0"/>
        <v>12.100000000000001</v>
      </c>
      <c r="G10" s="28">
        <f t="shared" si="0"/>
        <v>36.700000000000003</v>
      </c>
      <c r="H10" s="29">
        <f t="shared" si="0"/>
        <v>48.800000000000004</v>
      </c>
    </row>
    <row r="11" spans="1:8" s="11" customFormat="1" x14ac:dyDescent="0.2">
      <c r="A11" s="9" t="s">
        <v>37</v>
      </c>
      <c r="B11" s="10" t="s">
        <v>39</v>
      </c>
      <c r="C11" s="30">
        <v>11.4</v>
      </c>
      <c r="D11" s="31">
        <v>30.1</v>
      </c>
      <c r="E11" s="32">
        <f>SUM(C11:D11)</f>
        <v>41.5</v>
      </c>
      <c r="F11" s="30">
        <v>11.8</v>
      </c>
      <c r="G11" s="31">
        <v>31.1</v>
      </c>
      <c r="H11" s="32">
        <f>SUM(F11:G11)</f>
        <v>42.900000000000006</v>
      </c>
    </row>
    <row r="12" spans="1:8" s="11" customFormat="1" x14ac:dyDescent="0.2">
      <c r="A12" s="9"/>
      <c r="B12" s="10" t="s">
        <v>40</v>
      </c>
      <c r="C12" s="30">
        <v>0.2</v>
      </c>
      <c r="D12" s="31">
        <v>5.6</v>
      </c>
      <c r="E12" s="32">
        <f>SUM(C12:D12)</f>
        <v>5.8</v>
      </c>
      <c r="F12" s="30">
        <v>0.3</v>
      </c>
      <c r="G12" s="31">
        <v>5.6</v>
      </c>
      <c r="H12" s="32">
        <f>SUM(F12:G12)</f>
        <v>5.8999999999999995</v>
      </c>
    </row>
    <row r="13" spans="1:8" s="20" customFormat="1" x14ac:dyDescent="0.2">
      <c r="A13" s="7" t="s">
        <v>41</v>
      </c>
      <c r="B13" s="8"/>
      <c r="C13" s="27">
        <f t="shared" ref="C13:H13" si="1">SUM(C14,C15,C18)</f>
        <v>12.9</v>
      </c>
      <c r="D13" s="28">
        <f t="shared" si="1"/>
        <v>37.5</v>
      </c>
      <c r="E13" s="29">
        <f t="shared" si="1"/>
        <v>50.4</v>
      </c>
      <c r="F13" s="27">
        <f t="shared" si="1"/>
        <v>13.4</v>
      </c>
      <c r="G13" s="28">
        <f t="shared" si="1"/>
        <v>39.6</v>
      </c>
      <c r="H13" s="29">
        <f t="shared" si="1"/>
        <v>53</v>
      </c>
    </row>
    <row r="14" spans="1:8" s="11" customFormat="1" x14ac:dyDescent="0.2">
      <c r="A14" s="9" t="s">
        <v>37</v>
      </c>
      <c r="B14" s="10" t="s">
        <v>42</v>
      </c>
      <c r="C14" s="30">
        <v>1.2</v>
      </c>
      <c r="D14" s="31">
        <v>3.1</v>
      </c>
      <c r="E14" s="32">
        <f>SUM(C14:D14)</f>
        <v>4.3</v>
      </c>
      <c r="F14" s="30">
        <v>1.2</v>
      </c>
      <c r="G14" s="31">
        <v>3.2</v>
      </c>
      <c r="H14" s="32">
        <f>SUM(F14:G14)</f>
        <v>4.4000000000000004</v>
      </c>
    </row>
    <row r="15" spans="1:8" s="11" customFormat="1" x14ac:dyDescent="0.2">
      <c r="A15" s="9"/>
      <c r="B15" s="10" t="s">
        <v>49</v>
      </c>
      <c r="C15" s="30">
        <f t="shared" ref="C15:H15" si="2">SUM(C16:C17)</f>
        <v>0.3</v>
      </c>
      <c r="D15" s="31">
        <f t="shared" si="2"/>
        <v>2.2000000000000002</v>
      </c>
      <c r="E15" s="32">
        <f t="shared" si="2"/>
        <v>2.5</v>
      </c>
      <c r="F15" s="30">
        <f t="shared" si="2"/>
        <v>0.3</v>
      </c>
      <c r="G15" s="31">
        <f t="shared" si="2"/>
        <v>2.8</v>
      </c>
      <c r="H15" s="32">
        <f t="shared" si="2"/>
        <v>3.0999999999999996</v>
      </c>
    </row>
    <row r="16" spans="1:8" s="16" customFormat="1" x14ac:dyDescent="0.2">
      <c r="A16" s="14"/>
      <c r="B16" s="15" t="s">
        <v>130</v>
      </c>
      <c r="C16" s="33">
        <v>0.3</v>
      </c>
      <c r="D16" s="34">
        <v>0.7</v>
      </c>
      <c r="E16" s="35">
        <f t="shared" ref="E16:E22" si="3">SUM(C16:D16)</f>
        <v>1</v>
      </c>
      <c r="F16" s="33">
        <v>0.3</v>
      </c>
      <c r="G16" s="34">
        <v>0.9</v>
      </c>
      <c r="H16" s="35">
        <f>SUM(F16:G16)</f>
        <v>1.2</v>
      </c>
    </row>
    <row r="17" spans="1:8" s="16" customFormat="1" x14ac:dyDescent="0.2">
      <c r="A17" s="14"/>
      <c r="B17" s="15" t="s">
        <v>131</v>
      </c>
      <c r="C17" s="33"/>
      <c r="D17" s="34">
        <v>1.5</v>
      </c>
      <c r="E17" s="35">
        <f t="shared" si="3"/>
        <v>1.5</v>
      </c>
      <c r="F17" s="33"/>
      <c r="G17" s="34">
        <v>1.9</v>
      </c>
      <c r="H17" s="35">
        <f>SUM(F17:G17)</f>
        <v>1.9</v>
      </c>
    </row>
    <row r="18" spans="1:8" s="11" customFormat="1" x14ac:dyDescent="0.2">
      <c r="A18" s="9"/>
      <c r="B18" s="10" t="s">
        <v>43</v>
      </c>
      <c r="C18" s="30">
        <f t="shared" ref="C18:H18" si="4">SUM(C19:C20)</f>
        <v>11.4</v>
      </c>
      <c r="D18" s="31">
        <f t="shared" si="4"/>
        <v>32.200000000000003</v>
      </c>
      <c r="E18" s="32">
        <f t="shared" si="4"/>
        <v>43.6</v>
      </c>
      <c r="F18" s="30">
        <f t="shared" si="4"/>
        <v>11.9</v>
      </c>
      <c r="G18" s="31">
        <f t="shared" si="4"/>
        <v>33.6</v>
      </c>
      <c r="H18" s="32">
        <f t="shared" si="4"/>
        <v>45.5</v>
      </c>
    </row>
    <row r="19" spans="1:8" s="16" customFormat="1" x14ac:dyDescent="0.2">
      <c r="A19" s="14"/>
      <c r="B19" s="15" t="s">
        <v>50</v>
      </c>
      <c r="C19" s="33">
        <v>11.4</v>
      </c>
      <c r="D19" s="34">
        <v>30.2</v>
      </c>
      <c r="E19" s="35">
        <f>SUM(C19:D19)</f>
        <v>41.6</v>
      </c>
      <c r="F19" s="33">
        <v>11.9</v>
      </c>
      <c r="G19" s="34">
        <v>31.5</v>
      </c>
      <c r="H19" s="35">
        <f t="shared" ref="H19:H22" si="5">SUM(F19:G19)</f>
        <v>43.4</v>
      </c>
    </row>
    <row r="20" spans="1:8" s="16" customFormat="1" x14ac:dyDescent="0.2">
      <c r="A20" s="14"/>
      <c r="B20" s="15" t="s">
        <v>51</v>
      </c>
      <c r="C20" s="33"/>
      <c r="D20" s="34">
        <v>2</v>
      </c>
      <c r="E20" s="35">
        <f t="shared" si="3"/>
        <v>2</v>
      </c>
      <c r="F20" s="33"/>
      <c r="G20" s="34">
        <v>2.1</v>
      </c>
      <c r="H20" s="35">
        <f t="shared" si="5"/>
        <v>2.1</v>
      </c>
    </row>
    <row r="21" spans="1:8" s="6" customFormat="1" x14ac:dyDescent="0.2">
      <c r="A21" s="12" t="s">
        <v>44</v>
      </c>
      <c r="B21" s="13"/>
      <c r="C21" s="36"/>
      <c r="D21" s="37">
        <v>10</v>
      </c>
      <c r="E21" s="38">
        <f t="shared" si="3"/>
        <v>10</v>
      </c>
      <c r="F21" s="36"/>
      <c r="G21" s="37">
        <v>10.1</v>
      </c>
      <c r="H21" s="38">
        <f t="shared" si="5"/>
        <v>10.1</v>
      </c>
    </row>
    <row r="22" spans="1:8" s="6" customFormat="1" ht="13.5" thickBot="1" x14ac:dyDescent="0.25">
      <c r="A22" s="12" t="s">
        <v>123</v>
      </c>
      <c r="B22" s="13"/>
      <c r="C22" s="36"/>
      <c r="D22" s="37">
        <v>5.8</v>
      </c>
      <c r="E22" s="78">
        <f t="shared" si="3"/>
        <v>5.8</v>
      </c>
      <c r="F22" s="36"/>
      <c r="G22" s="37">
        <v>5.6</v>
      </c>
      <c r="H22" s="38">
        <f t="shared" si="5"/>
        <v>5.6</v>
      </c>
    </row>
    <row r="23" spans="1:8" s="77" customFormat="1" ht="21.75" customHeight="1" thickBot="1" x14ac:dyDescent="0.3">
      <c r="A23" s="114" t="s">
        <v>45</v>
      </c>
      <c r="B23" s="115"/>
      <c r="C23" s="116">
        <f>SUM(C9:C10,C13)</f>
        <v>49.3</v>
      </c>
      <c r="D23" s="117">
        <f>SUM(D9:D9,D10:D10,D13,D21:D22)</f>
        <v>154.70000000000002</v>
      </c>
      <c r="E23" s="117">
        <f>SUM(E9:E9,E10:E10,E13,E21:E22)</f>
        <v>204.00000000000003</v>
      </c>
      <c r="F23" s="117">
        <f>SUM(F9:F9,F10:F10,F13,F21:F22)</f>
        <v>50.800000000000004</v>
      </c>
      <c r="G23" s="117">
        <f>SUM(G9:G9,G10:G10,G13,G21:G22)</f>
        <v>159</v>
      </c>
      <c r="H23" s="117">
        <f>SUM(H9:H9,H10:H10,H13,H21:H22)</f>
        <v>209.79999999999998</v>
      </c>
    </row>
    <row r="25" spans="1:8" ht="12.75" hidden="1" customHeight="1" x14ac:dyDescent="0.2">
      <c r="A25" s="17" t="s">
        <v>46</v>
      </c>
      <c r="C25" s="18">
        <v>666.5</v>
      </c>
      <c r="D25" s="3">
        <v>4.4000000000000004</v>
      </c>
      <c r="E25" s="19">
        <v>16.100000000000001</v>
      </c>
      <c r="F25" s="18">
        <v>666.5</v>
      </c>
      <c r="G25" s="3">
        <v>4.4000000000000004</v>
      </c>
      <c r="H25" s="19">
        <v>16.100000000000001</v>
      </c>
    </row>
    <row r="26" spans="1:8" ht="12.75" hidden="1" customHeight="1" x14ac:dyDescent="0.2">
      <c r="A26" s="17" t="s">
        <v>47</v>
      </c>
      <c r="C26" s="18">
        <f t="shared" ref="C26:H26" si="6">C23-C25</f>
        <v>-617.20000000000005</v>
      </c>
      <c r="D26" s="3">
        <f t="shared" si="6"/>
        <v>150.30000000000001</v>
      </c>
      <c r="E26" s="19">
        <f t="shared" si="6"/>
        <v>187.90000000000003</v>
      </c>
      <c r="F26" s="18">
        <f t="shared" si="6"/>
        <v>-615.70000000000005</v>
      </c>
      <c r="G26" s="3">
        <f t="shared" si="6"/>
        <v>154.6</v>
      </c>
      <c r="H26" s="19">
        <f t="shared" si="6"/>
        <v>193.7</v>
      </c>
    </row>
  </sheetData>
  <mergeCells count="9">
    <mergeCell ref="A6:B8"/>
    <mergeCell ref="C6:E6"/>
    <mergeCell ref="E7:E8"/>
    <mergeCell ref="F6:H6"/>
    <mergeCell ref="F7:F8"/>
    <mergeCell ref="G7:G8"/>
    <mergeCell ref="H7:H8"/>
    <mergeCell ref="C7:C8"/>
    <mergeCell ref="D7:D8"/>
  </mergeCells>
  <phoneticPr fontId="9" type="noConversion"/>
  <pageMargins left="0.78740157480314965" right="0.78740157480314965" top="0.98425196850393704" bottom="0.98425196850393704" header="0.51181102362204722" footer="0.51181102362204722"/>
  <pageSetup paperSize="9" firstPageNumber="12" orientation="landscape" useFirstPageNumber="1" r:id="rId1"/>
  <headerFooter alignWithMargins="0">
    <oddFooter>&amp;L&amp;"Arial,Kurzíva"&amp;8Zastupitelstvo Olomouckého kraje 12-12-2014
6. - Rozpočet Olomouckého kraje 2015 - návrh rozpočtu
Příloha č. 2: Příjmy Olomouckého kraje &amp;R&amp;"Arial,Kurzíva"&amp;8Strana &amp;P (celkem 127)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6</vt:i4>
      </vt:variant>
    </vt:vector>
  </HeadingPairs>
  <TitlesOfParts>
    <vt:vector size="12" baseType="lpstr">
      <vt:lpstr>a) Příjmy</vt:lpstr>
      <vt:lpstr>b) daně</vt:lpstr>
      <vt:lpstr>c) odbory</vt:lpstr>
      <vt:lpstr>odbory1</vt:lpstr>
      <vt:lpstr>d) PO - odvody 95%</vt:lpstr>
      <vt:lpstr>predikce</vt:lpstr>
      <vt:lpstr>'a) Příjmy'!Oblast_tisku</vt:lpstr>
      <vt:lpstr>'b) daně'!Oblast_tisku</vt:lpstr>
      <vt:lpstr>'c) odbory'!Oblast_tisku</vt:lpstr>
      <vt:lpstr>'d) PO - odvody 95%'!Oblast_tisku</vt:lpstr>
      <vt:lpstr>odbory1!Oblast_tisku</vt:lpstr>
      <vt:lpstr>predikce!Oblast_tisku</vt:lpstr>
    </vt:vector>
  </TitlesOfParts>
  <Company>KÚOK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Vítková Petra</dc:creator>
  <cp:lastModifiedBy>Foret Oldřich</cp:lastModifiedBy>
  <cp:lastPrinted>2024-11-27T07:29:21Z</cp:lastPrinted>
  <dcterms:created xsi:type="dcterms:W3CDTF">2007-10-04T06:22:41Z</dcterms:created>
  <dcterms:modified xsi:type="dcterms:W3CDTF">2024-11-27T07:29:44Z</dcterms:modified>
</cp:coreProperties>
</file>