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OdRF\Rozpočet Olomouckého kraje\2025\ZOK 16.12.2024\"/>
    </mc:Choice>
  </mc:AlternateContent>
  <xr:revisionPtr revIDLastSave="0" documentId="13_ncr:1_{8B9EF90E-D59C-4681-92A2-2ADFF0D6FAFF}" xr6:coauthVersionLast="47" xr6:coauthVersionMax="47" xr10:uidLastSave="{00000000-0000-0000-0000-000000000000}"/>
  <bookViews>
    <workbookView xWindow="-120" yWindow="-120" windowWidth="29040" windowHeight="15840" tabRatio="750" xr2:uid="{00000000-000D-0000-FFFF-FFFF00000000}"/>
  </bookViews>
  <sheets>
    <sheet name="Souhrn" sheetId="10" r:id="rId1"/>
    <sheet name="ORJ 10 školství" sheetId="1" r:id="rId2"/>
    <sheet name="ORJ 64 školství" sheetId="6" r:id="rId3"/>
    <sheet name="ORJ 60 sociální " sheetId="4" r:id="rId4"/>
    <sheet name="ORJ 64 sociální" sheetId="5" r:id="rId5"/>
    <sheet name="ORJ 64 kultura" sheetId="7" r:id="rId6"/>
    <sheet name="ORJ 14 zdravotnictví " sheetId="11" r:id="rId7"/>
    <sheet name="ORJ 59 životní prostředí" sheetId="3" r:id="rId8"/>
    <sheet name="ORJ 33 regionální rozvoj" sheetId="2" r:id="rId9"/>
    <sheet name="ORJ 74 regionální rozvoj" sheetId="9" r:id="rId10"/>
  </sheets>
  <definedNames>
    <definedName name="_xlnm.Print_Titles" localSheetId="9">'ORJ 74 regionální rozvoj'!$1:$7</definedName>
    <definedName name="_xlnm.Print_Area" localSheetId="1">'ORJ 10 školství'!$A$1:$X$15</definedName>
    <definedName name="_xlnm.Print_Area" localSheetId="6">'ORJ 14 zdravotnictví '!$A$1:$AA$15</definedName>
    <definedName name="_xlnm.Print_Area" localSheetId="0">Souhrn!$A$1:$H$19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6" l="1"/>
  <c r="U8" i="6"/>
  <c r="T8" i="6"/>
  <c r="S8" i="6"/>
  <c r="R8" i="6"/>
  <c r="Q8" i="6"/>
  <c r="P8" i="6"/>
  <c r="O8" i="6"/>
  <c r="M8" i="6"/>
  <c r="L8" i="6"/>
  <c r="K8" i="6"/>
  <c r="T11" i="6"/>
  <c r="Q11" i="6"/>
  <c r="P11" i="6" s="1"/>
  <c r="K11" i="6"/>
  <c r="W11" i="6" l="1"/>
  <c r="P11" i="2"/>
  <c r="P10" i="2"/>
  <c r="P9" i="2"/>
  <c r="T11" i="2"/>
  <c r="T10" i="2"/>
  <c r="T9" i="2"/>
  <c r="Q11" i="2"/>
  <c r="Q10" i="2"/>
  <c r="Q9" i="2"/>
  <c r="W8" i="2" l="1"/>
  <c r="V8" i="2"/>
  <c r="U8" i="2"/>
  <c r="T8" i="2"/>
  <c r="S8" i="2"/>
  <c r="R8" i="2"/>
  <c r="Q8" i="2"/>
  <c r="P8" i="2"/>
  <c r="O8" i="2"/>
  <c r="M8" i="2"/>
  <c r="L8" i="2"/>
  <c r="K8" i="2"/>
  <c r="K11" i="2"/>
  <c r="E23" i="10" l="1"/>
  <c r="F23" i="10"/>
  <c r="T9" i="11"/>
  <c r="T8" i="11" s="1"/>
  <c r="T15" i="11" s="1"/>
  <c r="G11" i="10" s="1"/>
  <c r="E22" i="10"/>
  <c r="F22" i="10"/>
  <c r="C22" i="10"/>
  <c r="Q9" i="11"/>
  <c r="Q8" i="11" s="1"/>
  <c r="Q15" i="11" s="1"/>
  <c r="D11" i="10" s="1"/>
  <c r="Z8" i="11"/>
  <c r="Z15" i="11" s="1"/>
  <c r="Y8" i="11"/>
  <c r="Y15" i="11" s="1"/>
  <c r="X8" i="11"/>
  <c r="X15" i="11" s="1"/>
  <c r="W8" i="11"/>
  <c r="W15" i="11" s="1"/>
  <c r="V8" i="11"/>
  <c r="V15" i="11" s="1"/>
  <c r="U8" i="11"/>
  <c r="U15" i="11" s="1"/>
  <c r="S8" i="11"/>
  <c r="S15" i="11" s="1"/>
  <c r="R8" i="11"/>
  <c r="R15" i="11" s="1"/>
  <c r="O8" i="11"/>
  <c r="O15" i="11" s="1"/>
  <c r="M8" i="11"/>
  <c r="M15" i="11" s="1"/>
  <c r="L8" i="11"/>
  <c r="L15" i="11" s="1"/>
  <c r="K8" i="11"/>
  <c r="K15" i="11" s="1"/>
  <c r="P9" i="11" l="1"/>
  <c r="P8" i="11" s="1"/>
  <c r="P15" i="11" s="1"/>
  <c r="G12" i="10"/>
  <c r="D12" i="10"/>
  <c r="G10" i="10"/>
  <c r="D10" i="10"/>
  <c r="G7" i="10"/>
  <c r="D7" i="10"/>
  <c r="C23" i="10"/>
  <c r="F19" i="10"/>
  <c r="E19" i="10"/>
  <c r="C19" i="10"/>
  <c r="H18" i="10"/>
  <c r="H17" i="10"/>
  <c r="H16" i="10"/>
  <c r="H13" i="10"/>
  <c r="H11" i="10"/>
  <c r="H9" i="10"/>
  <c r="H12" i="10" l="1"/>
  <c r="H10" i="10"/>
  <c r="H7" i="10"/>
  <c r="N58" i="9" l="1"/>
  <c r="T57" i="9"/>
  <c r="T56" i="9" s="1"/>
  <c r="Q57" i="9"/>
  <c r="P57" i="9" s="1"/>
  <c r="V56" i="9"/>
  <c r="U56" i="9"/>
  <c r="S56" i="9"/>
  <c r="R56" i="9"/>
  <c r="Q56" i="9"/>
  <c r="O56" i="9"/>
  <c r="M56" i="9"/>
  <c r="L56" i="9"/>
  <c r="K56" i="9"/>
  <c r="W55" i="9"/>
  <c r="V55" i="9"/>
  <c r="U55" i="9"/>
  <c r="S55" i="9"/>
  <c r="R55" i="9"/>
  <c r="Q55" i="9"/>
  <c r="O55" i="9"/>
  <c r="M55" i="9"/>
  <c r="L55" i="9"/>
  <c r="T54" i="9"/>
  <c r="P54" i="9" s="1"/>
  <c r="Q54" i="9"/>
  <c r="K54" i="9"/>
  <c r="T53" i="9"/>
  <c r="P53" i="9" s="1"/>
  <c r="Q53" i="9"/>
  <c r="K53" i="9"/>
  <c r="T52" i="9"/>
  <c r="P52" i="9" s="1"/>
  <c r="Q52" i="9"/>
  <c r="K52" i="9"/>
  <c r="T51" i="9"/>
  <c r="P51" i="9" s="1"/>
  <c r="Q51" i="9"/>
  <c r="K51" i="9"/>
  <c r="T50" i="9"/>
  <c r="P50" i="9" s="1"/>
  <c r="Q50" i="9"/>
  <c r="K50" i="9"/>
  <c r="T49" i="9"/>
  <c r="P49" i="9" s="1"/>
  <c r="Q49" i="9"/>
  <c r="K49" i="9"/>
  <c r="T48" i="9"/>
  <c r="P48" i="9" s="1"/>
  <c r="Q48" i="9"/>
  <c r="K48" i="9"/>
  <c r="T47" i="9"/>
  <c r="P47" i="9" s="1"/>
  <c r="Q47" i="9"/>
  <c r="K47" i="9"/>
  <c r="T46" i="9"/>
  <c r="P46" i="9" s="1"/>
  <c r="Q46" i="9"/>
  <c r="K46" i="9"/>
  <c r="T45" i="9"/>
  <c r="P45" i="9" s="1"/>
  <c r="Q45" i="9"/>
  <c r="K45" i="9"/>
  <c r="K55" i="9" s="1"/>
  <c r="W44" i="9"/>
  <c r="V44" i="9"/>
  <c r="U44" i="9"/>
  <c r="S44" i="9"/>
  <c r="R44" i="9"/>
  <c r="Q44" i="9"/>
  <c r="O44" i="9"/>
  <c r="M44" i="9"/>
  <c r="L44" i="9"/>
  <c r="T43" i="9"/>
  <c r="P43" i="9" s="1"/>
  <c r="Q43" i="9"/>
  <c r="K43" i="9"/>
  <c r="T42" i="9"/>
  <c r="P42" i="9" s="1"/>
  <c r="Q42" i="9"/>
  <c r="K42" i="9"/>
  <c r="T41" i="9"/>
  <c r="P41" i="9" s="1"/>
  <c r="Q41" i="9"/>
  <c r="K41" i="9"/>
  <c r="T40" i="9"/>
  <c r="P40" i="9" s="1"/>
  <c r="Q40" i="9"/>
  <c r="K40" i="9"/>
  <c r="T39" i="9"/>
  <c r="P39" i="9" s="1"/>
  <c r="Q39" i="9"/>
  <c r="K39" i="9"/>
  <c r="T38" i="9"/>
  <c r="P38" i="9" s="1"/>
  <c r="Q38" i="9"/>
  <c r="K38" i="9"/>
  <c r="T37" i="9"/>
  <c r="P37" i="9" s="1"/>
  <c r="Q37" i="9"/>
  <c r="K37" i="9"/>
  <c r="T36" i="9"/>
  <c r="P36" i="9" s="1"/>
  <c r="Q36" i="9"/>
  <c r="K36" i="9"/>
  <c r="T35" i="9"/>
  <c r="P35" i="9" s="1"/>
  <c r="Q35" i="9"/>
  <c r="K35" i="9"/>
  <c r="T34" i="9"/>
  <c r="P34" i="9" s="1"/>
  <c r="Q34" i="9"/>
  <c r="K34" i="9"/>
  <c r="T33" i="9"/>
  <c r="P33" i="9" s="1"/>
  <c r="Q33" i="9"/>
  <c r="K33" i="9"/>
  <c r="T32" i="9"/>
  <c r="P32" i="9" s="1"/>
  <c r="Q32" i="9"/>
  <c r="K32" i="9"/>
  <c r="K44" i="9" s="1"/>
  <c r="W31" i="9"/>
  <c r="V31" i="9"/>
  <c r="U31" i="9"/>
  <c r="S31" i="9"/>
  <c r="R31" i="9"/>
  <c r="Q31" i="9"/>
  <c r="O31" i="9"/>
  <c r="M31" i="9"/>
  <c r="L31" i="9"/>
  <c r="T30" i="9"/>
  <c r="P30" i="9" s="1"/>
  <c r="Q30" i="9"/>
  <c r="K30" i="9"/>
  <c r="T29" i="9"/>
  <c r="P29" i="9" s="1"/>
  <c r="Q29" i="9"/>
  <c r="K29" i="9"/>
  <c r="T28" i="9"/>
  <c r="P28" i="9" s="1"/>
  <c r="Q28" i="9"/>
  <c r="K28" i="9"/>
  <c r="T27" i="9"/>
  <c r="P27" i="9" s="1"/>
  <c r="Q27" i="9"/>
  <c r="K27" i="9"/>
  <c r="T26" i="9"/>
  <c r="P26" i="9" s="1"/>
  <c r="Q26" i="9"/>
  <c r="K26" i="9"/>
  <c r="T25" i="9"/>
  <c r="P25" i="9" s="1"/>
  <c r="Q25" i="9"/>
  <c r="K25" i="9"/>
  <c r="T24" i="9"/>
  <c r="P24" i="9" s="1"/>
  <c r="Q24" i="9"/>
  <c r="K24" i="9"/>
  <c r="K31" i="9" s="1"/>
  <c r="W23" i="9"/>
  <c r="V23" i="9"/>
  <c r="U23" i="9"/>
  <c r="S23" i="9"/>
  <c r="R23" i="9"/>
  <c r="Q23" i="9"/>
  <c r="O23" i="9"/>
  <c r="M23" i="9"/>
  <c r="L23" i="9"/>
  <c r="T22" i="9"/>
  <c r="P22" i="9" s="1"/>
  <c r="Q22" i="9"/>
  <c r="K22" i="9"/>
  <c r="T21" i="9"/>
  <c r="P21" i="9" s="1"/>
  <c r="Q21" i="9"/>
  <c r="K21" i="9"/>
  <c r="T20" i="9"/>
  <c r="P20" i="9" s="1"/>
  <c r="Q20" i="9"/>
  <c r="K20" i="9"/>
  <c r="T19" i="9"/>
  <c r="P19" i="9" s="1"/>
  <c r="Q19" i="9"/>
  <c r="K19" i="9"/>
  <c r="T18" i="9"/>
  <c r="P18" i="9" s="1"/>
  <c r="Q18" i="9"/>
  <c r="K18" i="9"/>
  <c r="T17" i="9"/>
  <c r="P17" i="9" s="1"/>
  <c r="Q17" i="9"/>
  <c r="K17" i="9"/>
  <c r="T16" i="9"/>
  <c r="P16" i="9" s="1"/>
  <c r="Q16" i="9"/>
  <c r="K16" i="9"/>
  <c r="T15" i="9"/>
  <c r="P15" i="9" s="1"/>
  <c r="Q15" i="9"/>
  <c r="K15" i="9"/>
  <c r="T14" i="9"/>
  <c r="P14" i="9" s="1"/>
  <c r="Q14" i="9"/>
  <c r="K14" i="9"/>
  <c r="T13" i="9"/>
  <c r="P13" i="9" s="1"/>
  <c r="P23" i="9" s="1"/>
  <c r="Q13" i="9"/>
  <c r="K13" i="9"/>
  <c r="K23" i="9" s="1"/>
  <c r="W12" i="9"/>
  <c r="V12" i="9"/>
  <c r="U12" i="9"/>
  <c r="S12" i="9"/>
  <c r="R12" i="9"/>
  <c r="Q12" i="9"/>
  <c r="O12" i="9"/>
  <c r="M12" i="9"/>
  <c r="L12" i="9"/>
  <c r="T11" i="9"/>
  <c r="P11" i="9" s="1"/>
  <c r="Q11" i="9"/>
  <c r="K11" i="9"/>
  <c r="T10" i="9"/>
  <c r="P10" i="9" s="1"/>
  <c r="Q10" i="9"/>
  <c r="K10" i="9"/>
  <c r="T9" i="9"/>
  <c r="P9" i="9" s="1"/>
  <c r="Q9" i="9"/>
  <c r="K9" i="9"/>
  <c r="K12" i="9" s="1"/>
  <c r="K8" i="9" s="1"/>
  <c r="W8" i="9"/>
  <c r="V8" i="9"/>
  <c r="U8" i="9"/>
  <c r="U58" i="9" s="1"/>
  <c r="S8" i="9"/>
  <c r="S58" i="9" s="1"/>
  <c r="R8" i="9"/>
  <c r="R58" i="9" s="1"/>
  <c r="Q8" i="9"/>
  <c r="O8" i="9"/>
  <c r="O58" i="9" s="1"/>
  <c r="M8" i="9"/>
  <c r="M58" i="9" s="1"/>
  <c r="L8" i="9"/>
  <c r="L58" i="9" s="1"/>
  <c r="K58" i="9" l="1"/>
  <c r="Q58" i="9"/>
  <c r="D15" i="10" s="1"/>
  <c r="V58" i="9"/>
  <c r="W57" i="9"/>
  <c r="W56" i="9" s="1"/>
  <c r="W58" i="9" s="1"/>
  <c r="P56" i="9"/>
  <c r="P44" i="9"/>
  <c r="P12" i="9"/>
  <c r="P8" i="9" s="1"/>
  <c r="P58" i="9" s="1"/>
  <c r="P55" i="9"/>
  <c r="P31" i="9"/>
  <c r="T23" i="9"/>
  <c r="T31" i="9"/>
  <c r="T55" i="9"/>
  <c r="T12" i="9"/>
  <c r="T44" i="9"/>
  <c r="T8" i="9" l="1"/>
  <c r="T58" i="9" s="1"/>
  <c r="G15" i="10" s="1"/>
  <c r="H15" i="10" l="1"/>
  <c r="Q9" i="1"/>
  <c r="T11" i="1" l="1"/>
  <c r="T10" i="1"/>
  <c r="T9" i="1"/>
  <c r="P9" i="1" s="1"/>
  <c r="Q11" i="1"/>
  <c r="Q10" i="1"/>
  <c r="P11" i="1" l="1"/>
  <c r="P10" i="1"/>
  <c r="T17" i="7"/>
  <c r="T16" i="7" s="1"/>
  <c r="Q17" i="7"/>
  <c r="V16" i="7"/>
  <c r="U16" i="7"/>
  <c r="S16" i="7"/>
  <c r="R16" i="7"/>
  <c r="Q16" i="7"/>
  <c r="O16" i="7"/>
  <c r="M16" i="7"/>
  <c r="L16" i="7"/>
  <c r="K16" i="7"/>
  <c r="T15" i="7"/>
  <c r="Q15" i="7"/>
  <c r="K15" i="7"/>
  <c r="T14" i="7"/>
  <c r="Q14" i="7"/>
  <c r="K14" i="7"/>
  <c r="T13" i="7"/>
  <c r="Q13" i="7"/>
  <c r="K13" i="7"/>
  <c r="T12" i="7"/>
  <c r="Q12" i="7"/>
  <c r="K12" i="7"/>
  <c r="T11" i="7"/>
  <c r="P11" i="7" s="1"/>
  <c r="Q11" i="7"/>
  <c r="K11" i="7"/>
  <c r="T10" i="7"/>
  <c r="P10" i="7" s="1"/>
  <c r="Q10" i="7"/>
  <c r="K10" i="7"/>
  <c r="T9" i="7"/>
  <c r="S9" i="7"/>
  <c r="S8" i="7" s="1"/>
  <c r="S18" i="7" s="1"/>
  <c r="Q9" i="7"/>
  <c r="P9" i="7" s="1"/>
  <c r="O9" i="7"/>
  <c r="O8" i="7" s="1"/>
  <c r="M9" i="7"/>
  <c r="K9" i="7"/>
  <c r="V8" i="7"/>
  <c r="V18" i="7" s="1"/>
  <c r="U8" i="7"/>
  <c r="U18" i="7" s="1"/>
  <c r="R8" i="7"/>
  <c r="R18" i="7" s="1"/>
  <c r="M8" i="7"/>
  <c r="M18" i="7" s="1"/>
  <c r="L8" i="7"/>
  <c r="L18" i="7" s="1"/>
  <c r="T13" i="6"/>
  <c r="Q13" i="6"/>
  <c r="Q12" i="6" s="1"/>
  <c r="V12" i="6"/>
  <c r="U12" i="6"/>
  <c r="T12" i="6"/>
  <c r="S12" i="6"/>
  <c r="R12" i="6"/>
  <c r="O12" i="6"/>
  <c r="M12" i="6"/>
  <c r="L12" i="6"/>
  <c r="K12" i="6"/>
  <c r="T10" i="6"/>
  <c r="Q10" i="6"/>
  <c r="T9" i="6"/>
  <c r="Q9" i="6"/>
  <c r="K9" i="6"/>
  <c r="R14" i="6"/>
  <c r="T19" i="5"/>
  <c r="T18" i="5" s="1"/>
  <c r="Q19" i="5"/>
  <c r="V18" i="5"/>
  <c r="U18" i="5"/>
  <c r="S18" i="5"/>
  <c r="R18" i="5"/>
  <c r="O18" i="5"/>
  <c r="M18" i="5"/>
  <c r="L18" i="5"/>
  <c r="K18" i="5"/>
  <c r="T17" i="5"/>
  <c r="Q17" i="5"/>
  <c r="K17" i="5"/>
  <c r="W16" i="5"/>
  <c r="T16" i="5"/>
  <c r="Q16" i="5"/>
  <c r="P16" i="5"/>
  <c r="K16" i="5"/>
  <c r="T15" i="5"/>
  <c r="Q15" i="5"/>
  <c r="P15" i="5"/>
  <c r="W15" i="5" s="1"/>
  <c r="K15" i="5"/>
  <c r="T14" i="5"/>
  <c r="Q14" i="5"/>
  <c r="P14" i="5" s="1"/>
  <c r="W14" i="5" s="1"/>
  <c r="K14" i="5"/>
  <c r="T13" i="5"/>
  <c r="P13" i="5" s="1"/>
  <c r="W13" i="5" s="1"/>
  <c r="Q13" i="5"/>
  <c r="K13" i="5"/>
  <c r="T12" i="5"/>
  <c r="P12" i="5" s="1"/>
  <c r="Q12" i="5"/>
  <c r="T11" i="5"/>
  <c r="Q11" i="5"/>
  <c r="P11" i="5" s="1"/>
  <c r="T10" i="5"/>
  <c r="Q10" i="5"/>
  <c r="T9" i="5"/>
  <c r="Q9" i="5"/>
  <c r="P9" i="5" s="1"/>
  <c r="K9" i="5"/>
  <c r="K8" i="5" s="1"/>
  <c r="K20" i="5" s="1"/>
  <c r="V8" i="5"/>
  <c r="U8" i="5"/>
  <c r="S8" i="5"/>
  <c r="R8" i="5"/>
  <c r="R20" i="5" s="1"/>
  <c r="O8" i="5"/>
  <c r="M8" i="5"/>
  <c r="L8" i="5"/>
  <c r="R15" i="4"/>
  <c r="T14" i="4"/>
  <c r="T13" i="4" s="1"/>
  <c r="Q14" i="4"/>
  <c r="Q13" i="4" s="1"/>
  <c r="V13" i="4"/>
  <c r="U13" i="4"/>
  <c r="U15" i="4" s="1"/>
  <c r="S13" i="4"/>
  <c r="R13" i="4"/>
  <c r="O13" i="4"/>
  <c r="M13" i="4"/>
  <c r="M15" i="4" s="1"/>
  <c r="L13" i="4"/>
  <c r="L15" i="4" s="1"/>
  <c r="K13" i="4"/>
  <c r="T12" i="4"/>
  <c r="Q12" i="4"/>
  <c r="P12" i="4"/>
  <c r="W11" i="4"/>
  <c r="W8" i="4" s="1"/>
  <c r="T11" i="4"/>
  <c r="Q11" i="4"/>
  <c r="P11" i="4"/>
  <c r="T10" i="4"/>
  <c r="P10" i="4" s="1"/>
  <c r="Q10" i="4"/>
  <c r="T9" i="4"/>
  <c r="Q9" i="4"/>
  <c r="V8" i="4"/>
  <c r="V15" i="4" s="1"/>
  <c r="U8" i="4"/>
  <c r="S8" i="4"/>
  <c r="R8" i="4"/>
  <c r="M8" i="4"/>
  <c r="L8" i="4"/>
  <c r="K8" i="4"/>
  <c r="T12" i="3"/>
  <c r="Q12" i="3"/>
  <c r="P12" i="3" s="1"/>
  <c r="V11" i="3"/>
  <c r="U11" i="3"/>
  <c r="T11" i="3"/>
  <c r="S11" i="3"/>
  <c r="R11" i="3"/>
  <c r="O11" i="3"/>
  <c r="M11" i="3"/>
  <c r="L11" i="3"/>
  <c r="K11" i="3"/>
  <c r="P8" i="3"/>
  <c r="W10" i="3"/>
  <c r="T10" i="3"/>
  <c r="T9" i="3"/>
  <c r="Q9" i="3"/>
  <c r="Q8" i="3" s="1"/>
  <c r="K9" i="3"/>
  <c r="W9" i="3" s="1"/>
  <c r="V8" i="3"/>
  <c r="V13" i="3" s="1"/>
  <c r="U8" i="3"/>
  <c r="U13" i="3" s="1"/>
  <c r="S8" i="3"/>
  <c r="S13" i="3" s="1"/>
  <c r="R8" i="3"/>
  <c r="R13" i="3" s="1"/>
  <c r="O8" i="3"/>
  <c r="O13" i="3" s="1"/>
  <c r="M8" i="3"/>
  <c r="M13" i="3" s="1"/>
  <c r="L8" i="3"/>
  <c r="L13" i="3" s="1"/>
  <c r="T13" i="2"/>
  <c r="T12" i="2" s="1"/>
  <c r="T14" i="2" s="1"/>
  <c r="G14" i="10" s="1"/>
  <c r="Q13" i="2"/>
  <c r="V12" i="2"/>
  <c r="U12" i="2"/>
  <c r="U14" i="2" s="1"/>
  <c r="S12" i="2"/>
  <c r="R12" i="2"/>
  <c r="O12" i="2"/>
  <c r="M12" i="2"/>
  <c r="L12" i="2"/>
  <c r="L14" i="2" s="1"/>
  <c r="K12" i="2"/>
  <c r="O20" i="5" l="1"/>
  <c r="V20" i="5"/>
  <c r="T8" i="5"/>
  <c r="P10" i="6"/>
  <c r="U14" i="6"/>
  <c r="L14" i="6"/>
  <c r="S14" i="6"/>
  <c r="R14" i="2"/>
  <c r="S14" i="2"/>
  <c r="K14" i="2"/>
  <c r="T20" i="5"/>
  <c r="G8" i="10" s="1"/>
  <c r="L20" i="5"/>
  <c r="S20" i="5"/>
  <c r="O14" i="6"/>
  <c r="V14" i="6"/>
  <c r="M14" i="6"/>
  <c r="K14" i="6"/>
  <c r="Q14" i="6"/>
  <c r="D6" i="10" s="1"/>
  <c r="H6" i="10" s="1"/>
  <c r="P13" i="6"/>
  <c r="W13" i="6" s="1"/>
  <c r="W12" i="6" s="1"/>
  <c r="S15" i="4"/>
  <c r="U20" i="5"/>
  <c r="M20" i="5"/>
  <c r="O18" i="7"/>
  <c r="W10" i="7"/>
  <c r="K8" i="7"/>
  <c r="K18" i="7" s="1"/>
  <c r="P15" i="7"/>
  <c r="W15" i="7" s="1"/>
  <c r="P17" i="7"/>
  <c r="W17" i="7" s="1"/>
  <c r="W16" i="7" s="1"/>
  <c r="V14" i="2"/>
  <c r="M14" i="2"/>
  <c r="O14" i="2"/>
  <c r="W12" i="3"/>
  <c r="W11" i="3" s="1"/>
  <c r="P11" i="3"/>
  <c r="Q13" i="3"/>
  <c r="Q11" i="3"/>
  <c r="K8" i="3"/>
  <c r="K13" i="3" s="1"/>
  <c r="P13" i="2"/>
  <c r="Q12" i="2"/>
  <c r="Q14" i="2" s="1"/>
  <c r="D14" i="10" s="1"/>
  <c r="H14" i="10" s="1"/>
  <c r="P14" i="7"/>
  <c r="W14" i="7" s="1"/>
  <c r="Q8" i="7"/>
  <c r="Q18" i="7" s="1"/>
  <c r="T8" i="4"/>
  <c r="T15" i="4" s="1"/>
  <c r="P10" i="5"/>
  <c r="Q8" i="5"/>
  <c r="W11" i="7"/>
  <c r="P13" i="3"/>
  <c r="P19" i="5"/>
  <c r="Q18" i="5"/>
  <c r="P9" i="4"/>
  <c r="Q8" i="4"/>
  <c r="Q15" i="4" s="1"/>
  <c r="K15" i="4"/>
  <c r="P14" i="4"/>
  <c r="T14" i="6"/>
  <c r="G6" i="10" s="1"/>
  <c r="P9" i="6"/>
  <c r="T8" i="7"/>
  <c r="T18" i="7" s="1"/>
  <c r="P12" i="7"/>
  <c r="P16" i="7"/>
  <c r="P12" i="6"/>
  <c r="T8" i="3"/>
  <c r="T13" i="3" s="1"/>
  <c r="W8" i="3"/>
  <c r="W13" i="3" s="1"/>
  <c r="P17" i="5"/>
  <c r="W17" i="5" s="1"/>
  <c r="P13" i="7"/>
  <c r="W13" i="7" s="1"/>
  <c r="G23" i="10" l="1"/>
  <c r="P8" i="5"/>
  <c r="P14" i="6"/>
  <c r="W9" i="6"/>
  <c r="W8" i="6" s="1"/>
  <c r="W14" i="6" s="1"/>
  <c r="W8" i="5"/>
  <c r="P8" i="4"/>
  <c r="O9" i="4"/>
  <c r="O8" i="4" s="1"/>
  <c r="O15" i="4" s="1"/>
  <c r="P12" i="2"/>
  <c r="W13" i="2"/>
  <c r="W12" i="2" s="1"/>
  <c r="W14" i="4"/>
  <c r="W13" i="4" s="1"/>
  <c r="W15" i="4" s="1"/>
  <c r="P13" i="4"/>
  <c r="P18" i="5"/>
  <c r="W19" i="5"/>
  <c r="W18" i="5" s="1"/>
  <c r="P8" i="7"/>
  <c r="P18" i="7" s="1"/>
  <c r="W12" i="7"/>
  <c r="W8" i="7" s="1"/>
  <c r="W18" i="7" s="1"/>
  <c r="Q20" i="5"/>
  <c r="D8" i="10" s="1"/>
  <c r="P20" i="5" l="1"/>
  <c r="D23" i="10"/>
  <c r="H8" i="10"/>
  <c r="W20" i="5"/>
  <c r="W14" i="2"/>
  <c r="P14" i="2"/>
  <c r="P15" i="4"/>
  <c r="H23" i="10" l="1"/>
  <c r="Q14" i="1"/>
  <c r="S13" i="1"/>
  <c r="Q12" i="1"/>
  <c r="S8" i="1"/>
  <c r="S15" i="1" s="1"/>
  <c r="T14" i="1"/>
  <c r="P14" i="1" s="1"/>
  <c r="T12" i="1"/>
  <c r="T8" i="1" s="1"/>
  <c r="V8" i="1"/>
  <c r="U8" i="1"/>
  <c r="K12" i="1" l="1"/>
  <c r="M13" i="1" l="1"/>
  <c r="V13" i="1"/>
  <c r="U13" i="1"/>
  <c r="R13" i="1"/>
  <c r="Q13" i="1"/>
  <c r="O13" i="1"/>
  <c r="L13" i="1"/>
  <c r="K13" i="1"/>
  <c r="P12" i="1"/>
  <c r="W9" i="1"/>
  <c r="R8" i="1"/>
  <c r="O8" i="1"/>
  <c r="L8" i="1"/>
  <c r="Q8" i="1" l="1"/>
  <c r="Q15" i="1" s="1"/>
  <c r="D5" i="10" s="1"/>
  <c r="P8" i="1"/>
  <c r="U15" i="1"/>
  <c r="V15" i="1"/>
  <c r="R15" i="1"/>
  <c r="W12" i="1"/>
  <c r="L15" i="1"/>
  <c r="O15" i="1"/>
  <c r="W11" i="1"/>
  <c r="K8" i="1"/>
  <c r="K15" i="1" s="1"/>
  <c r="M8" i="1"/>
  <c r="M15" i="1" s="1"/>
  <c r="D22" i="10" l="1"/>
  <c r="D19" i="10"/>
  <c r="W10" i="1"/>
  <c r="W8" i="1" s="1"/>
  <c r="P13" i="1"/>
  <c r="P15" i="1" s="1"/>
  <c r="T13" i="1"/>
  <c r="T15" i="1" s="1"/>
  <c r="G5" i="10" s="1"/>
  <c r="W14" i="1"/>
  <c r="W13" i="1" s="1"/>
  <c r="G22" i="10" l="1"/>
  <c r="G19" i="10"/>
  <c r="H5" i="10"/>
  <c r="H19" i="10" s="1"/>
  <c r="W15" i="1"/>
  <c r="H2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Mikolášová Naděžda</author>
  </authors>
  <commentList>
    <comment ref="M9" authorId="0" shapeId="0" xr:uid="{570FBB6D-4343-4FEE-8CF1-DCE772CA149D}">
      <text>
        <r>
          <rPr>
            <b/>
            <sz val="9"/>
            <color indexed="81"/>
            <rFont val="Tahoma"/>
            <family val="2"/>
            <charset val="238"/>
          </rPr>
          <t>Zahrnuto DPH 282 tis.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9" authorId="0" shapeId="0" xr:uid="{92E590CA-B1CF-4969-8542-D95B70888509}">
      <text>
        <r>
          <rPr>
            <b/>
            <sz val="9"/>
            <color indexed="81"/>
            <rFont val="Tahoma"/>
            <family val="2"/>
            <charset val="238"/>
          </rPr>
          <t>Mikolášová Naděžda:</t>
        </r>
        <r>
          <rPr>
            <sz val="9"/>
            <color indexed="81"/>
            <rFont val="Tahoma"/>
            <family val="2"/>
            <charset val="238"/>
          </rPr>
          <t xml:space="preserve">
zdhrnuto DPH 21%</t>
        </r>
      </text>
    </comment>
  </commentList>
</comments>
</file>

<file path=xl/sharedStrings.xml><?xml version="1.0" encoding="utf-8"?>
<sst xmlns="http://schemas.openxmlformats.org/spreadsheetml/2006/main" count="633" uniqueCount="237">
  <si>
    <t>vedoucí odboru</t>
  </si>
  <si>
    <t>v tis. Kč</t>
  </si>
  <si>
    <t>Poř. číslo</t>
  </si>
  <si>
    <t>Oblast</t>
  </si>
  <si>
    <t>§</t>
  </si>
  <si>
    <t>pol.</t>
  </si>
  <si>
    <t>Sesk. pol.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</si>
  <si>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</si>
  <si>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</si>
  <si>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</si>
  <si>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</si>
  <si>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</si>
  <si>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</si>
  <si>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Dotace</t>
  </si>
  <si>
    <t>Podíl OK</t>
  </si>
  <si>
    <t>poznámka</t>
  </si>
  <si>
    <t>Realizace</t>
  </si>
  <si>
    <t>Projektová dokumentace</t>
  </si>
  <si>
    <t>podíl OK (uznatelné náklady)</t>
  </si>
  <si>
    <t>Podíl OK (neuznatelné náklady)</t>
  </si>
  <si>
    <t>z toho:</t>
  </si>
  <si>
    <t>Termín realizace od - do (měsíc/ rok)</t>
  </si>
  <si>
    <t>Očekávaná skutečnost 
 31. 12. 2024</t>
  </si>
  <si>
    <t xml:space="preserve">Předfinancování celkem 2025                             (EU + SR) </t>
  </si>
  <si>
    <t>Pokračování v roce 2026 a dalších</t>
  </si>
  <si>
    <t>Návrh rozpočtu - předfinancování část EU z rozpočtu OK 2025</t>
  </si>
  <si>
    <t>Návrh rozpočtu - předfinancování - část SR z rozpočtu OK 2025</t>
  </si>
  <si>
    <t xml:space="preserve">Celkem v roce 2025 (předfinancování +  podíl OK - uznatelné a neuznatené náklady)              </t>
  </si>
  <si>
    <r>
      <rPr>
        <b/>
        <sz val="12"/>
        <rFont val="Arial"/>
        <family val="2"/>
        <charset val="238"/>
      </rPr>
      <t>Návrh rozpočtu 2025</t>
    </r>
    <r>
      <rPr>
        <b/>
        <sz val="10"/>
        <rFont val="Arial"/>
        <family val="2"/>
        <charset val="238"/>
      </rPr>
      <t xml:space="preserve">
(podíl OK - uznatelné a neuznatelné náklady)</t>
    </r>
  </si>
  <si>
    <t>Odbor školství a mládeže</t>
  </si>
  <si>
    <t>ORJ 10</t>
  </si>
  <si>
    <t>ORJ 10 - Oblast školství - projekty spolufinancované z evropských fondů a národních fondů - neinvestiční</t>
  </si>
  <si>
    <t xml:space="preserve">Celkem za ORJ 10 - oblast školství </t>
  </si>
  <si>
    <t>JE</t>
  </si>
  <si>
    <t>Interreg Česko - Polsko, Rozvoj technického vzdělávání - spolupráce institucí, Střední průmyslová škola Jeseník,         IČ 00176401</t>
  </si>
  <si>
    <t>Jedná se o projekt přeshraniční institucionální spolupráce (Powiat Prudnický, SPŠ Prudnik, GIG Katowice, VŠB Ostrava) zaměřený na oblast technického vzdělávání. Mezi klíčové  aktivity projektu patří navázání spolupráce se vzdělávacími institucemi z EU a odborné stáže pro zaměstnance Partnerů, jazyková příprava pracovníků partnerských institucí, využití dobré praxe při využívání moderních technologií, implementace a testování účinnosti moderních didaktických nástrojů zaváděných do učebních plánů.</t>
  </si>
  <si>
    <t>Vydané Rozhodnutí; projekt v realizaci</t>
  </si>
  <si>
    <t>2023-2026</t>
  </si>
  <si>
    <t xml:space="preserve">JE </t>
  </si>
  <si>
    <t>Interreg Česko - Polsko, Institucionální spolupráce - APA a fyzioterapie, Střední průmyslová škola Jeseník,         IČ 00176401</t>
  </si>
  <si>
    <t xml:space="preserve">V rámci programu Interreg Cz-Pl SPŠ Jeseník spolupracuje s APA UPOL Olomouc a Polytechnickou Univerzitou v Opole. Spolupráce je zaměřena na výměnu zkušeností a přenos dobré praxe v pohybových aktivitách osob se specifickými vzdělávacími potřebami na české a polské straně. Projekt navazuje na na projekt RPVOK, kde SPŠ Jeseník je centrem APA pro Jesenicko. Většina projektových aktivit se budou odehrávat v SPŠ Jeseník, která bude spojovacím článkem mezi oběma univerzitami. </t>
  </si>
  <si>
    <t>Žádost o podporu zařazena mezi náhradní projekty</t>
  </si>
  <si>
    <t>2024-2026</t>
  </si>
  <si>
    <t>Interreg Česko - Polsko, Synergie na hranici,  Střední průmyslová škola Jeseník,         IČ 00176401</t>
  </si>
  <si>
    <t>Vytvoření přeshraniční sítě vzdělávacích institucí s kapacitou a znalostmi pro fungování v měnícím se socioekonomickém prostředí. Cílovými skupinami projektu jsou vzdělávací instituce - GIG_PIB, SPŠ Jeseník, Powiat Prudnik - CKZiU v Prudniku a  SPŠ OA Bruntál. Mezi klíčové aktivity projektu patří organizace přeshraničních networkingových akcí (konference), workshopy online, studijní pobyt mimo ČR a PL. Projekt je plánován od 10/2024 do 09/2026.</t>
  </si>
  <si>
    <t>Žádost o podporu splnila formální náležitosti a podmínky přijatelnosti</t>
  </si>
  <si>
    <t>2025-2027</t>
  </si>
  <si>
    <t>Odbor strategického rozvoje kraje</t>
  </si>
  <si>
    <t xml:space="preserve">Správce: </t>
  </si>
  <si>
    <t>Ing. Radek Dosoudil</t>
  </si>
  <si>
    <t>ORJ 33</t>
  </si>
  <si>
    <t>ORJ 33 - Oblast regionálního rozvoje  - projekty spolufinancované z evropských fondů a národních fondů - neinvestiční</t>
  </si>
  <si>
    <t>OK</t>
  </si>
  <si>
    <t>Obchůdek 2024 v Olomouckém kraji</t>
  </si>
  <si>
    <t>MPO připravuje parametry každoroční výzvy pro krajské programy Obchůdek 2021+. Program bude vyhlašován na roky 2021 - 2030. Jedná se o neinvestiční dotace. V případě zapojení Olomouckého kraje v roce 2024 do výzvy MPO bude předfinancován dotační program vyhlašovaný Olomouckým krajem v roce 2025. Předfinancované prostředky ze strany Olomouckého kraje budou následně po předložení žádostí o platbu refundovány zpět ze strany MPO na účet Olomouckého kraje.</t>
  </si>
  <si>
    <t>X</t>
  </si>
  <si>
    <t>12/2024</t>
  </si>
  <si>
    <t>Náklady na dotační program vyhlášený v roce 2024, jehož vyhodnocení proběhne až v roce 2025, včetně finančního plnění</t>
  </si>
  <si>
    <t>Celkem za ORJ 33 - oblast regionálního rozvoje</t>
  </si>
  <si>
    <t>Správce:</t>
  </si>
  <si>
    <t>ORJ 59</t>
  </si>
  <si>
    <t>ORJ 59 - Oblast životního prostředí  - projekty spolufinancované z evropských fondů a národních fondů - neinvestiční</t>
  </si>
  <si>
    <t>Příprava podkladů pro péči o zvláště chráněná území v Olomouckém kraji</t>
  </si>
  <si>
    <t>Operační program Životní prostředí 2021 -2027, MŽP_30. VÝZVA, SC 1.6, Opatření 1.6.1, průběžná. Číslo výzvy 05_22_030. Projekt bude financován prostřednictvím kombinovaných plateb v rámci OP ŽP - dotace ve výši 100 % způsobilých výdajů</t>
  </si>
  <si>
    <t>realizace</t>
  </si>
  <si>
    <t>2024-2029</t>
  </si>
  <si>
    <t>Energy Living Lab of the Olomouc</t>
  </si>
  <si>
    <t>Cílem projektu je vytvoření kontaktního místa, které bude poskytovat komplexní služby pro přechod na čistou energii ve veřejných budovách pro Olomoucký kraj, jeho příspěvkové organizace a další veřejné subjekty v území kraje.</t>
  </si>
  <si>
    <t xml:space="preserve">Grant pokrývá 95 % nákladů, zbývajících 5 % bude požadováno z národní výzvy pro projekty LIFE. V roce 2024 bude poskytnuta záloha 30 % ze schváleného grantu (= cca 7,5 mil. Kč), další zálohová platba v roce 2026 (50 % grantu). Závěrečná platba v roce 2027. </t>
  </si>
  <si>
    <t>Projektová příprava</t>
  </si>
  <si>
    <t>Projektová dokumentace na projekty z EU 2021-2027 a národních fondů</t>
  </si>
  <si>
    <t>příprava</t>
  </si>
  <si>
    <t>01-12/2025</t>
  </si>
  <si>
    <t>Celkem za ORJ 59 - oblast životního prostředí</t>
  </si>
  <si>
    <t>ORJ 60</t>
  </si>
  <si>
    <t>ORJ 60 - Oblast sociální  - projekty spolufinancované z evropských fondů a národních fondů - neinvestiční</t>
  </si>
  <si>
    <t>Azylové domy v Olomouckém kraji II</t>
  </si>
  <si>
    <t>OP Zaměstnanost plus, výzva č. 03_22_003 Zajištění dostupnosti sociálních služeb, dotace 90 % formou záloh, 10 % spolufinancování podílu Olomouckého kraje</t>
  </si>
  <si>
    <t>9/2022-2/2025</t>
  </si>
  <si>
    <t>Azylové domy v Olomouckém kraji III</t>
  </si>
  <si>
    <t>10/2024-8/2027</t>
  </si>
  <si>
    <t>Celkem za ORJ 60 - oblast sociální</t>
  </si>
  <si>
    <t>ORJ 64</t>
  </si>
  <si>
    <t>ORJ 64 - Oblast sociální  - projekty spolufinancované z evropských fondů a národních fondů - neinvestiční</t>
  </si>
  <si>
    <t>Podpora plánování sociálních služeb na území Olomouckého kraje</t>
  </si>
  <si>
    <t>OP Zaměstnanost plus, výzva č. 03_22_006 Podpora procesů ve službách - kraje, dotace 90 % formou záloh, 10 % spolufinancování podílu Olomouckého kraje</t>
  </si>
  <si>
    <t>7/2022-6/2025</t>
  </si>
  <si>
    <t>Vydáno Rozhodnutí o poskytnutí dotace</t>
  </si>
  <si>
    <t>Podpora sociální práce, sociálních služeb a neformálně pečujících na  území Olomouckého kraje</t>
  </si>
  <si>
    <t>Transformace systému péče o ohrožené děti</t>
  </si>
  <si>
    <t>OP Zaměstnanost plus, výzva č. 03_24_063 Transformace pobytových zařízení pro ohrožené děti, dotace 85 % formou záloh, 15 % spolufinancování podílu Olomouckého kraje</t>
  </si>
  <si>
    <t>01/2025-12/2027</t>
  </si>
  <si>
    <t>Podpora pečujících osob v Olomouckém kraji</t>
  </si>
  <si>
    <t>OP Zaměstnanost plus, výzva č. 03_24_068 Podpora procesů ve službách – kraje (2), dotace 85 % formou záloh, 15 % spolufinancování podílu Olomouckého kraje</t>
  </si>
  <si>
    <t>07/2025 - 12/2027</t>
  </si>
  <si>
    <t>předpoklad podání žádosti o podporu v 11/2024</t>
  </si>
  <si>
    <t>Podpora koncepčních a strategických aktivit v sociální oblasti v Olomouckém kraji</t>
  </si>
  <si>
    <t>Příspěvky na obědy do škol v Olomouckém kraji</t>
  </si>
  <si>
    <t>OP Zaměstnanost plus, výzva č. 03_22_026 Potravinová pomoc dětem v sociální nouzi. Jedná se o 10 % spolufinancování podílu Olomouckého kraje a předfinancování dotace EU. Projekt bude financován z OP Zaměstnanost+ formou zálohových plateb.</t>
  </si>
  <si>
    <t>9/2023-6/2025</t>
  </si>
  <si>
    <t>Celkem za ORJ 64 - oblast sociální</t>
  </si>
  <si>
    <t>ORJ 64 - Oblast školství  - projekty spolufinancované z evropských fondů a národních fondů - neinvestiční</t>
  </si>
  <si>
    <t>Implementace dlouhodobého záměru v Olomouckém kraji  - IDZOK</t>
  </si>
  <si>
    <t xml:space="preserve"> OP JAK - Výzva č. 02_23_018 Akční plánování v území – IDZ. Jedná se o 10 % spolufinancování podílu Olomouckého kraje. Pozice PM, FM a ADM budou dle Obecných pravidel OP JAK financovány prostředictvím jednorázové částky. Odborné pozice budou financovány z přímých nákladů.    </t>
  </si>
  <si>
    <t>12/2023-08/2028</t>
  </si>
  <si>
    <t>Podána žádost o podporu</t>
  </si>
  <si>
    <t>Celkem za ORJ 64 - oblast školství</t>
  </si>
  <si>
    <t>ORJ 64 - Oblast kultury  - projekty spolufinancované z evropských fondů a národních fondů - neinvestiční</t>
  </si>
  <si>
    <t>Aktualizace strategických materiálů v oblasti podpory KKO v Olomouckém kraji</t>
  </si>
  <si>
    <t>Národní plán obnovy, výzva č. 0232/2022 na tvorbu strategických dokumentů v oblasti rozvoje a podpory kulturních a kreativních odvětví, 100 % financování způsobilých výdajů do výše dotace formou záloh a nezpůsobilé výdaje hrazené z rozpočtu OK</t>
  </si>
  <si>
    <t>5/2023-6/2025</t>
  </si>
  <si>
    <t>Celkem za ORJ 64 - oblast kultury</t>
  </si>
  <si>
    <t>ORJ 74</t>
  </si>
  <si>
    <t>ORJ 74 - Oblast regionálního rozvoje - projekty spolufinancované z evropských fondů a národních fondů - neinvestiční</t>
  </si>
  <si>
    <t>Regionální partnerství v Olomouckém kraji I. - přímé výdaje</t>
  </si>
  <si>
    <t>Přímé výdaje - platy členů projektového týmu vč. náhrady platů 
v době nemoci - 2 FTE (osoby přímo zapojené do realizace projektu) a 1 FTE (koordinátor HSOÚ) za období
1-11/25 refundované v 2-12/25.</t>
  </si>
  <si>
    <t>1/2024-12/2025</t>
  </si>
  <si>
    <t>dotace ex-post 95 %, podíl spolufinancování OK 5 %</t>
  </si>
  <si>
    <t>Přímé výdaje - povinné odvody zaměstnavatele na sociální pojištění 
z platů členů projektového týmu - 2 FTE (osoby přímo zapojené do realizace projektu) a 1 FTE (koordinátor HSOÚ) za období 1-11/25 refundované v 2-12/25.</t>
  </si>
  <si>
    <t>Přímé výdaje - povinné odvody zaměstnavatele na veřejné zdravotní pojištění z platů členů projektového týmu - 2 FTE (osoby přímo zapojené do realizace projektu) a 1 FTE (koordinátor HSOÚ) za období 1-11/25 refundované v 2-12/25.</t>
  </si>
  <si>
    <t>Regionální partnerství v Olomouckém kraji I - přímé výdaje</t>
  </si>
  <si>
    <t>Celkem</t>
  </si>
  <si>
    <t>Regionální partnerství v Olomouckém kraji I - paušál</t>
  </si>
  <si>
    <t>Paušální výdaje - odměny členů projektového týmu (3 FTE) za období 1-11/25 refundované v 2-12/25.</t>
  </si>
  <si>
    <t>Paušální výdaje - odměny z dohod pro experty z území ve vazbě na realizované aktivity projetku.</t>
  </si>
  <si>
    <t>Paušální výdaje - povinné odvody zaměstnavatele na sociální pojištění 
z odměn členů projektového týmu 
(3 FTE) za období 1-11/25 refundované v 2-12/25.</t>
  </si>
  <si>
    <t>Paušální výdaje - povinné odvody zaměstnavatele na zdravotní pojištění z odměn členů projektového týmu 
(3 FTE) za období 1-11/25 refundované v 2-12/25.</t>
  </si>
  <si>
    <t>Paušální výdaje - nákup materiálu vztahujcí se k realizaci aktivit projetku, aktivit pro podporu HSOÚ a zabezpečení potřeb projektového týmu.</t>
  </si>
  <si>
    <t>Paušální výdaje - pronájem prostor na zasedání Regionální stálé konference pro území Olomouckého kraje (RSK OK), pracovních skupin RSK OK, seminářů pro žadatele a příjemce podpory z evropských zdrojů v programovém období EU 2021-2027, včetně aktivit Regionálního akčního plánu Olomouckého kraje (RAP OK) a dalších aktivit na podporu a rozvoj hospodářsky a sociálně ohrožených území (HSOÚ) v Olomouckém kraji a pro území definovaná v SRR ČR 21.</t>
  </si>
  <si>
    <t>Paušální výdaje - školení a vzdělávání členů projektového týmu v souvislosti s realizací projektu, aktivitami na podporu HSOÚ, apod.</t>
  </si>
  <si>
    <t>Paušální výdaje - nákup ostatních služeb vztahující se k aktivitám projektu, aktivitám na podporu HSOÚ, apod.</t>
  </si>
  <si>
    <t>Paušální výdaje - cestovní náhrady členů projektového týmu za období 1-12/2025 v souvislosti s realizací projektu nebo zajištěním činností koordinátora HSOÚ.</t>
  </si>
  <si>
    <t>Paušální výdaje - pohoštění účastníků zasedání Regionální stálé konference pro území Olomouckého kraje (RSK OK), pracovních skupin RSK OK, seminářů pro žadatele a příjemce podpory z evropských zdrojů v programovém období EU 2021-2027, včetně aktivit Regionálního akčního plánu Olomouckého kraje (RAP OK) a dalších aktivit na podporu a rozvoj hospodářsky a sociálně ohrožených území (HSOÚ) v Olomouckém kraji a pro území definovaná v SRR ČR 21.</t>
  </si>
  <si>
    <t>Činnost regionálního subjektu v Programu Interreg Česko–Polsko 2021 – 2027</t>
  </si>
  <si>
    <t>Platy pracovníků regionálního subjektu včetně odměn - úvazek 1 FTE (resp. 2x 0,5 úvazku).</t>
  </si>
  <si>
    <t>1/2024-12/2029</t>
  </si>
  <si>
    <t>dotace ex-post, na základě Veřejnoprávní smlouvy
o plnění úkolů při naplňování činnosti regionálního subjektu
Programu Interreg Česko – Polsko 2021–2027
Dotace max. 158 tis. EUR, podíl OK není pevně stanoven, OK musí dofinancovat realizaci aktivit regionálního subjektu do 12/2029 v případě, že celkové náklady překročí skutečně poskytnutou dotaci.</t>
  </si>
  <si>
    <t xml:space="preserve">Povinné odvody zaměstnavatele na sociální pojištění z platů pracovníků regionálního subjektu  - úvazek 1 FTE (resp. 2x 0,5 úvazku). </t>
  </si>
  <si>
    <t xml:space="preserve">Povinné odvody zaměstnavatele na zdravotní pojištění z platů pracovníků regionálního subjektu - úvazek 1 FTE (resp. 2x 0,5 úvazku). </t>
  </si>
  <si>
    <t>Výdaje na propagaci Programu, a to ve vazbě na schválený komunikační plán, zejm. propagační předměty opatřené logolinkem programu.</t>
  </si>
  <si>
    <t>Pronájem prostor a techniky na semináře a konzultační dny pro potenciální žadatele a příjemce Programu, burzy partnerství a případné konference, a to v souvislosti s vyhlášením výzev ve spolupráci se Společným sekretariátem (JS) Programu, a to ve vazbě na Strategii komunikace a roční plán informačních a propagačních aktivit.</t>
  </si>
  <si>
    <t>Výdaje na propagaci Programu, na zajištění tlumočnických služeb a překlady, na externí přednášející na seminářích, konzultačních dnech, a to ve vazbě na schválený komunikační plán.
- seminář pro žadatele -přednášející na fakturu
- překlady a tlumočení
- placená inzerce</t>
  </si>
  <si>
    <t>Výdaje na pohoštění účastníků seminářů a konzultačních dnů pro potenciální žadatele a příjemce Programu, burzy partnerství a případné konference, a to v návaznosti na vyhlášené výzvy ve spolupráci se Společným sekretariátem (JS), a to ve vazbě na schválenou Strategii komunikace a roční plán informačních a propagačních aktivit.</t>
  </si>
  <si>
    <t>Smart Akcelerátor Olomouckého kraje III (přímé výdaje)</t>
  </si>
  <si>
    <t>Podíl spolufinancování Olomouckého kraje přímých výdajů projektu realizovaných partnerem v r. 2024 na základě Smlouvy o partnerství s finančním příspěvkem č. 2022/04585/OSR/DSM a dodatků. Podíl spolufinancování Olomouckého kraje bude partnerovi zasílán vždy společně s podílem dotace EU a SR od poskytovatele dotace (MŠMT) po připsání dotace na účet Olomouckého kraje na základě schválených zpráv o realizaci a žádostí o platbu projektu ze strany MŠMT.</t>
  </si>
  <si>
    <t>1/2022-12/2026</t>
  </si>
  <si>
    <t>dotace ex-ante, 
v návrhu rozpočtu požadován pouze podíl spolufinancování OK 
15 % z výdajů</t>
  </si>
  <si>
    <t>Platy členů RIS3 odborného týmu (Krajský RIS3 koordinátor, Specialista Smart region - celkem 1,3 FTE) za 12/24 a 1-11/2025 včetně odměn (přímé náklady).</t>
  </si>
  <si>
    <t>Odměny z DPP - Experti v tématu Smart region.</t>
  </si>
  <si>
    <t>Povinné odvody zaměstnavatele na sociální pojištění z platů členů RIS3 odborného týmu (1,3 FTE) za 12/24 a 1-11/2025 (přímé náklady).</t>
  </si>
  <si>
    <t>Povinné odvody zaměstnavatele na zdravotní pojištění z platů členů RIS3 odborného týmu (1,3 FTE) za 12/24 a 1-11/2025 (přímé náklady).</t>
  </si>
  <si>
    <t xml:space="preserve">Výdaje na cestovní pojištění na zahraniční pracovní cesty ve vazbě na realizaci klíčové aktivity (KA) Základní tým A.7 Podpora rozvoje oblasti/konceptu Smart region v Olomouckém kraji </t>
  </si>
  <si>
    <t xml:space="preserve">Pronájem prostor, místností, konferenčních sálů a pronájem technického vybavení ve vazbě na realizaci KA Základní tým A.7 Podpora rozvoje oblasti/konceptu Smart region v Olomouckém kraji </t>
  </si>
  <si>
    <t>Výdaje za účast členů RIS3 odborného týmu na vzdělávacích akcích v rámci KA Vzdělávání a rozvoj kompetencí, nebo KA Základní tým.</t>
  </si>
  <si>
    <t>Nákup ostatních služeb - Facilitátoři, experti, konzultanti, vystupující na akcích apod. ve vazbě na všechny klíčové aktivity.</t>
  </si>
  <si>
    <t>Výdaje na cestovní náhrady spojené s účastí členů odborného týmu na zahraničních služebních cestách ve vazbě na KA Vzdělávání a rozvoje kompetencí a internacionalizace RIS3.</t>
  </si>
  <si>
    <t>Výdaje na pohoštění na akcích ve vazbě na realizaci klíčové aktivity Základní tým A.7 Podpora rozvoje oblasti/konceptu Smart region v Olomouckém kraji.</t>
  </si>
  <si>
    <t>Výdaje na úhradu účasti členů RIS3 odborného týmu na konferencích ve vazbě na KA Vzdělávání a rozvoj kompetencí nebo KA Základní tým.</t>
  </si>
  <si>
    <t>Smart Akcelerátor Olomouckého kraje III (paušál a další ZMV)</t>
  </si>
  <si>
    <r>
      <t>Podíl spolufinancování Olomouckého kraje paušálu a dalších "</t>
    </r>
    <r>
      <rPr>
        <i/>
        <sz val="12"/>
        <rFont val="Arial"/>
        <family val="2"/>
        <charset val="238"/>
      </rPr>
      <t>zjednodušených metod vykazování</t>
    </r>
    <r>
      <rPr>
        <sz val="12"/>
        <rFont val="Arial"/>
        <family val="2"/>
        <charset val="238"/>
      </rPr>
      <t>" (ZMV) výdajů projektu realizovaných partnerem v r. 2024 na základě Smlouvy o partnerství s finančním příspěvkem č. 2022/04585/OSR/DSM a dodatků. Podíl spolufinancování Olomouckého kraje bude partnerovi zasílán vždy společně s podílem dotace EU a SR od poskytovatele dotace (MŠMT) po připsání dotace na účet Olomouckého kraje na základě schválených zpráv o realizaci a žádostí o platbu projektu ze strany MŠMT.</t>
    </r>
  </si>
  <si>
    <t>dotace ex-ante, 
v návrhu rozpočtu požadován pouze podíl spolufinancování OK 
15 % z výdaj</t>
  </si>
  <si>
    <t>Platy členů RIS3 administrativního týmu (finanční manažer, projektový manažer - celkem 0,9 FTE)  včetně odměn za 12/24 a 1-11/2025 (ZMV - jednorázové částky).</t>
  </si>
  <si>
    <t>Povinné odvody zaměstnavatele na sociální pojištění z platů členů RIS3 administrativního týmu (0,9 FTE) za 12/24 a 1-11/2025 (ZMV - jednorázové částky).</t>
  </si>
  <si>
    <t>Povinné odvody zaměstnavatele na zdravotní pojištění z platů členů RIS3 administrativního týmu (0,9 FTE) za 12/24 a 1-11/2025 (ZMV - jednorázové částky).</t>
  </si>
  <si>
    <t>Výdaje na pořízení  spotřebního a dalšího materiálu ve vazbě na plnění cílů projetku ve vazbě na všechny KA</t>
  </si>
  <si>
    <t>Výdaje za účast členů RIS3 admin. týmu na vzdělávacích akcích v rámci KA Vzdělávání a rozvoj kompetencí, nebo KA Základní tým.</t>
  </si>
  <si>
    <t>Nákup ostatních služeb související s naplňováním cílů projektu ve vazbě na všechny KA</t>
  </si>
  <si>
    <t>Výdaje na cestovní náhrady spojené s účastí členů odborného týmu na tuzemských služebních cestách ve vazbě na všechny klíčové aktivity.</t>
  </si>
  <si>
    <t>Výdaje na pohoštění na akcích a jednáních v rámci projektu.</t>
  </si>
  <si>
    <t>Výdaje na úhradu účasti členů RIS3 admin. týmu na konferencích ve vazbě na KA Vzdělávání a rozvoj kompetencí nebo KA Základní tým.</t>
  </si>
  <si>
    <t>Celkem za ORJ 74 - oblast Oblast regionálního rozvoje</t>
  </si>
  <si>
    <t>Mgr. Miroslav Gajdůšek, MBA</t>
  </si>
  <si>
    <t xml:space="preserve">5. Opravy, investice, projekty a nákupy </t>
  </si>
  <si>
    <t>Název listu přílohy</t>
  </si>
  <si>
    <t>Předfinancování - úvěr</t>
  </si>
  <si>
    <t>Předfinancování - rozpočet OK</t>
  </si>
  <si>
    <t>Nájemné SMN</t>
  </si>
  <si>
    <t>Požadavky na rozpočet OK</t>
  </si>
  <si>
    <t>školství</t>
  </si>
  <si>
    <t>sociální</t>
  </si>
  <si>
    <t>dopravy</t>
  </si>
  <si>
    <t>OI - ORJ 50</t>
  </si>
  <si>
    <t>kultury</t>
  </si>
  <si>
    <t>zdravotnictví</t>
  </si>
  <si>
    <t>životní prostředí</t>
  </si>
  <si>
    <t>OSR - ORJ 59</t>
  </si>
  <si>
    <t>cestovní ruch</t>
  </si>
  <si>
    <t>regionální rozvoj</t>
  </si>
  <si>
    <t>vzdělávání</t>
  </si>
  <si>
    <t>OSR - ORJ 76</t>
  </si>
  <si>
    <t>OSR - ORJ 30</t>
  </si>
  <si>
    <t>CELKEM</t>
  </si>
  <si>
    <t>VPO</t>
  </si>
  <si>
    <t>OSR</t>
  </si>
  <si>
    <t>Celkové náklady v roce 2025</t>
  </si>
  <si>
    <t>d) Dotační projekty - neinvestiční</t>
  </si>
  <si>
    <t>ORJ 14</t>
  </si>
  <si>
    <t>ORJ 14 - Oblast zdravotnictví - projekty spolufinancované z evropských fondů a národních fondů - neinvestiční</t>
  </si>
  <si>
    <t xml:space="preserve">Celkové náklady s DPH v tis. Kč </t>
  </si>
  <si>
    <t xml:space="preserve">Celkem v 
roce 2025 
(předfinancování + 
podíl OK 
+ neuznatené náklady) </t>
  </si>
  <si>
    <t xml:space="preserve">Předfinancování 
celkem 2025 
(EU + SR) </t>
  </si>
  <si>
    <r>
      <rPr>
        <b/>
        <sz val="12"/>
        <rFont val="Arial"/>
        <family val="2"/>
        <charset val="238"/>
      </rPr>
      <t>Návrh rozpočtu 2025</t>
    </r>
    <r>
      <rPr>
        <b/>
        <sz val="10"/>
        <rFont val="Arial"/>
        <family val="2"/>
        <charset val="238"/>
      </rPr>
      <t xml:space="preserve">
(podíl OK + neuznatelné náklady)</t>
    </r>
  </si>
  <si>
    <t xml:space="preserve">Návrh 
rozpočtu - 
předfinancování - část EU </t>
  </si>
  <si>
    <t xml:space="preserve">Návrh rozpočtu - předfinancování - část SR </t>
  </si>
  <si>
    <t>podíl OK (uznatelné náklady) UZ 880</t>
  </si>
  <si>
    <t>podíl OK (uznatelné náklady - nájemné SMN) UZ 15</t>
  </si>
  <si>
    <t>podíl OK (DPH) UZ 23</t>
  </si>
  <si>
    <t>podíl OK (neuznatelné náklady - nájemné SMN) UZ 17</t>
  </si>
  <si>
    <t>Podíl OK (neuznatelné náklady) UZ 884</t>
  </si>
  <si>
    <t>OL</t>
  </si>
  <si>
    <t>Zdravotnická záchranná služba Olomouckého kraje, příspěvková organizace - elektronizace zdravotnictví</t>
  </si>
  <si>
    <t>Inovace IS Zdravotní dokumentace: implementace elektronického zdravotního záznamu (EHR) a připravenost IS ZZS OK na napojení na centrální služby elektronického zdravotnictví státu (napojení na Kmenové registry a vznik konektorů na elektronické zasílání dat do Národního zdravotnického informačního systému (NZIS), na národní bod pro identifikaci a autentizaci pro pacienty nebo zdravotnické pracovníky (NIA), na připojení IS na Národní kontaktní místo pro elektronické zdravotnictví (NCPeH).</t>
  </si>
  <si>
    <t>2025 - 2026</t>
  </si>
  <si>
    <t>Název projektu "Elektronizace vybraných služeb veřejné správy-eHealth"
ROK bude dne 26. 8. 2024 schvalovat souhlas s podáním žádosti o dotaci</t>
  </si>
  <si>
    <t>Celkem za ORJ 14 - oblast zdravotnictví</t>
  </si>
  <si>
    <t>Odbor zdravotnictví</t>
  </si>
  <si>
    <t>Ing. Bohuslav Kolář, MBA, LL.M.</t>
  </si>
  <si>
    <t>1.</t>
  </si>
  <si>
    <t>2.</t>
  </si>
  <si>
    <t>3.</t>
  </si>
  <si>
    <t>4.</t>
  </si>
  <si>
    <t>5.</t>
  </si>
  <si>
    <t>IF PO, RF a ostatní zdroje</t>
  </si>
  <si>
    <t>Odbor školství a mládeže - ORJ 10</t>
  </si>
  <si>
    <t>Odbor strategického rozvoje kraje - ORJ 64</t>
  </si>
  <si>
    <t>Odbor strategického rozvoje kraje - ORJ 60</t>
  </si>
  <si>
    <t>Odbor strategického rozvoje kraje - ORJ 59</t>
  </si>
  <si>
    <t>Odbor strategického rozvoje kraje - ORJ 33</t>
  </si>
  <si>
    <t>Odbor strategického rozvoje kraje - ORJ 74</t>
  </si>
  <si>
    <t>Odbor zdravotnictví - ORJ 14</t>
  </si>
  <si>
    <t>1a</t>
  </si>
  <si>
    <t>1b</t>
  </si>
  <si>
    <t>1c</t>
  </si>
  <si>
    <t>10/2024 - 9/2027</t>
  </si>
  <si>
    <t>Podpora zvyšování kvality a rozvoje sociálních služeb v Olomouckém kraji</t>
  </si>
  <si>
    <t>Podána žádost o podporu v 09/2024</t>
  </si>
  <si>
    <t>Podána žádost o dotaci, vydání rozhodnutí do konce října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</si>
</sst>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,##0.0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 CE"/>
      <family val="2"/>
      <charset val="238"/>
    </font>
    <font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 CE"/>
      <family val="2"/>
      <charset val="238"/>
    </font>
    <font>
      <sz val="11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name val="Arial CE"/>
      <charset val="238"/>
    </font>
    <font>
      <b/>
      <sz val="12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2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353">
    <xf numFmtId="0" fontId="0" fillId="0" borderId="0" xfId="0"/>
    <xf numFmtId="0" fontId="2" fillId="0" borderId="0" xfId="1" applyFont="1" applyFill="1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0" fillId="2" borderId="0" xfId="1" applyFont="1" applyFill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4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6" fillId="0" borderId="0" xfId="2" applyFont="1" applyFill="1" applyAlignment="1">
      <alignment horizontal="center"/>
    </xf>
    <xf numFmtId="3" fontId="4" fillId="0" borderId="0" xfId="2" applyNumberFormat="1" applyFont="1" applyFill="1" applyAlignment="1">
      <alignment horizontal="right" vertical="center"/>
    </xf>
    <xf numFmtId="0" fontId="1" fillId="2" borderId="0" xfId="1" applyFont="1" applyFill="1"/>
    <xf numFmtId="3" fontId="4" fillId="0" borderId="0" xfId="2" applyNumberFormat="1" applyFont="1" applyFill="1"/>
    <xf numFmtId="3" fontId="5" fillId="0" borderId="0" xfId="2" applyNumberFormat="1" applyFont="1" applyFill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right" vertical="center" wrapText="1"/>
    </xf>
    <xf numFmtId="3" fontId="10" fillId="5" borderId="1" xfId="5" applyNumberFormat="1" applyFont="1" applyFill="1" applyBorder="1" applyAlignment="1">
      <alignment horizontal="right" vertical="center" wrapText="1"/>
    </xf>
    <xf numFmtId="0" fontId="10" fillId="5" borderId="1" xfId="5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 indent="1"/>
    </xf>
    <xf numFmtId="3" fontId="6" fillId="0" borderId="1" xfId="0" applyNumberFormat="1" applyFont="1" applyFill="1" applyBorder="1" applyAlignment="1">
      <alignment horizontal="right" vertical="center" indent="1"/>
    </xf>
    <xf numFmtId="3" fontId="13" fillId="0" borderId="1" xfId="0" applyNumberFormat="1" applyFont="1" applyFill="1" applyBorder="1" applyAlignment="1">
      <alignment horizontal="right" vertical="center" indent="1"/>
    </xf>
    <xf numFmtId="3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3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/>
    </xf>
    <xf numFmtId="0" fontId="13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3" fontId="16" fillId="5" borderId="1" xfId="4" applyNumberFormat="1" applyFont="1" applyFill="1" applyBorder="1" applyAlignment="1">
      <alignment horizontal="right" vertical="center" wrapText="1"/>
    </xf>
    <xf numFmtId="3" fontId="17" fillId="5" borderId="1" xfId="4" applyNumberFormat="1" applyFont="1" applyFill="1" applyBorder="1" applyAlignment="1">
      <alignment horizontal="right" vertical="center" wrapText="1"/>
    </xf>
    <xf numFmtId="3" fontId="9" fillId="5" borderId="1" xfId="5" applyNumberFormat="1" applyFont="1" applyFill="1" applyBorder="1" applyAlignment="1">
      <alignment horizontal="right" vertical="center" wrapText="1"/>
    </xf>
    <xf numFmtId="3" fontId="9" fillId="5" borderId="1" xfId="4" applyNumberFormat="1" applyFont="1" applyFill="1" applyBorder="1" applyAlignment="1">
      <alignment horizontal="right" vertical="center" wrapText="1"/>
    </xf>
    <xf numFmtId="0" fontId="3" fillId="5" borderId="1" xfId="5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Fill="1"/>
    <xf numFmtId="3" fontId="18" fillId="0" borderId="0" xfId="0" applyNumberFormat="1" applyFont="1" applyFill="1" applyAlignment="1">
      <alignment horizontal="right" wrapText="1"/>
    </xf>
    <xf numFmtId="3" fontId="18" fillId="0" borderId="0" xfId="0" applyNumberFormat="1" applyFont="1" applyFill="1" applyAlignment="1">
      <alignment horizontal="right" vertical="center" indent="1"/>
    </xf>
    <xf numFmtId="3" fontId="18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4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19" fillId="0" borderId="0" xfId="0" applyFont="1" applyFill="1" applyAlignment="1">
      <alignment vertical="top" wrapText="1"/>
    </xf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0" fontId="12" fillId="0" borderId="0" xfId="0" applyFont="1" applyFill="1"/>
    <xf numFmtId="0" fontId="13" fillId="0" borderId="0" xfId="0" applyFont="1" applyFill="1" applyAlignment="1">
      <alignment horizontal="right" wrapText="1"/>
    </xf>
    <xf numFmtId="3" fontId="13" fillId="0" borderId="0" xfId="0" applyNumberFormat="1" applyFont="1" applyFill="1" applyAlignment="1">
      <alignment horizontal="right" vertical="center" indent="1"/>
    </xf>
    <xf numFmtId="3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/>
    <xf numFmtId="0" fontId="10" fillId="5" borderId="1" xfId="4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3" fontId="13" fillId="0" borderId="1" xfId="6" applyNumberFormat="1" applyFont="1" applyFill="1" applyBorder="1" applyAlignment="1">
      <alignment horizontal="right" vertical="center" indent="1"/>
    </xf>
    <xf numFmtId="0" fontId="10" fillId="5" borderId="1" xfId="4" applyFont="1" applyFill="1" applyBorder="1" applyAlignment="1">
      <alignment horizontal="left" vertical="center"/>
    </xf>
    <xf numFmtId="3" fontId="16" fillId="5" borderId="1" xfId="5" applyNumberFormat="1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/>
    </xf>
    <xf numFmtId="3" fontId="3" fillId="4" borderId="1" xfId="5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4" fillId="0" borderId="0" xfId="2" applyFont="1" applyAlignment="1">
      <alignment vertical="center" wrapText="1"/>
    </xf>
    <xf numFmtId="0" fontId="7" fillId="0" borderId="0" xfId="7" applyFont="1" applyAlignment="1">
      <alignment horizontal="left" vertical="center" wrapText="1"/>
    </xf>
    <xf numFmtId="3" fontId="20" fillId="0" borderId="0" xfId="7" applyNumberFormat="1" applyAlignment="1">
      <alignment horizontal="right" vertical="center"/>
    </xf>
    <xf numFmtId="3" fontId="3" fillId="4" borderId="4" xfId="5" applyNumberFormat="1" applyFont="1" applyFill="1" applyBorder="1" applyAlignment="1">
      <alignment horizontal="center"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1" fillId="0" borderId="0" xfId="1" applyNumberFormat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3" fontId="4" fillId="0" borderId="0" xfId="2" applyNumberFormat="1" applyFont="1" applyAlignment="1">
      <alignment horizontal="right" vertical="center"/>
    </xf>
    <xf numFmtId="0" fontId="1" fillId="2" borderId="0" xfId="1" applyFill="1"/>
    <xf numFmtId="3" fontId="4" fillId="0" borderId="0" xfId="2" applyNumberFormat="1" applyFont="1"/>
    <xf numFmtId="3" fontId="5" fillId="0" borderId="0" xfId="2" applyNumberFormat="1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3" fontId="13" fillId="0" borderId="1" xfId="6" applyNumberFormat="1" applyFont="1" applyBorder="1" applyAlignment="1">
      <alignment horizontal="right" vertical="center" indent="1"/>
    </xf>
    <xf numFmtId="49" fontId="0" fillId="0" borderId="1" xfId="0" applyNumberForma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 indent="1"/>
    </xf>
    <xf numFmtId="3" fontId="6" fillId="0" borderId="1" xfId="0" applyNumberFormat="1" applyFont="1" applyBorder="1" applyAlignment="1">
      <alignment horizontal="right" vertical="center" indent="1"/>
    </xf>
    <xf numFmtId="3" fontId="13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vertical="center" wrapText="1"/>
    </xf>
    <xf numFmtId="0" fontId="13" fillId="0" borderId="1" xfId="6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0" fillId="0" borderId="1" xfId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3" fontId="18" fillId="0" borderId="0" xfId="0" applyNumberFormat="1" applyFont="1" applyAlignment="1">
      <alignment horizontal="right" wrapText="1"/>
    </xf>
    <xf numFmtId="3" fontId="18" fillId="0" borderId="0" xfId="0" applyNumberFormat="1" applyFont="1" applyAlignment="1">
      <alignment horizontal="right" vertical="center" indent="1"/>
    </xf>
    <xf numFmtId="3" fontId="18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0" fontId="14" fillId="0" borderId="0" xfId="0" applyFont="1"/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 vertical="center" indent="1"/>
    </xf>
    <xf numFmtId="0" fontId="19" fillId="0" borderId="0" xfId="0" applyFont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horizontal="right" wrapText="1"/>
    </xf>
    <xf numFmtId="3" fontId="13" fillId="0" borderId="0" xfId="0" applyNumberFormat="1" applyFont="1" applyAlignment="1">
      <alignment horizontal="right" vertical="center" indent="1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1" fillId="0" borderId="1" xfId="0" applyFont="1" applyBorder="1" applyAlignment="1">
      <alignment horizontal="justify" vertical="center"/>
    </xf>
    <xf numFmtId="0" fontId="21" fillId="0" borderId="0" xfId="0" applyFont="1" applyAlignment="1">
      <alignment horizontal="justify" vertical="center"/>
    </xf>
    <xf numFmtId="3" fontId="13" fillId="0" borderId="4" xfId="6" applyNumberFormat="1" applyFont="1" applyBorder="1" applyAlignment="1">
      <alignment horizontal="right" vertical="center" indent="1"/>
    </xf>
    <xf numFmtId="3" fontId="6" fillId="2" borderId="1" xfId="0" applyNumberFormat="1" applyFont="1" applyFill="1" applyBorder="1" applyAlignment="1">
      <alignment horizontal="right" vertical="center" indent="1"/>
    </xf>
    <xf numFmtId="3" fontId="12" fillId="2" borderId="1" xfId="0" applyNumberFormat="1" applyFont="1" applyFill="1" applyBorder="1" applyAlignment="1">
      <alignment horizontal="right" vertical="center" indent="1"/>
    </xf>
    <xf numFmtId="0" fontId="12" fillId="5" borderId="4" xfId="0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4" xfId="6" applyFont="1" applyFill="1" applyBorder="1" applyAlignment="1" applyProtection="1">
      <alignment horizontal="left" vertical="center" wrapText="1"/>
      <protection locked="0"/>
    </xf>
    <xf numFmtId="0" fontId="24" fillId="5" borderId="4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right" vertical="center" indent="1"/>
    </xf>
    <xf numFmtId="3" fontId="3" fillId="5" borderId="1" xfId="0" applyNumberFormat="1" applyFont="1" applyFill="1" applyBorder="1" applyAlignment="1">
      <alignment horizontal="center" vertical="center" wrapText="1"/>
    </xf>
    <xf numFmtId="0" fontId="13" fillId="2" borderId="4" xfId="6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 wrapText="1"/>
    </xf>
    <xf numFmtId="0" fontId="21" fillId="5" borderId="4" xfId="6" applyFont="1" applyFill="1" applyBorder="1" applyAlignment="1" applyProtection="1">
      <alignment horizontal="left" vertical="center" wrapText="1"/>
      <protection locked="0"/>
    </xf>
    <xf numFmtId="0" fontId="26" fillId="5" borderId="4" xfId="0" applyFont="1" applyFill="1" applyBorder="1" applyAlignment="1">
      <alignment horizontal="center" vertical="center" wrapText="1"/>
    </xf>
    <xf numFmtId="3" fontId="21" fillId="5" borderId="4" xfId="6" applyNumberFormat="1" applyFont="1" applyFill="1" applyBorder="1" applyAlignment="1">
      <alignment horizontal="right" vertical="center" indent="1"/>
    </xf>
    <xf numFmtId="3" fontId="27" fillId="5" borderId="1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3" fillId="5" borderId="4" xfId="6" applyFont="1" applyFill="1" applyBorder="1" applyAlignment="1" applyProtection="1">
      <alignment horizontal="left" vertical="center" wrapText="1"/>
      <protection locked="0"/>
    </xf>
    <xf numFmtId="0" fontId="28" fillId="5" borderId="4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3" fontId="3" fillId="4" borderId="1" xfId="5" applyNumberFormat="1" applyFont="1" applyFill="1" applyBorder="1" applyAlignment="1">
      <alignment horizontal="center"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6" applyFont="1" applyBorder="1" applyAlignment="1" applyProtection="1">
      <alignment horizontal="left" vertical="center" wrapText="1"/>
      <protection locked="0"/>
    </xf>
    <xf numFmtId="3" fontId="13" fillId="5" borderId="1" xfId="0" applyNumberFormat="1" applyFont="1" applyFill="1" applyBorder="1" applyAlignment="1">
      <alignment horizontal="right" vertical="center" indent="1"/>
    </xf>
    <xf numFmtId="3" fontId="12" fillId="5" borderId="1" xfId="0" applyNumberFormat="1" applyFont="1" applyFill="1" applyBorder="1" applyAlignment="1">
      <alignment horizontal="right" vertical="center" indent="1"/>
    </xf>
    <xf numFmtId="3" fontId="3" fillId="4" borderId="1" xfId="5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6" applyFont="1" applyBorder="1" applyAlignment="1" applyProtection="1">
      <alignment horizontal="left" vertical="center" wrapText="1"/>
      <protection locked="0"/>
    </xf>
    <xf numFmtId="0" fontId="2" fillId="0" borderId="0" xfId="0" applyFont="1"/>
    <xf numFmtId="0" fontId="1" fillId="0" borderId="0" xfId="0" applyFont="1" applyAlignment="1">
      <alignment horizontal="right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7" borderId="11" xfId="0" applyFont="1" applyFill="1" applyBorder="1"/>
    <xf numFmtId="0" fontId="13" fillId="7" borderId="4" xfId="0" applyFont="1" applyFill="1" applyBorder="1"/>
    <xf numFmtId="3" fontId="13" fillId="7" borderId="4" xfId="0" applyNumberFormat="1" applyFont="1" applyFill="1" applyBorder="1"/>
    <xf numFmtId="3" fontId="13" fillId="7" borderId="12" xfId="0" applyNumberFormat="1" applyFont="1" applyFill="1" applyBorder="1"/>
    <xf numFmtId="3" fontId="13" fillId="7" borderId="13" xfId="0" applyNumberFormat="1" applyFont="1" applyFill="1" applyBorder="1"/>
    <xf numFmtId="0" fontId="13" fillId="8" borderId="14" xfId="0" applyFont="1" applyFill="1" applyBorder="1"/>
    <xf numFmtId="0" fontId="13" fillId="8" borderId="4" xfId="0" applyFont="1" applyFill="1" applyBorder="1"/>
    <xf numFmtId="3" fontId="13" fillId="8" borderId="1" xfId="0" applyNumberFormat="1" applyFont="1" applyFill="1" applyBorder="1"/>
    <xf numFmtId="3" fontId="13" fillId="8" borderId="2" xfId="0" applyNumberFormat="1" applyFont="1" applyFill="1" applyBorder="1"/>
    <xf numFmtId="3" fontId="13" fillId="8" borderId="15" xfId="0" applyNumberFormat="1" applyFont="1" applyFill="1" applyBorder="1"/>
    <xf numFmtId="0" fontId="13" fillId="9" borderId="14" xfId="0" applyFont="1" applyFill="1" applyBorder="1"/>
    <xf numFmtId="0" fontId="13" fillId="9" borderId="4" xfId="0" applyFont="1" applyFill="1" applyBorder="1"/>
    <xf numFmtId="3" fontId="13" fillId="9" borderId="1" xfId="0" applyNumberFormat="1" applyFont="1" applyFill="1" applyBorder="1"/>
    <xf numFmtId="3" fontId="13" fillId="9" borderId="2" xfId="0" applyNumberFormat="1" applyFont="1" applyFill="1" applyBorder="1"/>
    <xf numFmtId="3" fontId="13" fillId="9" borderId="15" xfId="0" applyNumberFormat="1" applyFont="1" applyFill="1" applyBorder="1"/>
    <xf numFmtId="0" fontId="13" fillId="10" borderId="14" xfId="0" applyFont="1" applyFill="1" applyBorder="1"/>
    <xf numFmtId="0" fontId="13" fillId="10" borderId="4" xfId="0" applyFont="1" applyFill="1" applyBorder="1"/>
    <xf numFmtId="3" fontId="13" fillId="10" borderId="1" xfId="0" applyNumberFormat="1" applyFont="1" applyFill="1" applyBorder="1"/>
    <xf numFmtId="3" fontId="13" fillId="10" borderId="2" xfId="0" applyNumberFormat="1" applyFont="1" applyFill="1" applyBorder="1"/>
    <xf numFmtId="3" fontId="13" fillId="10" borderId="15" xfId="0" applyNumberFormat="1" applyFont="1" applyFill="1" applyBorder="1"/>
    <xf numFmtId="0" fontId="13" fillId="11" borderId="14" xfId="0" applyFont="1" applyFill="1" applyBorder="1"/>
    <xf numFmtId="0" fontId="13" fillId="11" borderId="4" xfId="0" applyFont="1" applyFill="1" applyBorder="1"/>
    <xf numFmtId="3" fontId="13" fillId="11" borderId="1" xfId="0" applyNumberFormat="1" applyFont="1" applyFill="1" applyBorder="1"/>
    <xf numFmtId="3" fontId="13" fillId="11" borderId="2" xfId="0" applyNumberFormat="1" applyFont="1" applyFill="1" applyBorder="1"/>
    <xf numFmtId="3" fontId="13" fillId="11" borderId="15" xfId="0" applyNumberFormat="1" applyFont="1" applyFill="1" applyBorder="1"/>
    <xf numFmtId="0" fontId="13" fillId="0" borderId="14" xfId="0" applyFont="1" applyBorder="1"/>
    <xf numFmtId="0" fontId="13" fillId="0" borderId="4" xfId="0" applyFont="1" applyBorder="1"/>
    <xf numFmtId="3" fontId="13" fillId="0" borderId="1" xfId="0" applyNumberFormat="1" applyFont="1" applyBorder="1"/>
    <xf numFmtId="3" fontId="13" fillId="0" borderId="2" xfId="0" applyNumberFormat="1" applyFont="1" applyBorder="1"/>
    <xf numFmtId="3" fontId="13" fillId="0" borderId="15" xfId="0" applyNumberFormat="1" applyFont="1" applyBorder="1"/>
    <xf numFmtId="0" fontId="13" fillId="0" borderId="1" xfId="0" applyFont="1" applyBorder="1"/>
    <xf numFmtId="0" fontId="13" fillId="0" borderId="16" xfId="0" applyFont="1" applyBorder="1"/>
    <xf numFmtId="0" fontId="13" fillId="0" borderId="5" xfId="0" applyFont="1" applyBorder="1"/>
    <xf numFmtId="3" fontId="13" fillId="0" borderId="5" xfId="0" applyNumberFormat="1" applyFont="1" applyBorder="1"/>
    <xf numFmtId="3" fontId="13" fillId="0" borderId="17" xfId="0" applyNumberFormat="1" applyFont="1" applyBorder="1"/>
    <xf numFmtId="3" fontId="13" fillId="0" borderId="18" xfId="0" applyNumberFormat="1" applyFont="1" applyBorder="1"/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10" xfId="0" applyNumberFormat="1" applyFont="1" applyBorder="1"/>
    <xf numFmtId="3" fontId="0" fillId="0" borderId="0" xfId="0" applyNumberFormat="1"/>
    <xf numFmtId="0" fontId="31" fillId="0" borderId="0" xfId="1" applyFont="1"/>
    <xf numFmtId="0" fontId="32" fillId="2" borderId="0" xfId="1" applyFont="1" applyFill="1"/>
    <xf numFmtId="0" fontId="13" fillId="0" borderId="0" xfId="2" applyFont="1"/>
    <xf numFmtId="0" fontId="32" fillId="0" borderId="0" xfId="0" applyFont="1"/>
    <xf numFmtId="0" fontId="13" fillId="0" borderId="0" xfId="2" applyFont="1" applyAlignment="1">
      <alignment horizontal="center"/>
    </xf>
    <xf numFmtId="0" fontId="13" fillId="2" borderId="0" xfId="1" applyFont="1" applyFill="1"/>
    <xf numFmtId="3" fontId="13" fillId="0" borderId="0" xfId="2" applyNumberFormat="1" applyFont="1"/>
    <xf numFmtId="3" fontId="6" fillId="0" borderId="0" xfId="2" applyNumberFormat="1" applyFont="1"/>
    <xf numFmtId="3" fontId="3" fillId="4" borderId="3" xfId="5" applyNumberFormat="1" applyFont="1" applyFill="1" applyBorder="1" applyAlignment="1">
      <alignment horizontal="center" vertical="center" wrapText="1"/>
    </xf>
    <xf numFmtId="3" fontId="33" fillId="4" borderId="3" xfId="5" applyNumberFormat="1" applyFont="1" applyFill="1" applyBorder="1" applyAlignment="1">
      <alignment horizontal="center" vertical="center" wrapText="1"/>
    </xf>
    <xf numFmtId="0" fontId="10" fillId="5" borderId="19" xfId="4" applyFont="1" applyFill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5" fontId="3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left" vertical="center" wrapText="1"/>
    </xf>
    <xf numFmtId="3" fontId="13" fillId="0" borderId="4" xfId="6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34" fillId="5" borderId="1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3" fontId="36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34" fillId="5" borderId="1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" fontId="6" fillId="5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/>
    </xf>
    <xf numFmtId="0" fontId="6" fillId="0" borderId="0" xfId="2" applyFont="1" applyFill="1" applyAlignment="1">
      <alignment horizontal="right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3" fontId="6" fillId="0" borderId="1" xfId="6" applyNumberFormat="1" applyFont="1" applyBorder="1" applyAlignment="1">
      <alignment horizontal="right" vertical="center" indent="1"/>
    </xf>
    <xf numFmtId="3" fontId="34" fillId="5" borderId="1" xfId="0" applyNumberFormat="1" applyFont="1" applyFill="1" applyBorder="1" applyAlignment="1">
      <alignment horizontal="right" vertical="center" indent="1"/>
    </xf>
    <xf numFmtId="3" fontId="37" fillId="5" borderId="1" xfId="0" applyNumberFormat="1" applyFont="1" applyFill="1" applyBorder="1" applyAlignment="1">
      <alignment horizontal="right" vertical="center" indent="1"/>
    </xf>
    <xf numFmtId="3" fontId="6" fillId="5" borderId="1" xfId="6" applyNumberFormat="1" applyFont="1" applyFill="1" applyBorder="1" applyAlignment="1">
      <alignment horizontal="right" vertical="center" indent="1"/>
    </xf>
    <xf numFmtId="0" fontId="1" fillId="0" borderId="8" xfId="5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" fontId="3" fillId="4" borderId="1" xfId="4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/>
    </xf>
    <xf numFmtId="0" fontId="3" fillId="4" borderId="1" xfId="4" applyFont="1" applyFill="1" applyBorder="1" applyAlignment="1">
      <alignment horizontal="center" vertical="center" textRotation="90" wrapText="1"/>
    </xf>
    <xf numFmtId="0" fontId="3" fillId="4" borderId="1" xfId="4" applyFont="1" applyFill="1" applyBorder="1" applyAlignment="1">
      <alignment horizontal="center" vertical="center" wrapText="1"/>
    </xf>
    <xf numFmtId="164" fontId="3" fillId="4" borderId="1" xfId="4" applyNumberFormat="1" applyFont="1" applyFill="1" applyBorder="1" applyAlignment="1">
      <alignment horizontal="center" vertical="center" wrapText="1"/>
    </xf>
    <xf numFmtId="164" fontId="3" fillId="4" borderId="1" xfId="4" applyNumberFormat="1" applyFont="1" applyFill="1" applyBorder="1" applyAlignment="1">
      <alignment horizontal="center" vertical="center" textRotation="90" wrapText="1"/>
    </xf>
    <xf numFmtId="3" fontId="3" fillId="4" borderId="1" xfId="5" applyNumberFormat="1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/>
    </xf>
    <xf numFmtId="3" fontId="3" fillId="4" borderId="5" xfId="5" applyNumberFormat="1" applyFont="1" applyFill="1" applyBorder="1" applyAlignment="1">
      <alignment horizontal="center" vertical="center" wrapText="1"/>
    </xf>
    <xf numFmtId="3" fontId="3" fillId="4" borderId="4" xfId="5" applyNumberFormat="1" applyFont="1" applyFill="1" applyBorder="1" applyAlignment="1">
      <alignment horizontal="center" vertical="center" wrapText="1"/>
    </xf>
    <xf numFmtId="3" fontId="3" fillId="4" borderId="2" xfId="2" applyNumberFormat="1" applyFont="1" applyFill="1" applyBorder="1" applyAlignment="1">
      <alignment horizontal="center" vertical="center"/>
    </xf>
    <xf numFmtId="3" fontId="3" fillId="4" borderId="3" xfId="2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1" fillId="0" borderId="5" xfId="7" applyFont="1" applyBorder="1" applyAlignment="1">
      <alignment horizontal="left" vertical="center" wrapText="1"/>
    </xf>
    <xf numFmtId="0" fontId="21" fillId="0" borderId="4" xfId="7" applyFont="1" applyBorder="1" applyAlignment="1">
      <alignment horizontal="left" vertical="center" wrapText="1"/>
    </xf>
    <xf numFmtId="0" fontId="4" fillId="0" borderId="5" xfId="6" applyFont="1" applyBorder="1" applyAlignment="1" applyProtection="1">
      <alignment horizontal="left" vertical="center" wrapText="1"/>
      <protection locked="0"/>
    </xf>
    <xf numFmtId="0" fontId="4" fillId="0" borderId="4" xfId="6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" fontId="13" fillId="0" borderId="5" xfId="6" applyNumberFormat="1" applyFont="1" applyBorder="1" applyAlignment="1">
      <alignment horizontal="center" vertical="center"/>
    </xf>
    <xf numFmtId="3" fontId="13" fillId="0" borderId="4" xfId="6" applyNumberFormat="1" applyFont="1" applyBorder="1" applyAlignment="1">
      <alignment horizontal="center" vertical="center"/>
    </xf>
    <xf numFmtId="3" fontId="13" fillId="0" borderId="5" xfId="6" applyNumberFormat="1" applyFont="1" applyBorder="1" applyAlignment="1">
      <alignment horizontal="right" vertical="center"/>
    </xf>
    <xf numFmtId="3" fontId="13" fillId="0" borderId="4" xfId="6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5" xfId="6" applyNumberFormat="1" applyFont="1" applyBorder="1" applyAlignment="1">
      <alignment horizontal="center" vertical="center" wrapText="1"/>
    </xf>
    <xf numFmtId="3" fontId="13" fillId="0" borderId="4" xfId="6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5" xfId="6" applyFont="1" applyBorder="1" applyAlignment="1" applyProtection="1">
      <alignment horizontal="center" vertical="center" wrapText="1"/>
      <protection locked="0"/>
    </xf>
    <xf numFmtId="0" fontId="13" fillId="0" borderId="4" xfId="6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3" fillId="0" borderId="5" xfId="6" applyFont="1" applyBorder="1" applyAlignment="1" applyProtection="1">
      <alignment horizontal="left" vertical="center" wrapText="1"/>
      <protection locked="0"/>
    </xf>
    <xf numFmtId="0" fontId="13" fillId="0" borderId="4" xfId="6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0" fontId="9" fillId="3" borderId="2" xfId="3" applyFont="1" applyFill="1" applyBorder="1" applyAlignment="1">
      <alignment horizontal="left" vertical="center"/>
    </xf>
    <xf numFmtId="0" fontId="9" fillId="3" borderId="19" xfId="3" applyFont="1" applyFill="1" applyBorder="1" applyAlignment="1">
      <alignment horizontal="left" vertical="center"/>
    </xf>
    <xf numFmtId="0" fontId="9" fillId="3" borderId="3" xfId="3" applyFont="1" applyFill="1" applyBorder="1" applyAlignment="1">
      <alignment horizontal="left" vertical="center"/>
    </xf>
    <xf numFmtId="0" fontId="3" fillId="4" borderId="5" xfId="4" applyFont="1" applyFill="1" applyBorder="1" applyAlignment="1">
      <alignment horizontal="center" vertical="center" wrapText="1"/>
    </xf>
    <xf numFmtId="0" fontId="3" fillId="4" borderId="4" xfId="4" applyFont="1" applyFill="1" applyBorder="1" applyAlignment="1">
      <alignment horizontal="center" vertical="center" wrapText="1"/>
    </xf>
    <xf numFmtId="0" fontId="10" fillId="5" borderId="2" xfId="4" applyFont="1" applyFill="1" applyBorder="1" applyAlignment="1">
      <alignment horizontal="left" vertical="center"/>
    </xf>
    <xf numFmtId="0" fontId="10" fillId="5" borderId="19" xfId="4" applyFont="1" applyFill="1" applyBorder="1" applyAlignment="1">
      <alignment horizontal="left" vertical="center"/>
    </xf>
    <xf numFmtId="0" fontId="9" fillId="5" borderId="2" xfId="4" applyFont="1" applyFill="1" applyBorder="1" applyAlignment="1">
      <alignment horizontal="left" vertical="center"/>
    </xf>
    <xf numFmtId="0" fontId="9" fillId="5" borderId="19" xfId="4" applyFont="1" applyFill="1" applyBorder="1" applyAlignment="1">
      <alignment horizontal="left" vertical="center"/>
    </xf>
    <xf numFmtId="0" fontId="9" fillId="5" borderId="3" xfId="4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3" fontId="3" fillId="4" borderId="19" xfId="2" applyNumberFormat="1" applyFont="1" applyFill="1" applyBorder="1" applyAlignment="1">
      <alignment horizontal="center" vertical="center"/>
    </xf>
    <xf numFmtId="164" fontId="3" fillId="4" borderId="5" xfId="4" applyNumberFormat="1" applyFont="1" applyFill="1" applyBorder="1" applyAlignment="1">
      <alignment horizontal="center" vertical="center" wrapText="1"/>
    </xf>
    <xf numFmtId="164" fontId="3" fillId="4" borderId="4" xfId="4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3" fontId="13" fillId="0" borderId="5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</cellXfs>
  <cellStyles count="8">
    <cellStyle name="Normální" xfId="0" builtinId="0"/>
    <cellStyle name="Normální 12" xfId="7" xr:uid="{95489D97-F55B-4AAC-8256-07B2716C4EEB}"/>
    <cellStyle name="normální_Investice - opravy 2007 - 14-11-06-HOL (3)1" xfId="3" xr:uid="{00000000-0005-0000-0000-000001000000}"/>
    <cellStyle name="normální_investice 2005- doprava-upravený2" xfId="2" xr:uid="{00000000-0005-0000-0000-000002000000}"/>
    <cellStyle name="normální_Investice 2005-školství - úprava (probráno se SEK)" xfId="4" xr:uid="{00000000-0005-0000-0000-000003000000}"/>
    <cellStyle name="normální_kultura2-upravené priority-3" xfId="5" xr:uid="{00000000-0005-0000-0000-000004000000}"/>
    <cellStyle name="normální_Sociální - investice a opravy 2009 - sumarizace vč. prior - 10-12-2008" xfId="1" xr:uid="{00000000-0005-0000-0000-000005000000}"/>
    <cellStyle name="normální_Studie IZ - silnice 200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6C9A-B8EA-4624-B818-C95E9E58350F}">
  <sheetPr>
    <pageSetUpPr fitToPage="1"/>
  </sheetPr>
  <dimension ref="A1:I23"/>
  <sheetViews>
    <sheetView showGridLines="0" tabSelected="1" view="pageBreakPreview" zoomScaleNormal="100" zoomScaleSheetLayoutView="100" workbookViewId="0">
      <selection activeCell="B35" sqref="B35"/>
    </sheetView>
  </sheetViews>
  <sheetFormatPr defaultRowHeight="15" x14ac:dyDescent="0.25"/>
  <cols>
    <col min="1" max="1" width="18.7109375" customWidth="1"/>
    <col min="2" max="2" width="58.42578125" customWidth="1"/>
    <col min="3" max="3" width="19" customWidth="1"/>
    <col min="4" max="4" width="19.140625" customWidth="1"/>
    <col min="5" max="8" width="18.5703125" customWidth="1"/>
  </cols>
  <sheetData>
    <row r="1" spans="1:8" ht="18" x14ac:dyDescent="0.25">
      <c r="A1" s="184" t="s">
        <v>172</v>
      </c>
    </row>
    <row r="2" spans="1:8" ht="18" x14ac:dyDescent="0.25">
      <c r="A2" s="184" t="s">
        <v>195</v>
      </c>
    </row>
    <row r="3" spans="1:8" ht="15.75" thickBot="1" x14ac:dyDescent="0.3">
      <c r="H3" s="185" t="s">
        <v>1</v>
      </c>
    </row>
    <row r="4" spans="1:8" ht="48" thickBot="1" x14ac:dyDescent="0.3">
      <c r="A4" s="186" t="s">
        <v>3</v>
      </c>
      <c r="B4" s="187" t="s">
        <v>173</v>
      </c>
      <c r="C4" s="188" t="s">
        <v>174</v>
      </c>
      <c r="D4" s="188" t="s">
        <v>175</v>
      </c>
      <c r="E4" s="188" t="s">
        <v>222</v>
      </c>
      <c r="F4" s="188" t="s">
        <v>176</v>
      </c>
      <c r="G4" s="189" t="s">
        <v>177</v>
      </c>
      <c r="H4" s="190" t="s">
        <v>194</v>
      </c>
    </row>
    <row r="5" spans="1:8" ht="15.75" x14ac:dyDescent="0.25">
      <c r="A5" s="191" t="s">
        <v>178</v>
      </c>
      <c r="B5" s="192" t="s">
        <v>223</v>
      </c>
      <c r="C5" s="193">
        <v>0</v>
      </c>
      <c r="D5" s="193">
        <f>'ORJ 10 školství'!Q15</f>
        <v>0</v>
      </c>
      <c r="E5" s="193">
        <v>0</v>
      </c>
      <c r="F5" s="193">
        <v>0</v>
      </c>
      <c r="G5" s="194">
        <f>'ORJ 10 školství'!T15</f>
        <v>388</v>
      </c>
      <c r="H5" s="195">
        <f>SUM(C5:G5)</f>
        <v>388</v>
      </c>
    </row>
    <row r="6" spans="1:8" ht="15.75" x14ac:dyDescent="0.25">
      <c r="A6" s="191" t="s">
        <v>178</v>
      </c>
      <c r="B6" s="192" t="s">
        <v>224</v>
      </c>
      <c r="C6" s="193">
        <v>0</v>
      </c>
      <c r="D6" s="193">
        <f>'ORJ 64 školství'!Q14</f>
        <v>2000</v>
      </c>
      <c r="E6" s="193">
        <v>0</v>
      </c>
      <c r="F6" s="193">
        <v>0</v>
      </c>
      <c r="G6" s="194">
        <f>'ORJ 64 školství'!T14</f>
        <v>8150</v>
      </c>
      <c r="H6" s="195">
        <f>SUM(C6:G6)</f>
        <v>10150</v>
      </c>
    </row>
    <row r="7" spans="1:8" ht="15.75" x14ac:dyDescent="0.25">
      <c r="A7" s="196" t="s">
        <v>179</v>
      </c>
      <c r="B7" s="197" t="s">
        <v>225</v>
      </c>
      <c r="C7" s="198">
        <v>0</v>
      </c>
      <c r="D7" s="198">
        <f>'ORJ 60 sociální '!Q15</f>
        <v>0</v>
      </c>
      <c r="E7" s="198">
        <v>0</v>
      </c>
      <c r="F7" s="198">
        <v>0</v>
      </c>
      <c r="G7" s="199">
        <f>'ORJ 60 sociální '!T15</f>
        <v>12300</v>
      </c>
      <c r="H7" s="200">
        <f t="shared" ref="H7:H18" si="0">SUM(C7:G7)</f>
        <v>12300</v>
      </c>
    </row>
    <row r="8" spans="1:8" ht="15.75" x14ac:dyDescent="0.25">
      <c r="A8" s="196" t="s">
        <v>179</v>
      </c>
      <c r="B8" s="197" t="s">
        <v>224</v>
      </c>
      <c r="C8" s="198">
        <v>0</v>
      </c>
      <c r="D8" s="198">
        <f>'ORJ 64 sociální'!Q20</f>
        <v>0</v>
      </c>
      <c r="E8" s="198">
        <v>0</v>
      </c>
      <c r="F8" s="198">
        <v>0</v>
      </c>
      <c r="G8" s="199">
        <f>'ORJ 64 sociální'!T20</f>
        <v>3485</v>
      </c>
      <c r="H8" s="200">
        <f t="shared" si="0"/>
        <v>3485</v>
      </c>
    </row>
    <row r="9" spans="1:8" ht="15.75" hidden="1" x14ac:dyDescent="0.25">
      <c r="A9" s="201" t="s">
        <v>180</v>
      </c>
      <c r="B9" s="202" t="s">
        <v>181</v>
      </c>
      <c r="C9" s="203"/>
      <c r="D9" s="203"/>
      <c r="E9" s="203"/>
      <c r="F9" s="203"/>
      <c r="G9" s="204"/>
      <c r="H9" s="205">
        <f t="shared" si="0"/>
        <v>0</v>
      </c>
    </row>
    <row r="10" spans="1:8" ht="15.75" x14ac:dyDescent="0.25">
      <c r="A10" s="206" t="s">
        <v>182</v>
      </c>
      <c r="B10" s="207" t="s">
        <v>224</v>
      </c>
      <c r="C10" s="208">
        <v>0</v>
      </c>
      <c r="D10" s="208">
        <f>'ORJ 64 kultura'!Q18</f>
        <v>0</v>
      </c>
      <c r="E10" s="208">
        <v>0</v>
      </c>
      <c r="F10" s="208">
        <v>0</v>
      </c>
      <c r="G10" s="209">
        <f>'ORJ 64 kultura'!T18</f>
        <v>247</v>
      </c>
      <c r="H10" s="210">
        <f t="shared" si="0"/>
        <v>247</v>
      </c>
    </row>
    <row r="11" spans="1:8" ht="15.75" x14ac:dyDescent="0.25">
      <c r="A11" s="211" t="s">
        <v>183</v>
      </c>
      <c r="B11" s="212" t="s">
        <v>229</v>
      </c>
      <c r="C11" s="213">
        <v>0</v>
      </c>
      <c r="D11" s="213">
        <f>'ORJ 14 zdravotnictví '!Q15</f>
        <v>0</v>
      </c>
      <c r="E11" s="213">
        <v>0</v>
      </c>
      <c r="F11" s="213">
        <v>0</v>
      </c>
      <c r="G11" s="214">
        <f>'ORJ 14 zdravotnictví '!T15</f>
        <v>23</v>
      </c>
      <c r="H11" s="215">
        <f t="shared" si="0"/>
        <v>23</v>
      </c>
    </row>
    <row r="12" spans="1:8" ht="15.75" x14ac:dyDescent="0.25">
      <c r="A12" s="216" t="s">
        <v>184</v>
      </c>
      <c r="B12" s="217" t="s">
        <v>226</v>
      </c>
      <c r="C12" s="218">
        <v>0</v>
      </c>
      <c r="D12" s="218">
        <f>'ORJ 59 životní prostředí'!Q13</f>
        <v>1500</v>
      </c>
      <c r="E12" s="218">
        <v>0</v>
      </c>
      <c r="F12" s="218">
        <v>0</v>
      </c>
      <c r="G12" s="219">
        <f>'ORJ 59 životní prostředí'!T13</f>
        <v>2000</v>
      </c>
      <c r="H12" s="220">
        <f t="shared" si="0"/>
        <v>3500</v>
      </c>
    </row>
    <row r="13" spans="1:8" ht="15.75" hidden="1" x14ac:dyDescent="0.25">
      <c r="A13" s="216" t="s">
        <v>186</v>
      </c>
      <c r="B13" s="217" t="s">
        <v>185</v>
      </c>
      <c r="C13" s="218"/>
      <c r="D13" s="218"/>
      <c r="E13" s="218"/>
      <c r="F13" s="218"/>
      <c r="G13" s="219"/>
      <c r="H13" s="220">
        <f t="shared" si="0"/>
        <v>0</v>
      </c>
    </row>
    <row r="14" spans="1:8" ht="15.75" x14ac:dyDescent="0.25">
      <c r="A14" s="216" t="s">
        <v>187</v>
      </c>
      <c r="B14" s="217" t="s">
        <v>227</v>
      </c>
      <c r="C14" s="218">
        <v>0</v>
      </c>
      <c r="D14" s="218">
        <f>'ORJ 33 regionální rozvoj'!Q14</f>
        <v>3800</v>
      </c>
      <c r="E14" s="218">
        <v>0</v>
      </c>
      <c r="F14" s="218">
        <v>0</v>
      </c>
      <c r="G14" s="219">
        <f>'ORJ 33 regionální rozvoj'!T14</f>
        <v>3500</v>
      </c>
      <c r="H14" s="220">
        <f t="shared" si="0"/>
        <v>7300</v>
      </c>
    </row>
    <row r="15" spans="1:8" ht="16.5" thickBot="1" x14ac:dyDescent="0.3">
      <c r="A15" s="216" t="s">
        <v>187</v>
      </c>
      <c r="B15" s="217" t="s">
        <v>228</v>
      </c>
      <c r="C15" s="218">
        <v>0</v>
      </c>
      <c r="D15" s="218">
        <f>'ORJ 74 regionální rozvoj'!Q58</f>
        <v>3838</v>
      </c>
      <c r="E15" s="218">
        <v>0</v>
      </c>
      <c r="F15" s="218">
        <v>0</v>
      </c>
      <c r="G15" s="219">
        <f>'ORJ 74 regionální rozvoj'!T58</f>
        <v>3614</v>
      </c>
      <c r="H15" s="220">
        <f t="shared" si="0"/>
        <v>7452</v>
      </c>
    </row>
    <row r="16" spans="1:8" ht="15.75" hidden="1" x14ac:dyDescent="0.25">
      <c r="A16" s="216" t="s">
        <v>188</v>
      </c>
      <c r="B16" s="217" t="s">
        <v>189</v>
      </c>
      <c r="C16" s="218"/>
      <c r="D16" s="218"/>
      <c r="E16" s="218"/>
      <c r="F16" s="218"/>
      <c r="G16" s="219"/>
      <c r="H16" s="220">
        <f t="shared" si="0"/>
        <v>0</v>
      </c>
    </row>
    <row r="17" spans="1:9" ht="16.5" hidden="1" thickBot="1" x14ac:dyDescent="0.3">
      <c r="A17" s="216"/>
      <c r="B17" s="221" t="s">
        <v>190</v>
      </c>
      <c r="C17" s="218"/>
      <c r="D17" s="218"/>
      <c r="E17" s="218"/>
      <c r="F17" s="218"/>
      <c r="G17" s="219"/>
      <c r="H17" s="220">
        <f t="shared" si="0"/>
        <v>0</v>
      </c>
    </row>
    <row r="18" spans="1:9" ht="16.5" hidden="1" thickBot="1" x14ac:dyDescent="0.3">
      <c r="A18" s="222"/>
      <c r="B18" s="223"/>
      <c r="C18" s="224"/>
      <c r="D18" s="224"/>
      <c r="E18" s="224"/>
      <c r="F18" s="224"/>
      <c r="G18" s="225"/>
      <c r="H18" s="226">
        <f t="shared" si="0"/>
        <v>0</v>
      </c>
    </row>
    <row r="19" spans="1:9" ht="16.5" thickBot="1" x14ac:dyDescent="0.3">
      <c r="A19" s="268" t="s">
        <v>191</v>
      </c>
      <c r="B19" s="269"/>
      <c r="C19" s="227">
        <f t="shared" ref="C19:F19" si="1">SUM(C5:C18)</f>
        <v>0</v>
      </c>
      <c r="D19" s="227">
        <f>SUM(D5:D18)</f>
        <v>11138</v>
      </c>
      <c r="E19" s="227">
        <f t="shared" si="1"/>
        <v>0</v>
      </c>
      <c r="F19" s="267">
        <f t="shared" si="1"/>
        <v>0</v>
      </c>
      <c r="G19" s="228">
        <f>SUM(G5:G18)</f>
        <v>33707</v>
      </c>
      <c r="H19" s="229">
        <f>SUM(H5:H18)</f>
        <v>44845</v>
      </c>
    </row>
    <row r="22" spans="1:9" x14ac:dyDescent="0.25">
      <c r="B22" t="s">
        <v>192</v>
      </c>
      <c r="C22" s="230">
        <f>C5+C11</f>
        <v>0</v>
      </c>
      <c r="D22" s="230">
        <f t="shared" ref="D22:H22" si="2">D5+D11</f>
        <v>0</v>
      </c>
      <c r="E22" s="230">
        <f t="shared" si="2"/>
        <v>0</v>
      </c>
      <c r="F22" s="230">
        <f t="shared" si="2"/>
        <v>0</v>
      </c>
      <c r="G22" s="230">
        <f t="shared" si="2"/>
        <v>411</v>
      </c>
      <c r="H22" s="230">
        <f t="shared" si="2"/>
        <v>411</v>
      </c>
      <c r="I22" s="230"/>
    </row>
    <row r="23" spans="1:9" x14ac:dyDescent="0.25">
      <c r="B23" t="s">
        <v>193</v>
      </c>
      <c r="C23" s="230">
        <f>SUM(C6:C17)</f>
        <v>0</v>
      </c>
      <c r="D23" s="230">
        <f>SUM(D6:D10)+SUM(D12:D15)</f>
        <v>11138</v>
      </c>
      <c r="E23" s="230">
        <f t="shared" ref="E23:H23" si="3">SUM(E6:E10)+SUM(E12:E15)</f>
        <v>0</v>
      </c>
      <c r="F23" s="230">
        <f t="shared" si="3"/>
        <v>0</v>
      </c>
      <c r="G23" s="230">
        <f t="shared" si="3"/>
        <v>33296</v>
      </c>
      <c r="H23" s="230">
        <f t="shared" si="3"/>
        <v>44434</v>
      </c>
    </row>
  </sheetData>
  <mergeCells count="1">
    <mergeCell ref="A19:B19"/>
  </mergeCells>
  <pageMargins left="0.27559055118110237" right="0.27559055118110237" top="0.78740157480314965" bottom="0.78740157480314965" header="0.31496062992125984" footer="0.31496062992125984"/>
  <pageSetup paperSize="9" scale="74" firstPageNumber="157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7143-05E1-4445-A3F1-16BA7FEF456D}">
  <sheetPr>
    <pageSetUpPr fitToPage="1"/>
  </sheetPr>
  <dimension ref="A1:Y142"/>
  <sheetViews>
    <sheetView showGridLines="0" view="pageBreakPreview" zoomScale="70" zoomScaleNormal="70" zoomScaleSheetLayoutView="70" zoomScalePageLayoutView="70" workbookViewId="0">
      <pane ySplit="7" topLeftCell="A8" activePane="bottomLeft" state="frozenSplit"/>
      <selection activeCell="B35" sqref="B35"/>
      <selection pane="bottomLeft" activeCell="B35" sqref="B35"/>
    </sheetView>
  </sheetViews>
  <sheetFormatPr defaultColWidth="9.140625" defaultRowHeight="15" outlineLevelCol="1" x14ac:dyDescent="0.25"/>
  <cols>
    <col min="1" max="1" width="5.42578125" customWidth="1"/>
    <col min="2" max="2" width="5.7109375" customWidth="1"/>
    <col min="3" max="3" width="7.7109375" hidden="1" customWidth="1" outlineLevel="1"/>
    <col min="4" max="4" width="7.42578125" hidden="1" customWidth="1" outlineLevel="1"/>
    <col min="5" max="5" width="8.28515625" customWidth="1" collapsed="1"/>
    <col min="6" max="6" width="15.5703125" hidden="1" customWidth="1" outlineLevel="1"/>
    <col min="7" max="7" width="37.85546875" customWidth="1" collapsed="1"/>
    <col min="8" max="8" width="38.85546875" customWidth="1"/>
    <col min="9" max="9" width="7.140625" customWidth="1"/>
    <col min="10" max="10" width="14.7109375" style="86" customWidth="1"/>
    <col min="11" max="12" width="14.85546875" style="88" customWidth="1"/>
    <col min="13" max="13" width="13.5703125" style="88" customWidth="1"/>
    <col min="14" max="14" width="16.140625" style="88" customWidth="1"/>
    <col min="15" max="15" width="14.7109375" style="88" customWidth="1"/>
    <col min="16" max="17" width="16.7109375" style="88" customWidth="1"/>
    <col min="18" max="19" width="17.28515625" style="88" customWidth="1"/>
    <col min="20" max="20" width="16.140625" style="78" customWidth="1"/>
    <col min="21" max="22" width="14.85546875" style="88" customWidth="1"/>
    <col min="23" max="23" width="14.42578125" style="88" customWidth="1"/>
    <col min="24" max="24" width="17.7109375" style="123" customWidth="1"/>
  </cols>
  <sheetData>
    <row r="1" spans="1:25" ht="18" x14ac:dyDescent="0.25">
      <c r="A1" s="349" t="s">
        <v>47</v>
      </c>
      <c r="B1" s="349"/>
      <c r="C1" s="349"/>
      <c r="D1" s="349"/>
      <c r="E1" s="349"/>
      <c r="F1" s="349"/>
      <c r="G1" s="349"/>
      <c r="H1" s="349"/>
      <c r="I1" s="83"/>
      <c r="K1" s="87"/>
      <c r="N1" s="89"/>
      <c r="O1" s="89"/>
      <c r="Q1" s="89"/>
      <c r="R1" s="89"/>
      <c r="S1" s="89"/>
      <c r="T1" s="75"/>
      <c r="U1" s="90"/>
      <c r="V1"/>
      <c r="W1"/>
      <c r="X1"/>
    </row>
    <row r="2" spans="1:25" ht="15.75" x14ac:dyDescent="0.25">
      <c r="A2" s="12" t="s">
        <v>59</v>
      </c>
      <c r="B2" s="91"/>
      <c r="C2" s="91"/>
      <c r="F2" s="92"/>
      <c r="G2" s="93" t="s">
        <v>49</v>
      </c>
      <c r="H2" s="94" t="s">
        <v>112</v>
      </c>
      <c r="I2" s="95"/>
      <c r="K2" s="87"/>
      <c r="N2" s="96"/>
      <c r="O2" s="96"/>
      <c r="Q2" s="96"/>
      <c r="R2" s="96"/>
      <c r="S2" s="96"/>
      <c r="T2" s="76"/>
      <c r="U2" s="90"/>
      <c r="V2"/>
      <c r="W2"/>
      <c r="X2"/>
    </row>
    <row r="3" spans="1:25" ht="15.75" x14ac:dyDescent="0.25">
      <c r="A3" s="97"/>
      <c r="B3" s="91"/>
      <c r="C3" s="91"/>
      <c r="F3" s="92"/>
      <c r="G3" s="98" t="s">
        <v>0</v>
      </c>
      <c r="H3" s="99"/>
      <c r="I3" s="95"/>
      <c r="K3" s="87"/>
      <c r="N3" s="96"/>
      <c r="O3" s="96"/>
      <c r="Q3" s="96"/>
      <c r="R3" s="96"/>
      <c r="S3" s="96"/>
      <c r="T3" s="76"/>
      <c r="U3" s="90"/>
      <c r="V3"/>
      <c r="W3"/>
      <c r="X3"/>
    </row>
    <row r="4" spans="1:25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2"/>
      <c r="N4" s="23"/>
      <c r="O4" s="22"/>
      <c r="P4" s="22"/>
      <c r="Q4" s="22"/>
      <c r="R4" s="22"/>
      <c r="S4" s="22"/>
      <c r="T4" s="77"/>
      <c r="U4" s="22"/>
      <c r="V4" s="22"/>
      <c r="X4" s="24" t="s">
        <v>1</v>
      </c>
      <c r="Y4" s="90"/>
    </row>
    <row r="5" spans="1:25" ht="25.5" customHeight="1" x14ac:dyDescent="0.25">
      <c r="A5" s="271" t="s">
        <v>113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5"/>
    </row>
    <row r="6" spans="1:25" ht="25.5" customHeight="1" x14ac:dyDescent="0.25">
      <c r="A6" s="272" t="s">
        <v>2</v>
      </c>
      <c r="B6" s="272" t="s">
        <v>3</v>
      </c>
      <c r="C6" s="273" t="s">
        <v>4</v>
      </c>
      <c r="D6" s="273" t="s">
        <v>5</v>
      </c>
      <c r="E6" s="273" t="s">
        <v>6</v>
      </c>
      <c r="F6" s="273" t="s">
        <v>7</v>
      </c>
      <c r="G6" s="273" t="s">
        <v>8</v>
      </c>
      <c r="H6" s="274" t="s">
        <v>9</v>
      </c>
      <c r="I6" s="275" t="s">
        <v>10</v>
      </c>
      <c r="J6" s="274" t="s">
        <v>11</v>
      </c>
      <c r="K6" s="274" t="s">
        <v>12</v>
      </c>
      <c r="L6" s="274" t="s">
        <v>13</v>
      </c>
      <c r="M6" s="274" t="s">
        <v>14</v>
      </c>
      <c r="N6" s="274" t="s">
        <v>21</v>
      </c>
      <c r="O6" s="270" t="s">
        <v>22</v>
      </c>
      <c r="P6" s="276" t="s">
        <v>27</v>
      </c>
      <c r="Q6" s="276" t="s">
        <v>23</v>
      </c>
      <c r="R6" s="281" t="s">
        <v>20</v>
      </c>
      <c r="S6" s="282"/>
      <c r="T6" s="279" t="s">
        <v>28</v>
      </c>
      <c r="U6" s="278" t="s">
        <v>20</v>
      </c>
      <c r="V6" s="278"/>
      <c r="W6" s="270" t="s">
        <v>24</v>
      </c>
      <c r="X6" s="277" t="s">
        <v>15</v>
      </c>
    </row>
    <row r="7" spans="1:25" ht="81" customHeight="1" x14ac:dyDescent="0.25">
      <c r="A7" s="272"/>
      <c r="B7" s="272"/>
      <c r="C7" s="273"/>
      <c r="D7" s="273"/>
      <c r="E7" s="273"/>
      <c r="F7" s="273"/>
      <c r="G7" s="273"/>
      <c r="H7" s="274"/>
      <c r="I7" s="275"/>
      <c r="J7" s="274"/>
      <c r="K7" s="274"/>
      <c r="L7" s="274"/>
      <c r="M7" s="274"/>
      <c r="N7" s="274"/>
      <c r="O7" s="270"/>
      <c r="P7" s="276"/>
      <c r="Q7" s="276"/>
      <c r="R7" s="171" t="s">
        <v>25</v>
      </c>
      <c r="S7" s="170" t="s">
        <v>26</v>
      </c>
      <c r="T7" s="280"/>
      <c r="U7" s="170" t="s">
        <v>18</v>
      </c>
      <c r="V7" s="170" t="s">
        <v>19</v>
      </c>
      <c r="W7" s="270"/>
      <c r="X7" s="277"/>
    </row>
    <row r="8" spans="1:25" s="100" customFormat="1" ht="25.5" customHeight="1" x14ac:dyDescent="0.3">
      <c r="A8" s="68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27">
        <f>K12+K23+K31+K44+K55</f>
        <v>68965.490000000005</v>
      </c>
      <c r="L8" s="27">
        <f>L12+L23+L31+L44+L55</f>
        <v>59712.05</v>
      </c>
      <c r="M8" s="27">
        <f>M12+M23+M31+M44+M55</f>
        <v>9253.4399999999987</v>
      </c>
      <c r="N8" s="27"/>
      <c r="O8" s="27">
        <f t="shared" ref="O8:W8" si="0">O12+O23+O31+O44+O55</f>
        <v>5792</v>
      </c>
      <c r="P8" s="28">
        <f t="shared" si="0"/>
        <v>7452</v>
      </c>
      <c r="Q8" s="28">
        <f t="shared" si="0"/>
        <v>3838</v>
      </c>
      <c r="R8" s="28">
        <f t="shared" si="0"/>
        <v>2609</v>
      </c>
      <c r="S8" s="28">
        <f t="shared" si="0"/>
        <v>1229</v>
      </c>
      <c r="T8" s="28">
        <f t="shared" si="0"/>
        <v>3614</v>
      </c>
      <c r="U8" s="28">
        <f t="shared" si="0"/>
        <v>3614</v>
      </c>
      <c r="V8" s="28">
        <f t="shared" si="0"/>
        <v>0</v>
      </c>
      <c r="W8" s="27">
        <f t="shared" si="0"/>
        <v>5401</v>
      </c>
      <c r="X8" s="29"/>
    </row>
    <row r="9" spans="1:25" ht="90" x14ac:dyDescent="0.25">
      <c r="A9" s="285" t="s">
        <v>217</v>
      </c>
      <c r="B9" s="102"/>
      <c r="C9" s="172">
        <v>3636</v>
      </c>
      <c r="D9" s="172">
        <v>5011</v>
      </c>
      <c r="E9" s="172">
        <v>50</v>
      </c>
      <c r="F9" s="103">
        <v>60010101635</v>
      </c>
      <c r="G9" s="104" t="s">
        <v>114</v>
      </c>
      <c r="H9" s="175" t="s">
        <v>115</v>
      </c>
      <c r="I9" s="173"/>
      <c r="J9" s="173"/>
      <c r="K9" s="107">
        <f>L9+M9</f>
        <v>3252</v>
      </c>
      <c r="L9" s="140">
        <v>3089</v>
      </c>
      <c r="M9" s="107">
        <v>163</v>
      </c>
      <c r="N9" s="114" t="s">
        <v>116</v>
      </c>
      <c r="O9" s="109">
        <v>1400</v>
      </c>
      <c r="P9" s="141">
        <f>Q9+T9</f>
        <v>1602</v>
      </c>
      <c r="Q9" s="265">
        <f>R9+S9</f>
        <v>1522</v>
      </c>
      <c r="R9" s="35">
        <v>1041</v>
      </c>
      <c r="S9" s="35">
        <v>481</v>
      </c>
      <c r="T9" s="148">
        <f>U9+V9</f>
        <v>80</v>
      </c>
      <c r="U9" s="37">
        <v>80</v>
      </c>
      <c r="V9" s="37">
        <v>0</v>
      </c>
      <c r="W9" s="111">
        <v>0</v>
      </c>
      <c r="X9" s="350" t="s">
        <v>117</v>
      </c>
    </row>
    <row r="10" spans="1:25" ht="105" x14ac:dyDescent="0.25">
      <c r="A10" s="348"/>
      <c r="B10" s="102"/>
      <c r="C10" s="172">
        <v>3636</v>
      </c>
      <c r="D10" s="172">
        <v>5031</v>
      </c>
      <c r="E10" s="172">
        <v>50</v>
      </c>
      <c r="F10" s="103">
        <v>60010101635</v>
      </c>
      <c r="G10" s="104" t="s">
        <v>114</v>
      </c>
      <c r="H10" s="175" t="s">
        <v>118</v>
      </c>
      <c r="I10" s="173"/>
      <c r="J10" s="173"/>
      <c r="K10" s="107">
        <f>L10+M10</f>
        <v>795</v>
      </c>
      <c r="L10" s="107">
        <v>755</v>
      </c>
      <c r="M10" s="107">
        <v>40</v>
      </c>
      <c r="N10" s="114" t="s">
        <v>116</v>
      </c>
      <c r="O10" s="109">
        <v>347</v>
      </c>
      <c r="P10" s="141">
        <f>Q10+T10</f>
        <v>397</v>
      </c>
      <c r="Q10" s="265">
        <f>R10+S10</f>
        <v>377</v>
      </c>
      <c r="R10" s="35">
        <v>258</v>
      </c>
      <c r="S10" s="35">
        <v>119</v>
      </c>
      <c r="T10" s="148">
        <f>U10+V10</f>
        <v>20</v>
      </c>
      <c r="U10" s="37">
        <v>20</v>
      </c>
      <c r="V10" s="37">
        <v>0</v>
      </c>
      <c r="W10" s="111">
        <v>0</v>
      </c>
      <c r="X10" s="351"/>
    </row>
    <row r="11" spans="1:25" ht="105" x14ac:dyDescent="0.25">
      <c r="A11" s="286"/>
      <c r="B11" s="102"/>
      <c r="C11" s="172">
        <v>3636</v>
      </c>
      <c r="D11" s="172">
        <v>5032</v>
      </c>
      <c r="E11" s="172">
        <v>50</v>
      </c>
      <c r="F11" s="103">
        <v>60010101635</v>
      </c>
      <c r="G11" s="104" t="s">
        <v>114</v>
      </c>
      <c r="H11" s="175" t="s">
        <v>119</v>
      </c>
      <c r="I11" s="173"/>
      <c r="J11" s="173"/>
      <c r="K11" s="107">
        <f>L11+M11</f>
        <v>288</v>
      </c>
      <c r="L11" s="107">
        <v>274</v>
      </c>
      <c r="M11" s="107">
        <v>14</v>
      </c>
      <c r="N11" s="114" t="s">
        <v>116</v>
      </c>
      <c r="O11" s="109">
        <v>126</v>
      </c>
      <c r="P11" s="141">
        <f>Q11+T11</f>
        <v>534</v>
      </c>
      <c r="Q11" s="265">
        <f>R11+S11</f>
        <v>527</v>
      </c>
      <c r="R11" s="35">
        <v>94</v>
      </c>
      <c r="S11" s="35">
        <v>433</v>
      </c>
      <c r="T11" s="148">
        <f>U11+V11</f>
        <v>7</v>
      </c>
      <c r="U11" s="37">
        <v>7</v>
      </c>
      <c r="V11" s="37">
        <v>0</v>
      </c>
      <c r="W11" s="111">
        <v>0</v>
      </c>
      <c r="X11" s="351"/>
    </row>
    <row r="12" spans="1:25" ht="47.25" x14ac:dyDescent="0.25">
      <c r="A12" s="143"/>
      <c r="B12" s="143"/>
      <c r="C12" s="143"/>
      <c r="D12" s="144"/>
      <c r="E12" s="143"/>
      <c r="F12" s="145">
        <v>60010101635</v>
      </c>
      <c r="G12" s="146" t="s">
        <v>120</v>
      </c>
      <c r="H12" s="146" t="s">
        <v>121</v>
      </c>
      <c r="I12" s="147"/>
      <c r="J12" s="147"/>
      <c r="K12" s="148">
        <f>SUM(K9:K11)</f>
        <v>4335</v>
      </c>
      <c r="L12" s="148">
        <f>SUM(L9:L11)</f>
        <v>4118</v>
      </c>
      <c r="M12" s="148">
        <f>SUM(M9:M11)</f>
        <v>217</v>
      </c>
      <c r="N12" s="148"/>
      <c r="O12" s="148">
        <f t="shared" ref="O12:W12" si="1">SUM(O9:O11)</f>
        <v>1873</v>
      </c>
      <c r="P12" s="148">
        <f t="shared" si="1"/>
        <v>2533</v>
      </c>
      <c r="Q12" s="148">
        <f t="shared" si="1"/>
        <v>2426</v>
      </c>
      <c r="R12" s="148">
        <f t="shared" si="1"/>
        <v>1393</v>
      </c>
      <c r="S12" s="148">
        <f t="shared" si="1"/>
        <v>1033</v>
      </c>
      <c r="T12" s="148">
        <f t="shared" si="1"/>
        <v>107</v>
      </c>
      <c r="U12" s="148">
        <f t="shared" si="1"/>
        <v>107</v>
      </c>
      <c r="V12" s="148">
        <f t="shared" si="1"/>
        <v>0</v>
      </c>
      <c r="W12" s="148">
        <f t="shared" si="1"/>
        <v>0</v>
      </c>
      <c r="X12" s="149"/>
    </row>
    <row r="13" spans="1:25" ht="45" customHeight="1" x14ac:dyDescent="0.25">
      <c r="A13" s="285" t="s">
        <v>218</v>
      </c>
      <c r="B13" s="102"/>
      <c r="C13" s="172">
        <v>3636</v>
      </c>
      <c r="D13" s="172">
        <v>5011</v>
      </c>
      <c r="E13" s="172">
        <v>50</v>
      </c>
      <c r="F13" s="103">
        <v>60010101636</v>
      </c>
      <c r="G13" s="104" t="s">
        <v>122</v>
      </c>
      <c r="H13" s="150" t="s">
        <v>123</v>
      </c>
      <c r="I13" s="173"/>
      <c r="J13" s="173"/>
      <c r="K13" s="107">
        <f t="shared" ref="K13:K22" si="2">L13+M13</f>
        <v>300</v>
      </c>
      <c r="L13" s="140">
        <v>285</v>
      </c>
      <c r="M13" s="107">
        <v>15</v>
      </c>
      <c r="N13" s="114" t="s">
        <v>116</v>
      </c>
      <c r="O13" s="109">
        <v>130</v>
      </c>
      <c r="P13" s="141">
        <f t="shared" ref="P13:P22" si="3">Q13+T13</f>
        <v>171</v>
      </c>
      <c r="Q13" s="265">
        <f t="shared" ref="Q13:Q22" si="4">R13+S13</f>
        <v>162</v>
      </c>
      <c r="R13" s="35">
        <v>111</v>
      </c>
      <c r="S13" s="35">
        <v>51</v>
      </c>
      <c r="T13" s="148">
        <f t="shared" ref="T13:T22" si="5">U13+V13</f>
        <v>9</v>
      </c>
      <c r="U13" s="37">
        <v>9</v>
      </c>
      <c r="V13" s="37">
        <v>0</v>
      </c>
      <c r="W13" s="111">
        <v>0</v>
      </c>
      <c r="X13" s="350" t="s">
        <v>117</v>
      </c>
    </row>
    <row r="14" spans="1:25" ht="45" x14ac:dyDescent="0.25">
      <c r="A14" s="348"/>
      <c r="B14" s="102"/>
      <c r="C14" s="172">
        <v>3636</v>
      </c>
      <c r="D14" s="172">
        <v>5021</v>
      </c>
      <c r="E14" s="172">
        <v>50</v>
      </c>
      <c r="F14" s="103">
        <v>60010101636</v>
      </c>
      <c r="G14" s="104" t="s">
        <v>122</v>
      </c>
      <c r="H14" s="150" t="s">
        <v>124</v>
      </c>
      <c r="I14" s="173"/>
      <c r="J14" s="173"/>
      <c r="K14" s="107">
        <f t="shared" si="2"/>
        <v>20</v>
      </c>
      <c r="L14" s="140">
        <v>19</v>
      </c>
      <c r="M14" s="107">
        <v>1</v>
      </c>
      <c r="N14" s="114" t="s">
        <v>116</v>
      </c>
      <c r="O14" s="109">
        <v>0</v>
      </c>
      <c r="P14" s="141">
        <f t="shared" si="3"/>
        <v>20</v>
      </c>
      <c r="Q14" s="265">
        <f t="shared" si="4"/>
        <v>19</v>
      </c>
      <c r="R14" s="35">
        <v>13</v>
      </c>
      <c r="S14" s="35">
        <v>6</v>
      </c>
      <c r="T14" s="148">
        <f t="shared" si="5"/>
        <v>1</v>
      </c>
      <c r="U14" s="37">
        <v>1</v>
      </c>
      <c r="V14" s="37">
        <v>0</v>
      </c>
      <c r="W14" s="111">
        <v>0</v>
      </c>
      <c r="X14" s="351"/>
    </row>
    <row r="15" spans="1:25" ht="75" x14ac:dyDescent="0.25">
      <c r="A15" s="348"/>
      <c r="B15" s="102"/>
      <c r="C15" s="172">
        <v>3636</v>
      </c>
      <c r="D15" s="172">
        <v>5031</v>
      </c>
      <c r="E15" s="172">
        <v>50</v>
      </c>
      <c r="F15" s="103">
        <v>60010101636</v>
      </c>
      <c r="G15" s="104" t="s">
        <v>122</v>
      </c>
      <c r="H15" s="150" t="s">
        <v>125</v>
      </c>
      <c r="I15" s="173"/>
      <c r="J15" s="173"/>
      <c r="K15" s="107">
        <f t="shared" si="2"/>
        <v>74</v>
      </c>
      <c r="L15" s="140">
        <v>70</v>
      </c>
      <c r="M15" s="107">
        <v>4</v>
      </c>
      <c r="N15" s="114" t="s">
        <v>116</v>
      </c>
      <c r="O15" s="109">
        <v>32</v>
      </c>
      <c r="P15" s="141">
        <f t="shared" si="3"/>
        <v>42</v>
      </c>
      <c r="Q15" s="265">
        <f t="shared" si="4"/>
        <v>40</v>
      </c>
      <c r="R15" s="35">
        <v>27</v>
      </c>
      <c r="S15" s="35">
        <v>13</v>
      </c>
      <c r="T15" s="148">
        <f t="shared" si="5"/>
        <v>2</v>
      </c>
      <c r="U15" s="37">
        <v>2</v>
      </c>
      <c r="V15" s="37">
        <v>0</v>
      </c>
      <c r="W15" s="111">
        <v>0</v>
      </c>
      <c r="X15" s="351"/>
    </row>
    <row r="16" spans="1:25" ht="75" x14ac:dyDescent="0.25">
      <c r="A16" s="348"/>
      <c r="B16" s="102"/>
      <c r="C16" s="172">
        <v>3636</v>
      </c>
      <c r="D16" s="172">
        <v>5032</v>
      </c>
      <c r="E16" s="172">
        <v>50</v>
      </c>
      <c r="F16" s="103">
        <v>60010101636</v>
      </c>
      <c r="G16" s="104" t="s">
        <v>122</v>
      </c>
      <c r="H16" s="150" t="s">
        <v>126</v>
      </c>
      <c r="I16" s="173"/>
      <c r="J16" s="173"/>
      <c r="K16" s="107">
        <f t="shared" si="2"/>
        <v>27</v>
      </c>
      <c r="L16" s="140">
        <v>26</v>
      </c>
      <c r="M16" s="107">
        <v>1</v>
      </c>
      <c r="N16" s="114" t="s">
        <v>116</v>
      </c>
      <c r="O16" s="109">
        <v>12</v>
      </c>
      <c r="P16" s="141">
        <f t="shared" si="3"/>
        <v>38</v>
      </c>
      <c r="Q16" s="265">
        <f t="shared" si="4"/>
        <v>37</v>
      </c>
      <c r="R16" s="35">
        <v>10</v>
      </c>
      <c r="S16" s="35">
        <v>27</v>
      </c>
      <c r="T16" s="148">
        <f t="shared" si="5"/>
        <v>1</v>
      </c>
      <c r="U16" s="37">
        <v>1</v>
      </c>
      <c r="V16" s="37">
        <v>0</v>
      </c>
      <c r="W16" s="111">
        <v>0</v>
      </c>
      <c r="X16" s="351"/>
    </row>
    <row r="17" spans="1:24" ht="75" x14ac:dyDescent="0.25">
      <c r="A17" s="348"/>
      <c r="B17" s="102"/>
      <c r="C17" s="172">
        <v>3636</v>
      </c>
      <c r="D17" s="172">
        <v>5139</v>
      </c>
      <c r="E17" s="172">
        <v>51</v>
      </c>
      <c r="F17" s="103">
        <v>60010101636</v>
      </c>
      <c r="G17" s="104" t="s">
        <v>122</v>
      </c>
      <c r="H17" s="150" t="s">
        <v>127</v>
      </c>
      <c r="I17" s="173"/>
      <c r="J17" s="173"/>
      <c r="K17" s="107">
        <f t="shared" si="2"/>
        <v>20</v>
      </c>
      <c r="L17" s="140">
        <v>19</v>
      </c>
      <c r="M17" s="107">
        <v>1</v>
      </c>
      <c r="N17" s="114" t="s">
        <v>116</v>
      </c>
      <c r="O17" s="109">
        <v>0</v>
      </c>
      <c r="P17" s="141">
        <f t="shared" si="3"/>
        <v>20</v>
      </c>
      <c r="Q17" s="265">
        <f t="shared" si="4"/>
        <v>19</v>
      </c>
      <c r="R17" s="35">
        <v>13</v>
      </c>
      <c r="S17" s="35">
        <v>6</v>
      </c>
      <c r="T17" s="148">
        <f t="shared" si="5"/>
        <v>1</v>
      </c>
      <c r="U17" s="37">
        <v>1</v>
      </c>
      <c r="V17" s="37">
        <v>0</v>
      </c>
      <c r="W17" s="111">
        <v>0</v>
      </c>
      <c r="X17" s="351"/>
    </row>
    <row r="18" spans="1:24" ht="210" x14ac:dyDescent="0.25">
      <c r="A18" s="348"/>
      <c r="B18" s="102"/>
      <c r="C18" s="172">
        <v>3636</v>
      </c>
      <c r="D18" s="172">
        <v>5164</v>
      </c>
      <c r="E18" s="172">
        <v>51</v>
      </c>
      <c r="F18" s="103">
        <v>60010101636</v>
      </c>
      <c r="G18" s="104" t="s">
        <v>122</v>
      </c>
      <c r="H18" s="150" t="s">
        <v>128</v>
      </c>
      <c r="I18" s="173"/>
      <c r="J18" s="173"/>
      <c r="K18" s="107">
        <f t="shared" si="2"/>
        <v>110</v>
      </c>
      <c r="L18" s="140">
        <v>104</v>
      </c>
      <c r="M18" s="107">
        <v>6</v>
      </c>
      <c r="N18" s="114" t="s">
        <v>116</v>
      </c>
      <c r="O18" s="109">
        <v>40</v>
      </c>
      <c r="P18" s="141">
        <f t="shared" si="3"/>
        <v>71</v>
      </c>
      <c r="Q18" s="265">
        <f t="shared" si="4"/>
        <v>67</v>
      </c>
      <c r="R18" s="35">
        <v>46</v>
      </c>
      <c r="S18" s="35">
        <v>21</v>
      </c>
      <c r="T18" s="148">
        <f t="shared" si="5"/>
        <v>4</v>
      </c>
      <c r="U18" s="37">
        <v>4</v>
      </c>
      <c r="V18" s="37">
        <v>0</v>
      </c>
      <c r="W18" s="111">
        <v>0</v>
      </c>
      <c r="X18" s="351"/>
    </row>
    <row r="19" spans="1:24" ht="60" x14ac:dyDescent="0.25">
      <c r="A19" s="348"/>
      <c r="B19" s="102"/>
      <c r="C19" s="172">
        <v>3636</v>
      </c>
      <c r="D19" s="151">
        <v>5167</v>
      </c>
      <c r="E19" s="172">
        <v>51</v>
      </c>
      <c r="F19" s="103">
        <v>60010101636</v>
      </c>
      <c r="G19" s="104" t="s">
        <v>122</v>
      </c>
      <c r="H19" s="150" t="s">
        <v>129</v>
      </c>
      <c r="I19" s="173"/>
      <c r="J19" s="173"/>
      <c r="K19" s="107">
        <f t="shared" si="2"/>
        <v>10</v>
      </c>
      <c r="L19" s="140">
        <v>9</v>
      </c>
      <c r="M19" s="107">
        <v>1</v>
      </c>
      <c r="N19" s="114" t="s">
        <v>116</v>
      </c>
      <c r="O19" s="109">
        <v>0</v>
      </c>
      <c r="P19" s="141">
        <f t="shared" si="3"/>
        <v>11</v>
      </c>
      <c r="Q19" s="265">
        <f t="shared" si="4"/>
        <v>10</v>
      </c>
      <c r="R19" s="35">
        <v>7</v>
      </c>
      <c r="S19" s="35">
        <v>3</v>
      </c>
      <c r="T19" s="148">
        <f t="shared" si="5"/>
        <v>1</v>
      </c>
      <c r="U19" s="37">
        <v>1</v>
      </c>
      <c r="V19" s="37">
        <v>0</v>
      </c>
      <c r="W19" s="111">
        <v>0</v>
      </c>
      <c r="X19" s="351"/>
    </row>
    <row r="20" spans="1:24" ht="45" customHeight="1" x14ac:dyDescent="0.25">
      <c r="A20" s="348"/>
      <c r="B20" s="102"/>
      <c r="C20" s="172">
        <v>3636</v>
      </c>
      <c r="D20" s="172">
        <v>5169</v>
      </c>
      <c r="E20" s="172">
        <v>51</v>
      </c>
      <c r="F20" s="103">
        <v>60010101636</v>
      </c>
      <c r="G20" s="104" t="s">
        <v>122</v>
      </c>
      <c r="H20" s="150" t="s">
        <v>130</v>
      </c>
      <c r="I20" s="173"/>
      <c r="J20" s="152"/>
      <c r="K20" s="107">
        <f t="shared" si="2"/>
        <v>146</v>
      </c>
      <c r="L20" s="140">
        <v>139</v>
      </c>
      <c r="M20" s="107">
        <v>7</v>
      </c>
      <c r="N20" s="114" t="s">
        <v>116</v>
      </c>
      <c r="O20" s="109">
        <v>16</v>
      </c>
      <c r="P20" s="141">
        <f t="shared" si="3"/>
        <v>120</v>
      </c>
      <c r="Q20" s="265">
        <f t="shared" si="4"/>
        <v>114</v>
      </c>
      <c r="R20" s="35">
        <v>78</v>
      </c>
      <c r="S20" s="35">
        <v>36</v>
      </c>
      <c r="T20" s="148">
        <f t="shared" si="5"/>
        <v>6</v>
      </c>
      <c r="U20" s="37">
        <v>6</v>
      </c>
      <c r="V20" s="37">
        <v>0</v>
      </c>
      <c r="W20" s="111">
        <v>0</v>
      </c>
      <c r="X20" s="351"/>
    </row>
    <row r="21" spans="1:24" ht="45" customHeight="1" x14ac:dyDescent="0.25">
      <c r="A21" s="348"/>
      <c r="B21" s="102"/>
      <c r="C21" s="172">
        <v>3636</v>
      </c>
      <c r="D21" s="172">
        <v>5173</v>
      </c>
      <c r="E21" s="172">
        <v>51</v>
      </c>
      <c r="F21" s="103">
        <v>60010101636</v>
      </c>
      <c r="G21" s="104" t="s">
        <v>122</v>
      </c>
      <c r="H21" s="150" t="s">
        <v>131</v>
      </c>
      <c r="I21" s="173"/>
      <c r="J21" s="173"/>
      <c r="K21" s="107">
        <f t="shared" si="2"/>
        <v>20</v>
      </c>
      <c r="L21" s="140">
        <v>19</v>
      </c>
      <c r="M21" s="107">
        <v>1</v>
      </c>
      <c r="N21" s="114" t="s">
        <v>116</v>
      </c>
      <c r="O21" s="109">
        <v>10</v>
      </c>
      <c r="P21" s="141">
        <f t="shared" si="3"/>
        <v>11</v>
      </c>
      <c r="Q21" s="265">
        <f t="shared" si="4"/>
        <v>10</v>
      </c>
      <c r="R21" s="35">
        <v>7</v>
      </c>
      <c r="S21" s="35">
        <v>3</v>
      </c>
      <c r="T21" s="148">
        <f t="shared" si="5"/>
        <v>1</v>
      </c>
      <c r="U21" s="37">
        <v>1</v>
      </c>
      <c r="V21" s="37">
        <v>0</v>
      </c>
      <c r="W21" s="111">
        <v>0</v>
      </c>
      <c r="X21" s="351"/>
    </row>
    <row r="22" spans="1:24" ht="210" x14ac:dyDescent="0.25">
      <c r="A22" s="286"/>
      <c r="B22" s="102"/>
      <c r="C22" s="172">
        <v>3636</v>
      </c>
      <c r="D22" s="172">
        <v>5175</v>
      </c>
      <c r="E22" s="172">
        <v>51</v>
      </c>
      <c r="F22" s="103">
        <v>60010101636</v>
      </c>
      <c r="G22" s="104" t="s">
        <v>122</v>
      </c>
      <c r="H22" s="150" t="s">
        <v>132</v>
      </c>
      <c r="I22" s="173"/>
      <c r="J22" s="173"/>
      <c r="K22" s="107">
        <f t="shared" si="2"/>
        <v>150</v>
      </c>
      <c r="L22" s="140">
        <v>143</v>
      </c>
      <c r="M22" s="107">
        <v>7</v>
      </c>
      <c r="N22" s="114" t="s">
        <v>116</v>
      </c>
      <c r="O22" s="109">
        <v>50</v>
      </c>
      <c r="P22" s="141">
        <f t="shared" si="3"/>
        <v>100</v>
      </c>
      <c r="Q22" s="265">
        <f t="shared" si="4"/>
        <v>95</v>
      </c>
      <c r="R22" s="35">
        <v>65</v>
      </c>
      <c r="S22" s="35">
        <v>30</v>
      </c>
      <c r="T22" s="148">
        <f t="shared" si="5"/>
        <v>5</v>
      </c>
      <c r="U22" s="37">
        <v>5</v>
      </c>
      <c r="V22" s="37">
        <v>0</v>
      </c>
      <c r="W22" s="111">
        <v>0</v>
      </c>
      <c r="X22" s="352"/>
    </row>
    <row r="23" spans="1:24" ht="45" customHeight="1" x14ac:dyDescent="0.25">
      <c r="A23" s="153"/>
      <c r="B23" s="154"/>
      <c r="C23" s="154"/>
      <c r="D23" s="154"/>
      <c r="E23" s="154"/>
      <c r="F23" s="155">
        <v>60010101636</v>
      </c>
      <c r="G23" s="156" t="s">
        <v>122</v>
      </c>
      <c r="H23" s="157" t="s">
        <v>121</v>
      </c>
      <c r="I23" s="158"/>
      <c r="J23" s="158"/>
      <c r="K23" s="159">
        <f>SUM(K13:K22)</f>
        <v>877</v>
      </c>
      <c r="L23" s="159">
        <f>SUM(L13:L22)</f>
        <v>833</v>
      </c>
      <c r="M23" s="159">
        <f>SUM(M13:M22)</f>
        <v>44</v>
      </c>
      <c r="N23" s="159"/>
      <c r="O23" s="159">
        <f t="shared" ref="O23:W23" si="6">SUM(O13:O22)</f>
        <v>290</v>
      </c>
      <c r="P23" s="159">
        <f t="shared" si="6"/>
        <v>604</v>
      </c>
      <c r="Q23" s="159">
        <f t="shared" si="6"/>
        <v>573</v>
      </c>
      <c r="R23" s="159">
        <f t="shared" si="6"/>
        <v>377</v>
      </c>
      <c r="S23" s="159">
        <f t="shared" si="6"/>
        <v>196</v>
      </c>
      <c r="T23" s="159">
        <f t="shared" si="6"/>
        <v>31</v>
      </c>
      <c r="U23" s="159">
        <f t="shared" si="6"/>
        <v>31</v>
      </c>
      <c r="V23" s="159">
        <f t="shared" si="6"/>
        <v>0</v>
      </c>
      <c r="W23" s="159">
        <f t="shared" si="6"/>
        <v>0</v>
      </c>
      <c r="X23" s="160"/>
    </row>
    <row r="24" spans="1:24" ht="45" customHeight="1" x14ac:dyDescent="0.25">
      <c r="A24" s="285" t="s">
        <v>219</v>
      </c>
      <c r="B24" s="102"/>
      <c r="C24" s="172">
        <v>3636</v>
      </c>
      <c r="D24" s="172">
        <v>5011</v>
      </c>
      <c r="E24" s="172">
        <v>50</v>
      </c>
      <c r="F24" s="103">
        <v>60010101637</v>
      </c>
      <c r="G24" s="104" t="s">
        <v>133</v>
      </c>
      <c r="H24" s="150" t="s">
        <v>134</v>
      </c>
      <c r="I24" s="173"/>
      <c r="J24" s="173"/>
      <c r="K24" s="107">
        <f t="shared" ref="K24:K30" si="7">L24+M24</f>
        <v>2100</v>
      </c>
      <c r="L24" s="107">
        <v>2100</v>
      </c>
      <c r="M24" s="107">
        <v>0</v>
      </c>
      <c r="N24" s="114" t="s">
        <v>135</v>
      </c>
      <c r="O24" s="109">
        <v>440</v>
      </c>
      <c r="P24" s="110">
        <f t="shared" ref="P24:P30" si="8">Q24+T24</f>
        <v>470</v>
      </c>
      <c r="Q24" s="265">
        <f t="shared" ref="Q24:Q30" si="9">R24+S24</f>
        <v>470</v>
      </c>
      <c r="R24" s="35">
        <v>470</v>
      </c>
      <c r="S24" s="35">
        <v>0</v>
      </c>
      <c r="T24" s="148">
        <f t="shared" ref="T24:T30" si="10">U24+V24</f>
        <v>0</v>
      </c>
      <c r="U24" s="37">
        <v>0</v>
      </c>
      <c r="V24" s="37">
        <v>0</v>
      </c>
      <c r="W24" s="111">
        <v>1190</v>
      </c>
      <c r="X24" s="350" t="s">
        <v>136</v>
      </c>
    </row>
    <row r="25" spans="1:24" ht="60" x14ac:dyDescent="0.25">
      <c r="A25" s="348"/>
      <c r="B25" s="101"/>
      <c r="C25" s="172">
        <v>3636</v>
      </c>
      <c r="D25" s="172">
        <v>5031</v>
      </c>
      <c r="E25" s="172">
        <v>50</v>
      </c>
      <c r="F25" s="103">
        <v>60010101637</v>
      </c>
      <c r="G25" s="104" t="s">
        <v>133</v>
      </c>
      <c r="H25" s="150" t="s">
        <v>137</v>
      </c>
      <c r="I25" s="173"/>
      <c r="J25" s="173"/>
      <c r="K25" s="107">
        <f t="shared" si="7"/>
        <v>521</v>
      </c>
      <c r="L25" s="107">
        <v>521</v>
      </c>
      <c r="M25" s="107">
        <v>0</v>
      </c>
      <c r="N25" s="114" t="s">
        <v>135</v>
      </c>
      <c r="O25" s="109">
        <v>109</v>
      </c>
      <c r="P25" s="110">
        <f t="shared" si="8"/>
        <v>117</v>
      </c>
      <c r="Q25" s="265">
        <f t="shared" si="9"/>
        <v>117</v>
      </c>
      <c r="R25" s="35">
        <v>117</v>
      </c>
      <c r="S25" s="35">
        <v>0</v>
      </c>
      <c r="T25" s="148">
        <f t="shared" si="10"/>
        <v>0</v>
      </c>
      <c r="U25" s="37">
        <v>0</v>
      </c>
      <c r="V25" s="37">
        <v>0</v>
      </c>
      <c r="W25" s="111">
        <v>295</v>
      </c>
      <c r="X25" s="351"/>
    </row>
    <row r="26" spans="1:24" ht="60" x14ac:dyDescent="0.25">
      <c r="A26" s="348"/>
      <c r="B26" s="101"/>
      <c r="C26" s="172">
        <v>3636</v>
      </c>
      <c r="D26" s="102">
        <v>5032</v>
      </c>
      <c r="E26" s="172">
        <v>50</v>
      </c>
      <c r="F26" s="103">
        <v>60010101637</v>
      </c>
      <c r="G26" s="104" t="s">
        <v>133</v>
      </c>
      <c r="H26" s="150" t="s">
        <v>138</v>
      </c>
      <c r="I26" s="173"/>
      <c r="J26" s="173"/>
      <c r="K26" s="107">
        <f t="shared" si="7"/>
        <v>189</v>
      </c>
      <c r="L26" s="107">
        <v>189</v>
      </c>
      <c r="M26" s="107">
        <v>0</v>
      </c>
      <c r="N26" s="114" t="s">
        <v>135</v>
      </c>
      <c r="O26" s="109">
        <v>40</v>
      </c>
      <c r="P26" s="110">
        <f t="shared" si="8"/>
        <v>42</v>
      </c>
      <c r="Q26" s="265">
        <f t="shared" si="9"/>
        <v>42</v>
      </c>
      <c r="R26" s="35">
        <v>42</v>
      </c>
      <c r="S26" s="35">
        <v>0</v>
      </c>
      <c r="T26" s="148">
        <f t="shared" si="10"/>
        <v>0</v>
      </c>
      <c r="U26" s="37">
        <v>0</v>
      </c>
      <c r="V26" s="37">
        <v>0</v>
      </c>
      <c r="W26" s="111">
        <v>107</v>
      </c>
      <c r="X26" s="351"/>
    </row>
    <row r="27" spans="1:24" ht="67.5" customHeight="1" x14ac:dyDescent="0.25">
      <c r="A27" s="348"/>
      <c r="B27" s="101"/>
      <c r="C27" s="172">
        <v>3636</v>
      </c>
      <c r="D27" s="174">
        <v>5139</v>
      </c>
      <c r="E27" s="172">
        <v>51</v>
      </c>
      <c r="F27" s="103">
        <v>60010101637</v>
      </c>
      <c r="G27" s="104" t="s">
        <v>133</v>
      </c>
      <c r="H27" s="150" t="s">
        <v>139</v>
      </c>
      <c r="I27" s="173"/>
      <c r="J27" s="173"/>
      <c r="K27" s="107">
        <f t="shared" si="7"/>
        <v>180</v>
      </c>
      <c r="L27" s="107">
        <v>180</v>
      </c>
      <c r="M27" s="107">
        <v>0</v>
      </c>
      <c r="N27" s="114" t="s">
        <v>135</v>
      </c>
      <c r="O27" s="109">
        <v>60</v>
      </c>
      <c r="P27" s="110">
        <f t="shared" si="8"/>
        <v>60</v>
      </c>
      <c r="Q27" s="265">
        <f t="shared" si="9"/>
        <v>60</v>
      </c>
      <c r="R27" s="35">
        <v>60</v>
      </c>
      <c r="S27" s="35">
        <v>0</v>
      </c>
      <c r="T27" s="148">
        <f t="shared" si="10"/>
        <v>0</v>
      </c>
      <c r="U27" s="37">
        <v>0</v>
      </c>
      <c r="V27" s="37">
        <v>0</v>
      </c>
      <c r="W27" s="111">
        <v>60</v>
      </c>
      <c r="X27" s="351"/>
    </row>
    <row r="28" spans="1:24" ht="165" x14ac:dyDescent="0.25">
      <c r="A28" s="348"/>
      <c r="B28" s="101"/>
      <c r="C28" s="172">
        <v>3636</v>
      </c>
      <c r="D28" s="174">
        <v>5164</v>
      </c>
      <c r="E28" s="172">
        <v>51</v>
      </c>
      <c r="F28" s="103">
        <v>60010101637</v>
      </c>
      <c r="G28" s="104" t="s">
        <v>133</v>
      </c>
      <c r="H28" s="150" t="s">
        <v>140</v>
      </c>
      <c r="I28" s="173"/>
      <c r="J28" s="173"/>
      <c r="K28" s="107">
        <f t="shared" si="7"/>
        <v>240</v>
      </c>
      <c r="L28" s="107">
        <v>240</v>
      </c>
      <c r="M28" s="107">
        <v>0</v>
      </c>
      <c r="N28" s="114" t="s">
        <v>135</v>
      </c>
      <c r="O28" s="109">
        <v>40</v>
      </c>
      <c r="P28" s="110">
        <f t="shared" si="8"/>
        <v>60</v>
      </c>
      <c r="Q28" s="265">
        <f t="shared" si="9"/>
        <v>60</v>
      </c>
      <c r="R28" s="35">
        <v>60</v>
      </c>
      <c r="S28" s="35">
        <v>0</v>
      </c>
      <c r="T28" s="148">
        <f t="shared" si="10"/>
        <v>0</v>
      </c>
      <c r="U28" s="37">
        <v>0</v>
      </c>
      <c r="V28" s="37">
        <v>0</v>
      </c>
      <c r="W28" s="111">
        <v>120</v>
      </c>
      <c r="X28" s="351"/>
    </row>
    <row r="29" spans="1:24" ht="150" x14ac:dyDescent="0.25">
      <c r="A29" s="348"/>
      <c r="B29" s="101"/>
      <c r="C29" s="172">
        <v>3636</v>
      </c>
      <c r="D29" s="174">
        <v>5169</v>
      </c>
      <c r="E29" s="172">
        <v>51</v>
      </c>
      <c r="F29" s="103">
        <v>60010101637</v>
      </c>
      <c r="G29" s="104" t="s">
        <v>133</v>
      </c>
      <c r="H29" s="150" t="s">
        <v>141</v>
      </c>
      <c r="I29" s="173"/>
      <c r="J29" s="173"/>
      <c r="K29" s="107">
        <f t="shared" si="7"/>
        <v>350</v>
      </c>
      <c r="L29" s="107">
        <v>350</v>
      </c>
      <c r="M29" s="107">
        <v>0</v>
      </c>
      <c r="N29" s="114" t="s">
        <v>135</v>
      </c>
      <c r="O29" s="109">
        <v>20</v>
      </c>
      <c r="P29" s="110">
        <f t="shared" si="8"/>
        <v>45</v>
      </c>
      <c r="Q29" s="265">
        <f t="shared" si="9"/>
        <v>45</v>
      </c>
      <c r="R29" s="35">
        <v>45</v>
      </c>
      <c r="S29" s="35">
        <v>0</v>
      </c>
      <c r="T29" s="148">
        <f t="shared" si="10"/>
        <v>0</v>
      </c>
      <c r="U29" s="37">
        <v>0</v>
      </c>
      <c r="V29" s="37">
        <v>0</v>
      </c>
      <c r="W29" s="111">
        <v>225</v>
      </c>
      <c r="X29" s="351"/>
    </row>
    <row r="30" spans="1:24" ht="165" x14ac:dyDescent="0.25">
      <c r="A30" s="286"/>
      <c r="B30" s="101"/>
      <c r="C30" s="172">
        <v>3636</v>
      </c>
      <c r="D30" s="174">
        <v>5175</v>
      </c>
      <c r="E30" s="172">
        <v>51</v>
      </c>
      <c r="F30" s="103">
        <v>60010101637</v>
      </c>
      <c r="G30" s="104" t="s">
        <v>133</v>
      </c>
      <c r="H30" s="150" t="s">
        <v>142</v>
      </c>
      <c r="I30" s="173"/>
      <c r="J30" s="173"/>
      <c r="K30" s="107">
        <f t="shared" si="7"/>
        <v>240</v>
      </c>
      <c r="L30" s="107">
        <v>240</v>
      </c>
      <c r="M30" s="107">
        <v>0</v>
      </c>
      <c r="N30" s="114" t="s">
        <v>135</v>
      </c>
      <c r="O30" s="109">
        <v>20</v>
      </c>
      <c r="P30" s="110">
        <f t="shared" si="8"/>
        <v>45</v>
      </c>
      <c r="Q30" s="265">
        <f t="shared" si="9"/>
        <v>45</v>
      </c>
      <c r="R30" s="35">
        <v>45</v>
      </c>
      <c r="S30" s="35">
        <v>0</v>
      </c>
      <c r="T30" s="148">
        <f t="shared" si="10"/>
        <v>0</v>
      </c>
      <c r="U30" s="37">
        <v>0</v>
      </c>
      <c r="V30" s="37">
        <v>0</v>
      </c>
      <c r="W30" s="111">
        <v>135</v>
      </c>
      <c r="X30" s="351"/>
    </row>
    <row r="31" spans="1:24" ht="47.25" x14ac:dyDescent="0.25">
      <c r="A31" s="143"/>
      <c r="B31" s="143"/>
      <c r="C31" s="143"/>
      <c r="D31" s="144"/>
      <c r="E31" s="143"/>
      <c r="F31" s="145">
        <v>60010101637</v>
      </c>
      <c r="G31" s="146" t="s">
        <v>133</v>
      </c>
      <c r="H31" s="146" t="s">
        <v>121</v>
      </c>
      <c r="I31" s="147"/>
      <c r="J31" s="147"/>
      <c r="K31" s="148">
        <f>SUM(K24:K30)</f>
        <v>3820</v>
      </c>
      <c r="L31" s="148">
        <f>SUM(L24:L30)</f>
        <v>3820</v>
      </c>
      <c r="M31" s="148">
        <f>SUM(M24:M30)</f>
        <v>0</v>
      </c>
      <c r="N31" s="148"/>
      <c r="O31" s="148">
        <f t="shared" ref="O31:W31" si="11">SUM(O24:O30)</f>
        <v>729</v>
      </c>
      <c r="P31" s="148">
        <f t="shared" si="11"/>
        <v>839</v>
      </c>
      <c r="Q31" s="148">
        <f t="shared" si="11"/>
        <v>839</v>
      </c>
      <c r="R31" s="148">
        <f t="shared" si="11"/>
        <v>839</v>
      </c>
      <c r="S31" s="148">
        <f t="shared" si="11"/>
        <v>0</v>
      </c>
      <c r="T31" s="148">
        <f t="shared" si="11"/>
        <v>0</v>
      </c>
      <c r="U31" s="148">
        <f t="shared" si="11"/>
        <v>0</v>
      </c>
      <c r="V31" s="148">
        <f t="shared" si="11"/>
        <v>0</v>
      </c>
      <c r="W31" s="148">
        <f t="shared" si="11"/>
        <v>2132</v>
      </c>
      <c r="X31" s="149"/>
    </row>
    <row r="32" spans="1:24" ht="225" x14ac:dyDescent="0.25">
      <c r="A32" s="285" t="s">
        <v>220</v>
      </c>
      <c r="B32" s="101"/>
      <c r="C32" s="172">
        <v>2125</v>
      </c>
      <c r="D32" s="172">
        <v>5222</v>
      </c>
      <c r="E32" s="172">
        <v>52</v>
      </c>
      <c r="F32" s="103">
        <v>60010101554</v>
      </c>
      <c r="G32" s="104" t="s">
        <v>143</v>
      </c>
      <c r="H32" s="175" t="s">
        <v>144</v>
      </c>
      <c r="I32" s="161"/>
      <c r="J32" s="161"/>
      <c r="K32" s="107">
        <f t="shared" ref="K32:K43" si="12">L32+M32</f>
        <v>43157</v>
      </c>
      <c r="L32" s="107">
        <v>36683</v>
      </c>
      <c r="M32" s="107">
        <v>6474</v>
      </c>
      <c r="N32" s="162" t="s">
        <v>145</v>
      </c>
      <c r="O32" s="142">
        <v>2227</v>
      </c>
      <c r="P32" s="141">
        <f t="shared" ref="P32:P43" si="13">Q32+T32</f>
        <v>2600</v>
      </c>
      <c r="Q32" s="265">
        <f t="shared" ref="Q32:Q43" si="14">R32+S32</f>
        <v>0</v>
      </c>
      <c r="R32" s="35">
        <v>0</v>
      </c>
      <c r="S32" s="35">
        <v>0</v>
      </c>
      <c r="T32" s="148">
        <f t="shared" ref="T32:T43" si="15">U32+V32</f>
        <v>2600</v>
      </c>
      <c r="U32" s="37">
        <v>2600</v>
      </c>
      <c r="V32" s="37">
        <v>0</v>
      </c>
      <c r="W32" s="111">
        <v>2223</v>
      </c>
      <c r="X32" s="350" t="s">
        <v>146</v>
      </c>
    </row>
    <row r="33" spans="1:24" ht="75" x14ac:dyDescent="0.25">
      <c r="A33" s="348"/>
      <c r="B33" s="101"/>
      <c r="C33" s="172">
        <v>3636</v>
      </c>
      <c r="D33" s="172">
        <v>5011</v>
      </c>
      <c r="E33" s="172">
        <v>50</v>
      </c>
      <c r="F33" s="103">
        <v>60010101554</v>
      </c>
      <c r="G33" s="104" t="s">
        <v>143</v>
      </c>
      <c r="H33" s="150" t="s">
        <v>147</v>
      </c>
      <c r="I33" s="161"/>
      <c r="J33" s="161"/>
      <c r="K33" s="107">
        <f t="shared" si="12"/>
        <v>2700</v>
      </c>
      <c r="L33" s="107">
        <v>2295</v>
      </c>
      <c r="M33" s="107">
        <v>405</v>
      </c>
      <c r="N33" s="162" t="s">
        <v>145</v>
      </c>
      <c r="O33" s="142">
        <v>101</v>
      </c>
      <c r="P33" s="141">
        <f t="shared" si="13"/>
        <v>115</v>
      </c>
      <c r="Q33" s="265">
        <f t="shared" si="14"/>
        <v>0</v>
      </c>
      <c r="R33" s="35">
        <v>0</v>
      </c>
      <c r="S33" s="35">
        <v>0</v>
      </c>
      <c r="T33" s="148">
        <f t="shared" si="15"/>
        <v>115</v>
      </c>
      <c r="U33" s="37">
        <v>115</v>
      </c>
      <c r="V33" s="37">
        <v>0</v>
      </c>
      <c r="W33" s="111">
        <v>189</v>
      </c>
      <c r="X33" s="351"/>
    </row>
    <row r="34" spans="1:24" ht="30" x14ac:dyDescent="0.25">
      <c r="A34" s="348"/>
      <c r="B34" s="101"/>
      <c r="C34" s="172">
        <v>3636</v>
      </c>
      <c r="D34" s="172">
        <v>5021</v>
      </c>
      <c r="E34" s="172">
        <v>50</v>
      </c>
      <c r="F34" s="103">
        <v>60010101554</v>
      </c>
      <c r="G34" s="104" t="s">
        <v>143</v>
      </c>
      <c r="H34" s="150" t="s">
        <v>148</v>
      </c>
      <c r="I34" s="161"/>
      <c r="J34" s="161"/>
      <c r="K34" s="107">
        <f t="shared" si="12"/>
        <v>111</v>
      </c>
      <c r="L34" s="107">
        <v>94</v>
      </c>
      <c r="M34" s="107">
        <v>17</v>
      </c>
      <c r="N34" s="162" t="s">
        <v>145</v>
      </c>
      <c r="O34" s="142">
        <v>4</v>
      </c>
      <c r="P34" s="141">
        <f t="shared" si="13"/>
        <v>8</v>
      </c>
      <c r="Q34" s="265">
        <f t="shared" si="14"/>
        <v>0</v>
      </c>
      <c r="R34" s="35">
        <v>0</v>
      </c>
      <c r="S34" s="35">
        <v>0</v>
      </c>
      <c r="T34" s="148">
        <f t="shared" si="15"/>
        <v>8</v>
      </c>
      <c r="U34" s="37">
        <v>8</v>
      </c>
      <c r="V34" s="37">
        <v>0</v>
      </c>
      <c r="W34" s="111">
        <v>4</v>
      </c>
      <c r="X34" s="351"/>
    </row>
    <row r="35" spans="1:24" ht="60" x14ac:dyDescent="0.25">
      <c r="A35" s="348"/>
      <c r="B35" s="101"/>
      <c r="C35" s="172">
        <v>3636</v>
      </c>
      <c r="D35" s="172">
        <v>5031</v>
      </c>
      <c r="E35" s="172">
        <v>50</v>
      </c>
      <c r="F35" s="103">
        <v>60010101554</v>
      </c>
      <c r="G35" s="104" t="s">
        <v>143</v>
      </c>
      <c r="H35" s="175" t="s">
        <v>149</v>
      </c>
      <c r="I35" s="161"/>
      <c r="J35" s="161"/>
      <c r="K35" s="107">
        <f t="shared" si="12"/>
        <v>669.44</v>
      </c>
      <c r="L35" s="107">
        <v>569</v>
      </c>
      <c r="M35" s="107">
        <v>100.44</v>
      </c>
      <c r="N35" s="162" t="s">
        <v>145</v>
      </c>
      <c r="O35" s="142">
        <v>25</v>
      </c>
      <c r="P35" s="141">
        <f t="shared" si="13"/>
        <v>29</v>
      </c>
      <c r="Q35" s="265">
        <f t="shared" si="14"/>
        <v>0</v>
      </c>
      <c r="R35" s="35">
        <v>0</v>
      </c>
      <c r="S35" s="35">
        <v>0</v>
      </c>
      <c r="T35" s="148">
        <f t="shared" si="15"/>
        <v>29</v>
      </c>
      <c r="U35" s="37">
        <v>29</v>
      </c>
      <c r="V35" s="37">
        <v>0</v>
      </c>
      <c r="W35" s="111">
        <v>46</v>
      </c>
      <c r="X35" s="351"/>
    </row>
    <row r="36" spans="1:24" ht="60" x14ac:dyDescent="0.25">
      <c r="A36" s="348"/>
      <c r="B36" s="101"/>
      <c r="C36" s="172">
        <v>3636</v>
      </c>
      <c r="D36" s="172">
        <v>5032</v>
      </c>
      <c r="E36" s="172">
        <v>50</v>
      </c>
      <c r="F36" s="103">
        <v>60010101554</v>
      </c>
      <c r="G36" s="104" t="s">
        <v>143</v>
      </c>
      <c r="H36" s="175" t="s">
        <v>150</v>
      </c>
      <c r="I36" s="161"/>
      <c r="J36" s="161"/>
      <c r="K36" s="107">
        <f t="shared" si="12"/>
        <v>243</v>
      </c>
      <c r="L36" s="107">
        <v>207</v>
      </c>
      <c r="M36" s="107">
        <v>36</v>
      </c>
      <c r="N36" s="162" t="s">
        <v>145</v>
      </c>
      <c r="O36" s="142">
        <v>9</v>
      </c>
      <c r="P36" s="141">
        <f t="shared" si="13"/>
        <v>10</v>
      </c>
      <c r="Q36" s="265">
        <f t="shared" si="14"/>
        <v>0</v>
      </c>
      <c r="R36" s="35">
        <v>0</v>
      </c>
      <c r="S36" s="35">
        <v>0</v>
      </c>
      <c r="T36" s="148">
        <f t="shared" si="15"/>
        <v>10</v>
      </c>
      <c r="U36" s="37">
        <v>10</v>
      </c>
      <c r="V36" s="37">
        <v>0</v>
      </c>
      <c r="W36" s="111">
        <v>17</v>
      </c>
      <c r="X36" s="351"/>
    </row>
    <row r="37" spans="1:24" ht="90" x14ac:dyDescent="0.25">
      <c r="A37" s="348"/>
      <c r="B37" s="101"/>
      <c r="C37" s="172">
        <v>3636</v>
      </c>
      <c r="D37" s="172">
        <v>5163</v>
      </c>
      <c r="E37" s="172">
        <v>51</v>
      </c>
      <c r="F37" s="103">
        <v>60010101554</v>
      </c>
      <c r="G37" s="104" t="s">
        <v>143</v>
      </c>
      <c r="H37" s="175" t="s">
        <v>151</v>
      </c>
      <c r="I37" s="161"/>
      <c r="J37" s="161"/>
      <c r="K37" s="107">
        <f t="shared" si="12"/>
        <v>5</v>
      </c>
      <c r="L37" s="107">
        <v>4</v>
      </c>
      <c r="M37" s="107">
        <v>1</v>
      </c>
      <c r="N37" s="162" t="s">
        <v>145</v>
      </c>
      <c r="O37" s="142">
        <v>0</v>
      </c>
      <c r="P37" s="141">
        <f t="shared" si="13"/>
        <v>1</v>
      </c>
      <c r="Q37" s="265">
        <f t="shared" si="14"/>
        <v>0</v>
      </c>
      <c r="R37" s="35">
        <v>0</v>
      </c>
      <c r="S37" s="35">
        <v>0</v>
      </c>
      <c r="T37" s="148">
        <f t="shared" si="15"/>
        <v>1</v>
      </c>
      <c r="U37" s="37">
        <v>1</v>
      </c>
      <c r="V37" s="37">
        <v>0</v>
      </c>
      <c r="W37" s="111">
        <v>0</v>
      </c>
      <c r="X37" s="351"/>
    </row>
    <row r="38" spans="1:24" ht="90" x14ac:dyDescent="0.25">
      <c r="A38" s="348"/>
      <c r="B38" s="101"/>
      <c r="C38" s="172">
        <v>3636</v>
      </c>
      <c r="D38" s="172">
        <v>5164</v>
      </c>
      <c r="E38" s="172">
        <v>51</v>
      </c>
      <c r="F38" s="103">
        <v>60010101554</v>
      </c>
      <c r="G38" s="104" t="s">
        <v>143</v>
      </c>
      <c r="H38" s="175" t="s">
        <v>152</v>
      </c>
      <c r="I38" s="161"/>
      <c r="J38" s="161"/>
      <c r="K38" s="107">
        <f t="shared" si="12"/>
        <v>73</v>
      </c>
      <c r="L38" s="107">
        <v>62</v>
      </c>
      <c r="M38" s="107">
        <v>11</v>
      </c>
      <c r="N38" s="162" t="s">
        <v>145</v>
      </c>
      <c r="O38" s="142">
        <v>5</v>
      </c>
      <c r="P38" s="141">
        <f t="shared" si="13"/>
        <v>8</v>
      </c>
      <c r="Q38" s="265">
        <f t="shared" si="14"/>
        <v>0</v>
      </c>
      <c r="R38" s="35">
        <v>0</v>
      </c>
      <c r="S38" s="35">
        <v>0</v>
      </c>
      <c r="T38" s="148">
        <f t="shared" si="15"/>
        <v>8</v>
      </c>
      <c r="U38" s="37">
        <v>8</v>
      </c>
      <c r="V38" s="37">
        <v>0</v>
      </c>
      <c r="W38" s="111">
        <v>3</v>
      </c>
      <c r="X38" s="351"/>
    </row>
    <row r="39" spans="1:24" ht="75" x14ac:dyDescent="0.25">
      <c r="A39" s="348"/>
      <c r="B39" s="101"/>
      <c r="C39" s="172">
        <v>3636</v>
      </c>
      <c r="D39" s="172">
        <v>5167</v>
      </c>
      <c r="E39" s="172">
        <v>51</v>
      </c>
      <c r="F39" s="103">
        <v>60010101554</v>
      </c>
      <c r="G39" s="104" t="s">
        <v>143</v>
      </c>
      <c r="H39" s="175" t="s">
        <v>153</v>
      </c>
      <c r="I39" s="161"/>
      <c r="J39" s="161"/>
      <c r="K39" s="107">
        <f t="shared" si="12"/>
        <v>53</v>
      </c>
      <c r="L39" s="107">
        <v>45</v>
      </c>
      <c r="M39" s="107">
        <v>8</v>
      </c>
      <c r="N39" s="162" t="s">
        <v>145</v>
      </c>
      <c r="O39" s="142">
        <v>1</v>
      </c>
      <c r="P39" s="141">
        <f t="shared" si="13"/>
        <v>10</v>
      </c>
      <c r="Q39" s="265">
        <f t="shared" si="14"/>
        <v>0</v>
      </c>
      <c r="R39" s="35">
        <v>0</v>
      </c>
      <c r="S39" s="35">
        <v>0</v>
      </c>
      <c r="T39" s="148">
        <f t="shared" si="15"/>
        <v>10</v>
      </c>
      <c r="U39" s="37">
        <v>10</v>
      </c>
      <c r="V39" s="37">
        <v>0</v>
      </c>
      <c r="W39" s="111">
        <v>34</v>
      </c>
      <c r="X39" s="351"/>
    </row>
    <row r="40" spans="1:24" ht="60" x14ac:dyDescent="0.25">
      <c r="A40" s="348"/>
      <c r="B40" s="101"/>
      <c r="C40" s="172">
        <v>3636</v>
      </c>
      <c r="D40" s="172">
        <v>5169</v>
      </c>
      <c r="E40" s="172">
        <v>51</v>
      </c>
      <c r="F40" s="103">
        <v>60010101554</v>
      </c>
      <c r="G40" s="104" t="s">
        <v>143</v>
      </c>
      <c r="H40" s="175" t="s">
        <v>154</v>
      </c>
      <c r="I40" s="161"/>
      <c r="J40" s="161"/>
      <c r="K40" s="107">
        <f t="shared" si="12"/>
        <v>80</v>
      </c>
      <c r="L40" s="107">
        <v>68</v>
      </c>
      <c r="M40" s="107">
        <v>12</v>
      </c>
      <c r="N40" s="162" t="s">
        <v>145</v>
      </c>
      <c r="O40" s="142">
        <v>5</v>
      </c>
      <c r="P40" s="141">
        <f t="shared" si="13"/>
        <v>9</v>
      </c>
      <c r="Q40" s="265">
        <f t="shared" si="14"/>
        <v>0</v>
      </c>
      <c r="R40" s="35">
        <v>0</v>
      </c>
      <c r="S40" s="35">
        <v>0</v>
      </c>
      <c r="T40" s="148">
        <f t="shared" si="15"/>
        <v>9</v>
      </c>
      <c r="U40" s="37">
        <v>9</v>
      </c>
      <c r="V40" s="37">
        <v>0</v>
      </c>
      <c r="W40" s="111">
        <v>2</v>
      </c>
      <c r="X40" s="351"/>
    </row>
    <row r="41" spans="1:24" ht="90" x14ac:dyDescent="0.25">
      <c r="A41" s="348"/>
      <c r="B41" s="101"/>
      <c r="C41" s="172">
        <v>3636</v>
      </c>
      <c r="D41" s="172">
        <v>5173</v>
      </c>
      <c r="E41" s="172">
        <v>51</v>
      </c>
      <c r="F41" s="103">
        <v>60010101554</v>
      </c>
      <c r="G41" s="104" t="s">
        <v>143</v>
      </c>
      <c r="H41" s="175" t="s">
        <v>155</v>
      </c>
      <c r="I41" s="161"/>
      <c r="J41" s="161"/>
      <c r="K41" s="107">
        <f t="shared" si="12"/>
        <v>73.05</v>
      </c>
      <c r="L41" s="107">
        <v>62.05</v>
      </c>
      <c r="M41" s="107">
        <v>11</v>
      </c>
      <c r="N41" s="162" t="s">
        <v>145</v>
      </c>
      <c r="O41" s="142">
        <v>0</v>
      </c>
      <c r="P41" s="141">
        <f t="shared" si="13"/>
        <v>5</v>
      </c>
      <c r="Q41" s="265">
        <f t="shared" si="14"/>
        <v>0</v>
      </c>
      <c r="R41" s="35">
        <v>0</v>
      </c>
      <c r="S41" s="35">
        <v>0</v>
      </c>
      <c r="T41" s="148">
        <f t="shared" si="15"/>
        <v>5</v>
      </c>
      <c r="U41" s="37">
        <v>5</v>
      </c>
      <c r="V41" s="37">
        <v>0</v>
      </c>
      <c r="W41" s="111">
        <v>5</v>
      </c>
      <c r="X41" s="351"/>
    </row>
    <row r="42" spans="1:24" ht="75" x14ac:dyDescent="0.25">
      <c r="A42" s="348"/>
      <c r="B42" s="101"/>
      <c r="C42" s="172">
        <v>3636</v>
      </c>
      <c r="D42" s="172">
        <v>5175</v>
      </c>
      <c r="E42" s="172">
        <v>51</v>
      </c>
      <c r="F42" s="103">
        <v>60010101554</v>
      </c>
      <c r="G42" s="104" t="s">
        <v>143</v>
      </c>
      <c r="H42" s="175" t="s">
        <v>156</v>
      </c>
      <c r="I42" s="161"/>
      <c r="J42" s="161"/>
      <c r="K42" s="107">
        <f t="shared" si="12"/>
        <v>123</v>
      </c>
      <c r="L42" s="107">
        <v>105</v>
      </c>
      <c r="M42" s="107">
        <v>18</v>
      </c>
      <c r="N42" s="162" t="s">
        <v>145</v>
      </c>
      <c r="O42" s="142">
        <v>6</v>
      </c>
      <c r="P42" s="141">
        <f t="shared" si="13"/>
        <v>8</v>
      </c>
      <c r="Q42" s="265">
        <f t="shared" si="14"/>
        <v>0</v>
      </c>
      <c r="R42" s="35">
        <v>0</v>
      </c>
      <c r="S42" s="35">
        <v>0</v>
      </c>
      <c r="T42" s="148">
        <f t="shared" si="15"/>
        <v>8</v>
      </c>
      <c r="U42" s="37">
        <v>8</v>
      </c>
      <c r="V42" s="37">
        <v>0</v>
      </c>
      <c r="W42" s="111">
        <v>7</v>
      </c>
      <c r="X42" s="351"/>
    </row>
    <row r="43" spans="1:24" ht="60" x14ac:dyDescent="0.25">
      <c r="A43" s="286"/>
      <c r="B43" s="101"/>
      <c r="C43" s="172">
        <v>3636</v>
      </c>
      <c r="D43" s="172">
        <v>5176</v>
      </c>
      <c r="E43" s="172">
        <v>51</v>
      </c>
      <c r="F43" s="103">
        <v>60010101554</v>
      </c>
      <c r="G43" s="104" t="s">
        <v>143</v>
      </c>
      <c r="H43" s="175" t="s">
        <v>157</v>
      </c>
      <c r="I43" s="161"/>
      <c r="J43" s="161"/>
      <c r="K43" s="107">
        <f t="shared" si="12"/>
        <v>20</v>
      </c>
      <c r="L43" s="107">
        <v>17</v>
      </c>
      <c r="M43" s="107">
        <v>3</v>
      </c>
      <c r="N43" s="162" t="s">
        <v>145</v>
      </c>
      <c r="O43" s="142">
        <v>0</v>
      </c>
      <c r="P43" s="141">
        <f t="shared" si="13"/>
        <v>3</v>
      </c>
      <c r="Q43" s="265">
        <f t="shared" si="14"/>
        <v>0</v>
      </c>
      <c r="R43" s="35">
        <v>0</v>
      </c>
      <c r="S43" s="35">
        <v>0</v>
      </c>
      <c r="T43" s="148">
        <f t="shared" si="15"/>
        <v>3</v>
      </c>
      <c r="U43" s="37">
        <v>3</v>
      </c>
      <c r="V43" s="37">
        <v>0</v>
      </c>
      <c r="W43" s="111">
        <v>0</v>
      </c>
      <c r="X43" s="352"/>
    </row>
    <row r="44" spans="1:24" ht="47.25" x14ac:dyDescent="0.25">
      <c r="A44" s="163"/>
      <c r="B44" s="163"/>
      <c r="C44" s="143"/>
      <c r="D44" s="143"/>
      <c r="E44" s="143"/>
      <c r="F44" s="145">
        <v>60010101554</v>
      </c>
      <c r="G44" s="164" t="s">
        <v>143</v>
      </c>
      <c r="H44" s="165" t="s">
        <v>121</v>
      </c>
      <c r="I44" s="166"/>
      <c r="J44" s="166"/>
      <c r="K44" s="148">
        <f>SUM(K32:K43)</f>
        <v>47307.490000000005</v>
      </c>
      <c r="L44" s="148">
        <f>SUM(L32:L43)</f>
        <v>40211.050000000003</v>
      </c>
      <c r="M44" s="148">
        <f>SUM(M32:M43)</f>
        <v>7096.44</v>
      </c>
      <c r="N44" s="148"/>
      <c r="O44" s="148">
        <f t="shared" ref="O44:W44" si="16">SUM(O32:O43)</f>
        <v>2383</v>
      </c>
      <c r="P44" s="148">
        <f t="shared" si="16"/>
        <v>2806</v>
      </c>
      <c r="Q44" s="148">
        <f t="shared" si="16"/>
        <v>0</v>
      </c>
      <c r="R44" s="148">
        <f t="shared" si="16"/>
        <v>0</v>
      </c>
      <c r="S44" s="148">
        <f t="shared" si="16"/>
        <v>0</v>
      </c>
      <c r="T44" s="148">
        <f t="shared" si="16"/>
        <v>2806</v>
      </c>
      <c r="U44" s="148">
        <f t="shared" si="16"/>
        <v>2806</v>
      </c>
      <c r="V44" s="148">
        <f t="shared" si="16"/>
        <v>0</v>
      </c>
      <c r="W44" s="148">
        <f t="shared" si="16"/>
        <v>2530</v>
      </c>
      <c r="X44" s="167"/>
    </row>
    <row r="45" spans="1:24" ht="255" x14ac:dyDescent="0.25">
      <c r="A45" s="285" t="s">
        <v>221</v>
      </c>
      <c r="B45" s="101"/>
      <c r="C45" s="172">
        <v>2125</v>
      </c>
      <c r="D45" s="174">
        <v>5222</v>
      </c>
      <c r="E45" s="172">
        <v>52</v>
      </c>
      <c r="F45" s="103">
        <v>60010101555</v>
      </c>
      <c r="G45" s="104" t="s">
        <v>158</v>
      </c>
      <c r="H45" s="175" t="s">
        <v>159</v>
      </c>
      <c r="I45" s="173"/>
      <c r="J45" s="173"/>
      <c r="K45" s="107">
        <f t="shared" ref="K45:K54" si="17">L45+M45</f>
        <v>8117</v>
      </c>
      <c r="L45" s="107">
        <v>6899</v>
      </c>
      <c r="M45" s="107">
        <v>1218</v>
      </c>
      <c r="N45" s="114" t="s">
        <v>145</v>
      </c>
      <c r="O45" s="142">
        <v>372</v>
      </c>
      <c r="P45" s="141">
        <f t="shared" ref="P45:P54" si="18">Q45+T45</f>
        <v>500</v>
      </c>
      <c r="Q45" s="265">
        <f t="shared" ref="Q45:Q54" si="19">R45+S45</f>
        <v>0</v>
      </c>
      <c r="R45" s="35">
        <v>0</v>
      </c>
      <c r="S45" s="35">
        <v>0</v>
      </c>
      <c r="T45" s="148">
        <f t="shared" ref="T45:T54" si="20">U45+V45</f>
        <v>500</v>
      </c>
      <c r="U45" s="37">
        <v>500</v>
      </c>
      <c r="V45" s="37">
        <v>0</v>
      </c>
      <c r="W45" s="111">
        <v>393</v>
      </c>
      <c r="X45" s="350" t="s">
        <v>160</v>
      </c>
    </row>
    <row r="46" spans="1:24" ht="75" x14ac:dyDescent="0.25">
      <c r="A46" s="348"/>
      <c r="B46" s="101"/>
      <c r="C46" s="172">
        <v>3636</v>
      </c>
      <c r="D46" s="174">
        <v>5011</v>
      </c>
      <c r="E46" s="172">
        <v>50</v>
      </c>
      <c r="F46" s="103">
        <v>60010101555</v>
      </c>
      <c r="G46" s="104" t="s">
        <v>158</v>
      </c>
      <c r="H46" s="175" t="s">
        <v>161</v>
      </c>
      <c r="I46" s="173"/>
      <c r="J46" s="173"/>
      <c r="K46" s="107">
        <f t="shared" si="17"/>
        <v>3151</v>
      </c>
      <c r="L46" s="107">
        <v>2678</v>
      </c>
      <c r="M46" s="107">
        <v>473</v>
      </c>
      <c r="N46" s="114" t="s">
        <v>145</v>
      </c>
      <c r="O46" s="142">
        <v>100</v>
      </c>
      <c r="P46" s="141">
        <f t="shared" si="18"/>
        <v>105</v>
      </c>
      <c r="Q46" s="265">
        <f t="shared" si="19"/>
        <v>0</v>
      </c>
      <c r="R46" s="35">
        <v>0</v>
      </c>
      <c r="S46" s="35">
        <v>0</v>
      </c>
      <c r="T46" s="148">
        <f t="shared" si="20"/>
        <v>105</v>
      </c>
      <c r="U46" s="37">
        <v>105</v>
      </c>
      <c r="V46" s="37">
        <v>0</v>
      </c>
      <c r="W46" s="111">
        <v>251</v>
      </c>
      <c r="X46" s="351"/>
    </row>
    <row r="47" spans="1:24" ht="75" x14ac:dyDescent="0.25">
      <c r="A47" s="348"/>
      <c r="B47" s="101"/>
      <c r="C47" s="172">
        <v>3636</v>
      </c>
      <c r="D47" s="174">
        <v>5031</v>
      </c>
      <c r="E47" s="172">
        <v>50</v>
      </c>
      <c r="F47" s="103">
        <v>60010101555</v>
      </c>
      <c r="G47" s="104" t="s">
        <v>158</v>
      </c>
      <c r="H47" s="175" t="s">
        <v>162</v>
      </c>
      <c r="I47" s="173"/>
      <c r="J47" s="173"/>
      <c r="K47" s="107">
        <f t="shared" si="17"/>
        <v>781</v>
      </c>
      <c r="L47" s="107">
        <v>664</v>
      </c>
      <c r="M47" s="107">
        <v>117</v>
      </c>
      <c r="N47" s="114" t="s">
        <v>145</v>
      </c>
      <c r="O47" s="142">
        <v>25</v>
      </c>
      <c r="P47" s="141">
        <f t="shared" si="18"/>
        <v>26</v>
      </c>
      <c r="Q47" s="265">
        <f t="shared" si="19"/>
        <v>0</v>
      </c>
      <c r="R47" s="35">
        <v>0</v>
      </c>
      <c r="S47" s="35">
        <v>0</v>
      </c>
      <c r="T47" s="148">
        <f t="shared" si="20"/>
        <v>26</v>
      </c>
      <c r="U47" s="37">
        <v>26</v>
      </c>
      <c r="V47" s="37">
        <v>0</v>
      </c>
      <c r="W47" s="111">
        <v>62</v>
      </c>
      <c r="X47" s="351"/>
    </row>
    <row r="48" spans="1:24" ht="75" x14ac:dyDescent="0.25">
      <c r="A48" s="348"/>
      <c r="B48" s="101"/>
      <c r="C48" s="172">
        <v>3636</v>
      </c>
      <c r="D48" s="174">
        <v>5032</v>
      </c>
      <c r="E48" s="172">
        <v>50</v>
      </c>
      <c r="F48" s="103">
        <v>60010101555</v>
      </c>
      <c r="G48" s="104" t="s">
        <v>158</v>
      </c>
      <c r="H48" s="175" t="s">
        <v>163</v>
      </c>
      <c r="I48" s="173"/>
      <c r="J48" s="173"/>
      <c r="K48" s="107">
        <f t="shared" si="17"/>
        <v>284</v>
      </c>
      <c r="L48" s="107">
        <v>241</v>
      </c>
      <c r="M48" s="107">
        <v>43</v>
      </c>
      <c r="N48" s="114" t="s">
        <v>145</v>
      </c>
      <c r="O48" s="142">
        <v>9</v>
      </c>
      <c r="P48" s="141">
        <f t="shared" si="18"/>
        <v>9</v>
      </c>
      <c r="Q48" s="265">
        <f t="shared" si="19"/>
        <v>0</v>
      </c>
      <c r="R48" s="35">
        <v>0</v>
      </c>
      <c r="S48" s="35">
        <v>0</v>
      </c>
      <c r="T48" s="148">
        <f t="shared" si="20"/>
        <v>9</v>
      </c>
      <c r="U48" s="37">
        <v>9</v>
      </c>
      <c r="V48" s="37">
        <v>0</v>
      </c>
      <c r="W48" s="111">
        <v>22</v>
      </c>
      <c r="X48" s="351"/>
    </row>
    <row r="49" spans="1:25" ht="50.25" customHeight="1" x14ac:dyDescent="0.25">
      <c r="A49" s="348"/>
      <c r="B49" s="101"/>
      <c r="C49" s="172">
        <v>3636</v>
      </c>
      <c r="D49" s="174">
        <v>5139</v>
      </c>
      <c r="E49" s="172">
        <v>51</v>
      </c>
      <c r="F49" s="103">
        <v>60010101555</v>
      </c>
      <c r="G49" s="104" t="s">
        <v>158</v>
      </c>
      <c r="H49" s="175" t="s">
        <v>164</v>
      </c>
      <c r="I49" s="173"/>
      <c r="J49" s="173"/>
      <c r="K49" s="107">
        <f t="shared" si="17"/>
        <v>60</v>
      </c>
      <c r="L49" s="107">
        <v>51</v>
      </c>
      <c r="M49" s="107">
        <v>9</v>
      </c>
      <c r="N49" s="114" t="s">
        <v>145</v>
      </c>
      <c r="O49" s="142">
        <v>2</v>
      </c>
      <c r="P49" s="141">
        <f t="shared" si="18"/>
        <v>9</v>
      </c>
      <c r="Q49" s="265">
        <f t="shared" si="19"/>
        <v>0</v>
      </c>
      <c r="R49" s="35">
        <v>0</v>
      </c>
      <c r="S49" s="35">
        <v>0</v>
      </c>
      <c r="T49" s="148">
        <f t="shared" si="20"/>
        <v>9</v>
      </c>
      <c r="U49" s="37">
        <v>9</v>
      </c>
      <c r="V49" s="37">
        <v>0</v>
      </c>
      <c r="W49" s="111">
        <v>0</v>
      </c>
      <c r="X49" s="351"/>
    </row>
    <row r="50" spans="1:25" ht="64.5" customHeight="1" x14ac:dyDescent="0.25">
      <c r="A50" s="348"/>
      <c r="B50" s="101"/>
      <c r="C50" s="172">
        <v>3636</v>
      </c>
      <c r="D50" s="174">
        <v>5167</v>
      </c>
      <c r="E50" s="172">
        <v>51</v>
      </c>
      <c r="F50" s="103">
        <v>60010101555</v>
      </c>
      <c r="G50" s="104" t="s">
        <v>158</v>
      </c>
      <c r="H50" s="175" t="s">
        <v>165</v>
      </c>
      <c r="I50" s="173"/>
      <c r="J50" s="173"/>
      <c r="K50" s="107">
        <f t="shared" si="17"/>
        <v>60</v>
      </c>
      <c r="L50" s="107">
        <v>51</v>
      </c>
      <c r="M50" s="107">
        <v>9</v>
      </c>
      <c r="N50" s="114" t="s">
        <v>145</v>
      </c>
      <c r="O50" s="142">
        <v>2</v>
      </c>
      <c r="P50" s="141">
        <f t="shared" si="18"/>
        <v>5</v>
      </c>
      <c r="Q50" s="265">
        <f t="shared" si="19"/>
        <v>0</v>
      </c>
      <c r="R50" s="35">
        <v>0</v>
      </c>
      <c r="S50" s="35">
        <v>0</v>
      </c>
      <c r="T50" s="148">
        <f t="shared" si="20"/>
        <v>5</v>
      </c>
      <c r="U50" s="37">
        <v>5</v>
      </c>
      <c r="V50" s="37">
        <v>0</v>
      </c>
      <c r="W50" s="111">
        <v>2</v>
      </c>
      <c r="X50" s="351"/>
    </row>
    <row r="51" spans="1:25" ht="45" x14ac:dyDescent="0.25">
      <c r="A51" s="348"/>
      <c r="B51" s="101"/>
      <c r="C51" s="172">
        <v>3636</v>
      </c>
      <c r="D51" s="174">
        <v>5169</v>
      </c>
      <c r="E51" s="172">
        <v>51</v>
      </c>
      <c r="F51" s="103">
        <v>60010101555</v>
      </c>
      <c r="G51" s="104" t="s">
        <v>158</v>
      </c>
      <c r="H51" s="175" t="s">
        <v>166</v>
      </c>
      <c r="I51" s="173"/>
      <c r="J51" s="173"/>
      <c r="K51" s="107">
        <f t="shared" si="17"/>
        <v>51</v>
      </c>
      <c r="L51" s="107">
        <v>43</v>
      </c>
      <c r="M51" s="107">
        <v>8</v>
      </c>
      <c r="N51" s="114" t="s">
        <v>145</v>
      </c>
      <c r="O51" s="142">
        <v>2</v>
      </c>
      <c r="P51" s="141">
        <f t="shared" si="18"/>
        <v>5</v>
      </c>
      <c r="Q51" s="265">
        <f t="shared" si="19"/>
        <v>0</v>
      </c>
      <c r="R51" s="35">
        <v>0</v>
      </c>
      <c r="S51" s="35">
        <v>0</v>
      </c>
      <c r="T51" s="148">
        <f t="shared" si="20"/>
        <v>5</v>
      </c>
      <c r="U51" s="37">
        <v>5</v>
      </c>
      <c r="V51" s="37">
        <v>0</v>
      </c>
      <c r="W51" s="111">
        <v>3</v>
      </c>
      <c r="X51" s="351"/>
    </row>
    <row r="52" spans="1:25" ht="68.25" customHeight="1" x14ac:dyDescent="0.25">
      <c r="A52" s="348"/>
      <c r="B52" s="101"/>
      <c r="C52" s="172">
        <v>3636</v>
      </c>
      <c r="D52" s="174">
        <v>5173</v>
      </c>
      <c r="E52" s="172">
        <v>51</v>
      </c>
      <c r="F52" s="103">
        <v>60010101555</v>
      </c>
      <c r="G52" s="104" t="s">
        <v>158</v>
      </c>
      <c r="H52" s="175" t="s">
        <v>167</v>
      </c>
      <c r="I52" s="173"/>
      <c r="J52" s="173"/>
      <c r="K52" s="107">
        <f t="shared" si="17"/>
        <v>31</v>
      </c>
      <c r="L52" s="107">
        <v>26</v>
      </c>
      <c r="M52" s="107">
        <v>5</v>
      </c>
      <c r="N52" s="114" t="s">
        <v>145</v>
      </c>
      <c r="O52" s="142">
        <v>2</v>
      </c>
      <c r="P52" s="141">
        <f t="shared" si="18"/>
        <v>3</v>
      </c>
      <c r="Q52" s="265">
        <f t="shared" si="19"/>
        <v>0</v>
      </c>
      <c r="R52" s="35">
        <v>0</v>
      </c>
      <c r="S52" s="35">
        <v>0</v>
      </c>
      <c r="T52" s="148">
        <f t="shared" si="20"/>
        <v>3</v>
      </c>
      <c r="U52" s="37">
        <v>3</v>
      </c>
      <c r="V52" s="37">
        <v>0</v>
      </c>
      <c r="W52" s="111">
        <v>1</v>
      </c>
      <c r="X52" s="351"/>
    </row>
    <row r="53" spans="1:25" ht="40.5" customHeight="1" x14ac:dyDescent="0.25">
      <c r="A53" s="348"/>
      <c r="B53" s="101"/>
      <c r="C53" s="172">
        <v>3636</v>
      </c>
      <c r="D53" s="174">
        <v>5175</v>
      </c>
      <c r="E53" s="172">
        <v>51</v>
      </c>
      <c r="F53" s="103">
        <v>60010101555</v>
      </c>
      <c r="G53" s="104" t="s">
        <v>158</v>
      </c>
      <c r="H53" s="175" t="s">
        <v>168</v>
      </c>
      <c r="I53" s="173"/>
      <c r="J53" s="173"/>
      <c r="K53" s="107">
        <f t="shared" si="17"/>
        <v>40</v>
      </c>
      <c r="L53" s="107">
        <v>34</v>
      </c>
      <c r="M53" s="107">
        <v>6</v>
      </c>
      <c r="N53" s="114" t="s">
        <v>145</v>
      </c>
      <c r="O53" s="142">
        <v>3</v>
      </c>
      <c r="P53" s="141">
        <f t="shared" si="18"/>
        <v>5</v>
      </c>
      <c r="Q53" s="265">
        <f t="shared" si="19"/>
        <v>0</v>
      </c>
      <c r="R53" s="35">
        <v>0</v>
      </c>
      <c r="S53" s="35">
        <v>0</v>
      </c>
      <c r="T53" s="148">
        <f t="shared" si="20"/>
        <v>5</v>
      </c>
      <c r="U53" s="37">
        <v>5</v>
      </c>
      <c r="V53" s="37">
        <v>0</v>
      </c>
      <c r="W53" s="111">
        <v>1</v>
      </c>
      <c r="X53" s="351"/>
    </row>
    <row r="54" spans="1:25" ht="60" x14ac:dyDescent="0.25">
      <c r="A54" s="286"/>
      <c r="B54" s="101"/>
      <c r="C54" s="172">
        <v>3636</v>
      </c>
      <c r="D54" s="174">
        <v>5176</v>
      </c>
      <c r="E54" s="172">
        <v>51</v>
      </c>
      <c r="F54" s="103">
        <v>60010101555</v>
      </c>
      <c r="G54" s="104" t="s">
        <v>158</v>
      </c>
      <c r="H54" s="175" t="s">
        <v>169</v>
      </c>
      <c r="I54" s="173"/>
      <c r="J54" s="173"/>
      <c r="K54" s="107">
        <f t="shared" si="17"/>
        <v>51</v>
      </c>
      <c r="L54" s="107">
        <v>43</v>
      </c>
      <c r="M54" s="107">
        <v>8</v>
      </c>
      <c r="N54" s="114" t="s">
        <v>145</v>
      </c>
      <c r="O54" s="142">
        <v>0</v>
      </c>
      <c r="P54" s="141">
        <f t="shared" si="18"/>
        <v>3</v>
      </c>
      <c r="Q54" s="265">
        <f t="shared" si="19"/>
        <v>0</v>
      </c>
      <c r="R54" s="35">
        <v>0</v>
      </c>
      <c r="S54" s="35">
        <v>0</v>
      </c>
      <c r="T54" s="148">
        <f t="shared" si="20"/>
        <v>3</v>
      </c>
      <c r="U54" s="37">
        <v>3</v>
      </c>
      <c r="V54" s="37">
        <v>0</v>
      </c>
      <c r="W54" s="111">
        <v>4</v>
      </c>
      <c r="X54" s="352"/>
    </row>
    <row r="55" spans="1:25" ht="47.25" x14ac:dyDescent="0.25">
      <c r="A55" s="163"/>
      <c r="B55" s="163"/>
      <c r="C55" s="143"/>
      <c r="D55" s="143"/>
      <c r="E55" s="143"/>
      <c r="F55" s="145">
        <v>60010101555</v>
      </c>
      <c r="G55" s="164" t="s">
        <v>158</v>
      </c>
      <c r="H55" s="165" t="s">
        <v>121</v>
      </c>
      <c r="I55" s="168"/>
      <c r="J55" s="168"/>
      <c r="K55" s="148">
        <f>SUM(K45:K54)</f>
        <v>12626</v>
      </c>
      <c r="L55" s="148">
        <f>SUM(L45:L54)</f>
        <v>10730</v>
      </c>
      <c r="M55" s="148">
        <f>SUM(M45:M54)</f>
        <v>1896</v>
      </c>
      <c r="N55" s="148"/>
      <c r="O55" s="148">
        <f t="shared" ref="O55:W55" si="21">SUM(O45:O54)</f>
        <v>517</v>
      </c>
      <c r="P55" s="148">
        <f t="shared" si="21"/>
        <v>670</v>
      </c>
      <c r="Q55" s="148">
        <f t="shared" si="21"/>
        <v>0</v>
      </c>
      <c r="R55" s="148">
        <f t="shared" si="21"/>
        <v>0</v>
      </c>
      <c r="S55" s="148">
        <f t="shared" si="21"/>
        <v>0</v>
      </c>
      <c r="T55" s="148">
        <f t="shared" si="21"/>
        <v>670</v>
      </c>
      <c r="U55" s="148">
        <f t="shared" si="21"/>
        <v>670</v>
      </c>
      <c r="V55" s="148">
        <f t="shared" si="21"/>
        <v>0</v>
      </c>
      <c r="W55" s="148">
        <f t="shared" si="21"/>
        <v>739</v>
      </c>
      <c r="X55" s="148"/>
    </row>
    <row r="56" spans="1:25" s="100" customFormat="1" ht="25.5" hidden="1" customHeight="1" x14ac:dyDescent="0.3">
      <c r="A56" s="71" t="s">
        <v>17</v>
      </c>
      <c r="B56" s="71"/>
      <c r="C56" s="71"/>
      <c r="D56" s="71"/>
      <c r="E56" s="71"/>
      <c r="F56" s="71"/>
      <c r="G56" s="71"/>
      <c r="H56" s="71"/>
      <c r="I56" s="71"/>
      <c r="J56" s="71"/>
      <c r="K56" s="45">
        <f>SUM(K57)</f>
        <v>0</v>
      </c>
      <c r="L56" s="45">
        <f>SUM(L57)</f>
        <v>0</v>
      </c>
      <c r="M56" s="45">
        <f>SUM(M57)</f>
        <v>0</v>
      </c>
      <c r="N56" s="46"/>
      <c r="O56" s="45">
        <f t="shared" ref="O56:W56" si="22">SUM(O57)</f>
        <v>0</v>
      </c>
      <c r="P56" s="72">
        <f t="shared" si="22"/>
        <v>0</v>
      </c>
      <c r="Q56" s="72">
        <f t="shared" si="22"/>
        <v>0</v>
      </c>
      <c r="R56" s="72">
        <f t="shared" si="22"/>
        <v>0</v>
      </c>
      <c r="S56" s="72">
        <f t="shared" si="22"/>
        <v>0</v>
      </c>
      <c r="T56" s="72">
        <f t="shared" si="22"/>
        <v>0</v>
      </c>
      <c r="U56" s="72">
        <f t="shared" si="22"/>
        <v>0</v>
      </c>
      <c r="V56" s="72">
        <f t="shared" si="22"/>
        <v>0</v>
      </c>
      <c r="W56" s="45">
        <f t="shared" si="22"/>
        <v>0</v>
      </c>
      <c r="X56" s="29"/>
    </row>
    <row r="57" spans="1:25" ht="15.75" hidden="1" x14ac:dyDescent="0.25">
      <c r="A57" s="101">
        <v>1</v>
      </c>
      <c r="B57" s="101"/>
      <c r="C57" s="102"/>
      <c r="D57" s="102"/>
      <c r="E57" s="102"/>
      <c r="F57" s="116"/>
      <c r="G57" s="112"/>
      <c r="H57" s="113"/>
      <c r="I57" s="117"/>
      <c r="J57" s="106"/>
      <c r="K57" s="107"/>
      <c r="L57" s="107"/>
      <c r="M57" s="107"/>
      <c r="N57" s="114"/>
      <c r="O57" s="109">
        <v>0</v>
      </c>
      <c r="P57" s="110">
        <f>Q57+T57</f>
        <v>0</v>
      </c>
      <c r="Q57" s="177">
        <f>SUM(R57:S57)</f>
        <v>0</v>
      </c>
      <c r="R57" s="109"/>
      <c r="S57" s="109"/>
      <c r="T57" s="176">
        <f>SUM(U57:V57)</f>
        <v>0</v>
      </c>
      <c r="U57" s="111"/>
      <c r="V57" s="111"/>
      <c r="W57" s="111">
        <f>K57-O57-P57</f>
        <v>0</v>
      </c>
      <c r="X57" s="115"/>
    </row>
    <row r="58" spans="1:25" ht="35.25" customHeight="1" x14ac:dyDescent="0.25">
      <c r="A58" s="73" t="s">
        <v>170</v>
      </c>
      <c r="B58" s="73"/>
      <c r="C58" s="73"/>
      <c r="D58" s="73"/>
      <c r="E58" s="73"/>
      <c r="F58" s="73"/>
      <c r="G58" s="73"/>
      <c r="H58" s="73"/>
      <c r="I58" s="73"/>
      <c r="J58" s="73"/>
      <c r="K58" s="47">
        <f t="shared" ref="K58:W58" si="23">K8+K56</f>
        <v>68965.490000000005</v>
      </c>
      <c r="L58" s="47">
        <f t="shared" si="23"/>
        <v>59712.05</v>
      </c>
      <c r="M58" s="47">
        <f t="shared" si="23"/>
        <v>9253.4399999999987</v>
      </c>
      <c r="N58" s="47">
        <f t="shared" si="23"/>
        <v>0</v>
      </c>
      <c r="O58" s="47">
        <f t="shared" si="23"/>
        <v>5792</v>
      </c>
      <c r="P58" s="47">
        <f t="shared" si="23"/>
        <v>7452</v>
      </c>
      <c r="Q58" s="47">
        <f t="shared" si="23"/>
        <v>3838</v>
      </c>
      <c r="R58" s="47">
        <f t="shared" si="23"/>
        <v>2609</v>
      </c>
      <c r="S58" s="47">
        <f t="shared" si="23"/>
        <v>1229</v>
      </c>
      <c r="T58" s="47">
        <f t="shared" si="23"/>
        <v>3614</v>
      </c>
      <c r="U58" s="47">
        <f t="shared" si="23"/>
        <v>3614</v>
      </c>
      <c r="V58" s="47">
        <f t="shared" si="23"/>
        <v>0</v>
      </c>
      <c r="W58" s="48">
        <f t="shared" si="23"/>
        <v>5401</v>
      </c>
      <c r="X58" s="49"/>
    </row>
    <row r="59" spans="1:25" s="88" customFormat="1" x14ac:dyDescent="0.25">
      <c r="A59" s="86"/>
      <c r="B59" s="86"/>
      <c r="C59" s="86"/>
      <c r="D59" s="86"/>
      <c r="E59" s="86"/>
      <c r="F59" s="86"/>
      <c r="G59" s="118"/>
      <c r="H59" s="86"/>
      <c r="I59" s="119"/>
      <c r="J59" s="120"/>
      <c r="K59" s="121"/>
      <c r="L59" s="121"/>
      <c r="M59" s="121"/>
      <c r="N59" s="122"/>
      <c r="O59" s="122"/>
      <c r="T59" s="78"/>
      <c r="X59" s="123"/>
      <c r="Y59"/>
    </row>
    <row r="60" spans="1:25" s="88" customFormat="1" x14ac:dyDescent="0.25">
      <c r="A60" s="86"/>
      <c r="B60" s="86"/>
      <c r="C60" s="86"/>
      <c r="D60" s="86"/>
      <c r="E60" s="86"/>
      <c r="F60" s="86"/>
      <c r="G60" s="86"/>
      <c r="H60" s="86"/>
      <c r="I60" s="124"/>
      <c r="J60" s="125"/>
      <c r="K60" s="126"/>
      <c r="L60" s="126"/>
      <c r="M60" s="126"/>
      <c r="T60" s="78"/>
      <c r="X60" s="123"/>
      <c r="Y60"/>
    </row>
    <row r="61" spans="1:25" s="88" customFormat="1" ht="18" x14ac:dyDescent="0.25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T61" s="78"/>
      <c r="X61" s="123"/>
      <c r="Y61"/>
    </row>
    <row r="62" spans="1:25" s="133" customFormat="1" x14ac:dyDescent="0.2">
      <c r="A62" s="128"/>
      <c r="B62" s="129"/>
      <c r="C62" s="128"/>
      <c r="D62" s="129"/>
      <c r="E62" s="129"/>
      <c r="F62" s="129"/>
      <c r="G62" s="129"/>
      <c r="H62" s="129"/>
      <c r="I62" s="130"/>
      <c r="J62" s="131"/>
      <c r="K62" s="132"/>
      <c r="L62" s="132"/>
      <c r="M62" s="132"/>
      <c r="T62" s="78"/>
      <c r="X62" s="134"/>
      <c r="Y62" s="128"/>
    </row>
    <row r="63" spans="1:25" s="88" customFormat="1" x14ac:dyDescent="0.25">
      <c r="A63" s="86"/>
      <c r="B63" s="86"/>
      <c r="C63" s="86"/>
      <c r="D63" s="86"/>
      <c r="E63" s="86"/>
      <c r="F63" s="86"/>
      <c r="G63" s="86"/>
      <c r="H63" s="86"/>
      <c r="I63"/>
      <c r="J63" s="125"/>
      <c r="K63" s="126"/>
      <c r="L63" s="126"/>
      <c r="M63" s="126"/>
      <c r="T63" s="78"/>
      <c r="X63" s="123"/>
      <c r="Y63"/>
    </row>
    <row r="64" spans="1:25" s="88" customFormat="1" x14ac:dyDescent="0.25">
      <c r="A64" s="86"/>
      <c r="B64" s="86"/>
      <c r="C64" s="86"/>
      <c r="D64" s="86"/>
      <c r="E64" s="86"/>
      <c r="F64" s="86"/>
      <c r="G64" s="86"/>
      <c r="H64" s="86"/>
      <c r="I64"/>
      <c r="J64" s="125"/>
      <c r="K64" s="126"/>
      <c r="L64" s="126"/>
      <c r="M64" s="126"/>
      <c r="T64" s="78"/>
      <c r="X64" s="123"/>
      <c r="Y64"/>
    </row>
    <row r="65" spans="1:25" s="88" customFormat="1" x14ac:dyDescent="0.25">
      <c r="A65" s="86"/>
      <c r="B65" s="86"/>
      <c r="C65" s="86"/>
      <c r="D65" s="86"/>
      <c r="E65" s="86"/>
      <c r="F65" s="86"/>
      <c r="G65" s="86"/>
      <c r="H65" s="86"/>
      <c r="I65"/>
      <c r="J65" s="125"/>
      <c r="K65" s="126"/>
      <c r="L65" s="126"/>
      <c r="M65" s="126"/>
      <c r="T65" s="78"/>
      <c r="X65" s="123"/>
      <c r="Y65"/>
    </row>
    <row r="66" spans="1:25" s="88" customFormat="1" x14ac:dyDescent="0.25">
      <c r="A66" s="86"/>
      <c r="B66" s="86"/>
      <c r="C66" s="86"/>
      <c r="D66" s="86"/>
      <c r="E66" s="86"/>
      <c r="F66" s="86"/>
      <c r="G66" s="86"/>
      <c r="H66" s="86"/>
      <c r="I66"/>
      <c r="J66" s="125"/>
      <c r="K66" s="126"/>
      <c r="L66" s="126"/>
      <c r="M66" s="126"/>
      <c r="T66" s="78"/>
      <c r="X66" s="123"/>
      <c r="Y66"/>
    </row>
    <row r="67" spans="1:25" s="88" customFormat="1" x14ac:dyDescent="0.25">
      <c r="A67" s="86"/>
      <c r="B67" s="86"/>
      <c r="C67" s="86"/>
      <c r="D67" s="86"/>
      <c r="E67" s="86"/>
      <c r="F67" s="86"/>
      <c r="G67" s="86"/>
      <c r="H67" s="86"/>
      <c r="I67"/>
      <c r="J67" s="125"/>
      <c r="K67" s="126"/>
      <c r="L67" s="126"/>
      <c r="M67" s="126"/>
      <c r="T67" s="78"/>
      <c r="X67" s="123"/>
      <c r="Y67"/>
    </row>
    <row r="68" spans="1:25" s="88" customFormat="1" x14ac:dyDescent="0.25">
      <c r="A68" s="86"/>
      <c r="B68" s="86"/>
      <c r="C68" s="86"/>
      <c r="D68" s="86"/>
      <c r="E68" s="86"/>
      <c r="F68" s="86"/>
      <c r="G68" s="86"/>
      <c r="H68" s="86"/>
      <c r="I68"/>
      <c r="J68" s="125"/>
      <c r="K68" s="126"/>
      <c r="L68" s="126"/>
      <c r="M68" s="126"/>
      <c r="T68" s="78"/>
      <c r="X68" s="123"/>
      <c r="Y68"/>
    </row>
    <row r="69" spans="1:25" s="88" customFormat="1" x14ac:dyDescent="0.25">
      <c r="A69" s="86"/>
      <c r="B69" s="86"/>
      <c r="C69" s="86"/>
      <c r="D69" s="86"/>
      <c r="E69" s="86"/>
      <c r="F69" s="86"/>
      <c r="G69" s="86"/>
      <c r="H69" s="86"/>
      <c r="I69"/>
      <c r="J69" s="125"/>
      <c r="K69" s="126"/>
      <c r="L69" s="126"/>
      <c r="M69" s="126"/>
      <c r="T69" s="78"/>
      <c r="X69" s="123"/>
      <c r="Y69"/>
    </row>
    <row r="70" spans="1:25" s="88" customFormat="1" x14ac:dyDescent="0.25">
      <c r="A70" s="86"/>
      <c r="B70" s="86"/>
      <c r="C70" s="86"/>
      <c r="D70" s="86"/>
      <c r="E70" s="86"/>
      <c r="F70" s="86"/>
      <c r="G70" s="86"/>
      <c r="H70" s="86"/>
      <c r="I70"/>
      <c r="J70" s="125"/>
      <c r="K70" s="126"/>
      <c r="L70" s="126"/>
      <c r="M70" s="126"/>
      <c r="T70" s="78"/>
      <c r="X70" s="123"/>
      <c r="Y70"/>
    </row>
    <row r="71" spans="1:25" s="88" customFormat="1" x14ac:dyDescent="0.25">
      <c r="A71" s="86"/>
      <c r="B71" s="86"/>
      <c r="C71" s="86"/>
      <c r="D71" s="86"/>
      <c r="E71" s="86"/>
      <c r="F71" s="86"/>
      <c r="G71" s="86"/>
      <c r="H71" s="86"/>
      <c r="I71"/>
      <c r="J71" s="125"/>
      <c r="K71" s="126"/>
      <c r="L71" s="126"/>
      <c r="M71" s="126"/>
      <c r="T71" s="78"/>
      <c r="X71" s="123"/>
      <c r="Y71"/>
    </row>
    <row r="72" spans="1:25" s="88" customFormat="1" x14ac:dyDescent="0.25">
      <c r="A72" s="86"/>
      <c r="B72" s="86"/>
      <c r="C72" s="86"/>
      <c r="D72" s="86"/>
      <c r="E72" s="86"/>
      <c r="F72" s="86"/>
      <c r="G72" s="86"/>
      <c r="H72" s="86"/>
      <c r="I72"/>
      <c r="J72" s="125"/>
      <c r="K72" s="126"/>
      <c r="L72" s="126"/>
      <c r="M72" s="126"/>
      <c r="T72" s="78"/>
      <c r="X72" s="123"/>
      <c r="Y72"/>
    </row>
    <row r="73" spans="1:25" s="88" customFormat="1" x14ac:dyDescent="0.25">
      <c r="A73" s="86"/>
      <c r="B73" s="86"/>
      <c r="C73" s="86"/>
      <c r="D73" s="86"/>
      <c r="E73" s="86"/>
      <c r="F73" s="86"/>
      <c r="G73" s="86"/>
      <c r="H73" s="86"/>
      <c r="I73"/>
      <c r="J73" s="125"/>
      <c r="K73" s="126"/>
      <c r="L73" s="126"/>
      <c r="M73" s="126"/>
      <c r="T73" s="78"/>
      <c r="X73" s="123"/>
      <c r="Y73"/>
    </row>
    <row r="74" spans="1:25" s="88" customFormat="1" x14ac:dyDescent="0.25">
      <c r="A74" s="86"/>
      <c r="B74" s="86"/>
      <c r="C74" s="86"/>
      <c r="D74" s="86"/>
      <c r="E74" s="86"/>
      <c r="F74" s="86"/>
      <c r="G74" s="86"/>
      <c r="H74" s="86"/>
      <c r="I74"/>
      <c r="J74" s="125"/>
      <c r="K74" s="126"/>
      <c r="L74" s="126"/>
      <c r="M74" s="126"/>
      <c r="T74" s="78"/>
      <c r="X74" s="123"/>
      <c r="Y74"/>
    </row>
    <row r="75" spans="1:25" s="88" customFormat="1" x14ac:dyDescent="0.25">
      <c r="A75" s="86"/>
      <c r="B75" s="86"/>
      <c r="C75" s="86"/>
      <c r="D75" s="86"/>
      <c r="E75" s="86"/>
      <c r="F75" s="86"/>
      <c r="G75" s="86"/>
      <c r="H75" s="86"/>
      <c r="I75"/>
      <c r="J75" s="125"/>
      <c r="K75" s="126"/>
      <c r="L75" s="126"/>
      <c r="M75" s="126"/>
      <c r="T75" s="78"/>
      <c r="X75" s="123"/>
      <c r="Y75"/>
    </row>
    <row r="76" spans="1:25" s="88" customFormat="1" x14ac:dyDescent="0.25">
      <c r="A76" s="86"/>
      <c r="B76" s="86"/>
      <c r="C76" s="86"/>
      <c r="D76" s="86"/>
      <c r="E76" s="86"/>
      <c r="F76" s="86"/>
      <c r="G76" s="86"/>
      <c r="H76" s="86"/>
      <c r="I76"/>
      <c r="J76" s="125"/>
      <c r="K76" s="126"/>
      <c r="L76" s="126"/>
      <c r="M76" s="126"/>
      <c r="T76" s="78"/>
      <c r="X76" s="123"/>
      <c r="Y76"/>
    </row>
    <row r="77" spans="1:25" s="88" customFormat="1" x14ac:dyDescent="0.25">
      <c r="A77" s="86"/>
      <c r="B77" s="86"/>
      <c r="C77" s="86"/>
      <c r="D77" s="86"/>
      <c r="E77" s="86"/>
      <c r="F77" s="86"/>
      <c r="G77" s="86"/>
      <c r="H77" s="86"/>
      <c r="I77"/>
      <c r="J77" s="125"/>
      <c r="K77" s="126"/>
      <c r="L77" s="126"/>
      <c r="M77" s="126"/>
      <c r="T77" s="78"/>
      <c r="X77" s="123"/>
      <c r="Y77"/>
    </row>
    <row r="78" spans="1:25" s="88" customFormat="1" x14ac:dyDescent="0.25">
      <c r="A78" s="86"/>
      <c r="B78" s="86"/>
      <c r="C78" s="86"/>
      <c r="D78" s="86"/>
      <c r="E78" s="86"/>
      <c r="F78" s="86"/>
      <c r="G78" s="86"/>
      <c r="H78" s="86"/>
      <c r="I78"/>
      <c r="J78" s="125"/>
      <c r="K78" s="126"/>
      <c r="L78" s="126"/>
      <c r="M78" s="126"/>
      <c r="T78" s="78"/>
      <c r="X78" s="123"/>
      <c r="Y78"/>
    </row>
    <row r="79" spans="1:25" s="88" customFormat="1" x14ac:dyDescent="0.25">
      <c r="A79" s="86"/>
      <c r="B79" s="86"/>
      <c r="C79" s="86"/>
      <c r="D79" s="86"/>
      <c r="E79" s="86"/>
      <c r="F79" s="86"/>
      <c r="G79" s="86"/>
      <c r="H79" s="86"/>
      <c r="I79"/>
      <c r="J79" s="125"/>
      <c r="K79" s="126"/>
      <c r="L79" s="126"/>
      <c r="M79" s="126"/>
      <c r="T79" s="78"/>
      <c r="X79" s="123"/>
      <c r="Y79"/>
    </row>
    <row r="80" spans="1:25" s="88" customFormat="1" x14ac:dyDescent="0.25">
      <c r="A80" s="86"/>
      <c r="B80" s="86"/>
      <c r="C80" s="86"/>
      <c r="D80" s="86"/>
      <c r="E80" s="86"/>
      <c r="F80" s="86"/>
      <c r="G80" s="86"/>
      <c r="H80" s="86"/>
      <c r="I80"/>
      <c r="J80" s="86"/>
      <c r="K80" s="126"/>
      <c r="L80" s="126"/>
      <c r="M80" s="126"/>
      <c r="T80" s="78"/>
      <c r="X80" s="123"/>
      <c r="Y80"/>
    </row>
    <row r="81" spans="1:25" s="88" customFormat="1" x14ac:dyDescent="0.25">
      <c r="A81" s="86"/>
      <c r="B81" s="86"/>
      <c r="C81" s="86"/>
      <c r="D81" s="86"/>
      <c r="E81" s="86"/>
      <c r="F81" s="86"/>
      <c r="G81" s="86"/>
      <c r="H81" s="86"/>
      <c r="I81"/>
      <c r="J81" s="86"/>
      <c r="K81" s="126"/>
      <c r="L81" s="126"/>
      <c r="M81" s="126"/>
      <c r="T81" s="78"/>
      <c r="X81" s="123"/>
      <c r="Y81"/>
    </row>
    <row r="82" spans="1:25" s="88" customFormat="1" x14ac:dyDescent="0.25">
      <c r="A82" s="86"/>
      <c r="B82" s="86"/>
      <c r="C82" s="86"/>
      <c r="D82" s="86"/>
      <c r="E82" s="86"/>
      <c r="F82" s="86"/>
      <c r="G82" s="86"/>
      <c r="H82" s="86"/>
      <c r="I82"/>
      <c r="J82" s="86"/>
      <c r="K82" s="126"/>
      <c r="L82" s="126"/>
      <c r="M82" s="126"/>
      <c r="T82" s="78"/>
      <c r="X82" s="123"/>
      <c r="Y82"/>
    </row>
    <row r="83" spans="1:25" s="88" customFormat="1" x14ac:dyDescent="0.25">
      <c r="A83" s="86"/>
      <c r="B83" s="86"/>
      <c r="C83" s="86"/>
      <c r="D83" s="86"/>
      <c r="E83" s="86"/>
      <c r="F83" s="86"/>
      <c r="G83" s="86"/>
      <c r="H83" s="86"/>
      <c r="I83"/>
      <c r="J83" s="86"/>
      <c r="K83" s="126"/>
      <c r="L83" s="126"/>
      <c r="M83" s="126"/>
      <c r="T83" s="78"/>
      <c r="X83" s="123"/>
      <c r="Y83"/>
    </row>
    <row r="84" spans="1:25" s="88" customFormat="1" x14ac:dyDescent="0.25">
      <c r="A84" s="86"/>
      <c r="B84" s="86"/>
      <c r="C84" s="86"/>
      <c r="D84" s="86"/>
      <c r="E84" s="86"/>
      <c r="F84" s="86"/>
      <c r="G84" s="86"/>
      <c r="H84" s="86"/>
      <c r="I84"/>
      <c r="J84" s="86"/>
      <c r="K84" s="126"/>
      <c r="L84" s="126"/>
      <c r="M84" s="126"/>
      <c r="T84" s="78"/>
      <c r="X84" s="123"/>
      <c r="Y84"/>
    </row>
    <row r="85" spans="1:25" s="88" customFormat="1" x14ac:dyDescent="0.25">
      <c r="A85" s="86"/>
      <c r="B85" s="86"/>
      <c r="C85" s="86"/>
      <c r="D85" s="86"/>
      <c r="E85" s="86"/>
      <c r="F85" s="86"/>
      <c r="G85" s="86"/>
      <c r="H85" s="86"/>
      <c r="I85"/>
      <c r="J85" s="86"/>
      <c r="K85" s="126"/>
      <c r="L85" s="126"/>
      <c r="M85" s="126"/>
      <c r="T85" s="78"/>
      <c r="X85" s="123"/>
      <c r="Y85"/>
    </row>
    <row r="86" spans="1:25" s="88" customFormat="1" x14ac:dyDescent="0.25">
      <c r="A86" s="86"/>
      <c r="B86" s="86"/>
      <c r="C86" s="86"/>
      <c r="D86" s="86"/>
      <c r="E86" s="86"/>
      <c r="F86" s="86"/>
      <c r="G86" s="86"/>
      <c r="H86" s="86"/>
      <c r="I86"/>
      <c r="J86" s="86"/>
      <c r="K86" s="126"/>
      <c r="L86" s="126"/>
      <c r="M86" s="126"/>
      <c r="T86" s="78"/>
      <c r="X86" s="123"/>
      <c r="Y86"/>
    </row>
    <row r="87" spans="1:25" s="88" customFormat="1" x14ac:dyDescent="0.25">
      <c r="A87" s="86"/>
      <c r="B87" s="86"/>
      <c r="C87" s="86"/>
      <c r="D87" s="86"/>
      <c r="E87" s="86"/>
      <c r="F87" s="86"/>
      <c r="G87" s="86"/>
      <c r="H87" s="86"/>
      <c r="I87"/>
      <c r="J87" s="86"/>
      <c r="K87" s="126"/>
      <c r="L87" s="126"/>
      <c r="M87" s="126"/>
      <c r="T87" s="78"/>
      <c r="X87" s="123"/>
      <c r="Y87"/>
    </row>
    <row r="88" spans="1:25" s="88" customFormat="1" x14ac:dyDescent="0.25">
      <c r="A88" s="86"/>
      <c r="B88" s="86"/>
      <c r="C88" s="86"/>
      <c r="D88" s="86"/>
      <c r="E88" s="86"/>
      <c r="F88" s="86"/>
      <c r="G88" s="86"/>
      <c r="H88" s="86"/>
      <c r="I88"/>
      <c r="J88" s="86"/>
      <c r="K88" s="126"/>
      <c r="L88" s="126"/>
      <c r="M88" s="126"/>
      <c r="T88" s="78"/>
      <c r="X88" s="123"/>
      <c r="Y88"/>
    </row>
    <row r="89" spans="1:25" s="88" customFormat="1" x14ac:dyDescent="0.25">
      <c r="A89" s="86"/>
      <c r="B89" s="86"/>
      <c r="C89" s="86"/>
      <c r="D89" s="86"/>
      <c r="E89" s="86"/>
      <c r="F89" s="86"/>
      <c r="G89" s="86"/>
      <c r="H89" s="86"/>
      <c r="I89"/>
      <c r="J89" s="86"/>
      <c r="K89" s="126"/>
      <c r="L89" s="126"/>
      <c r="M89" s="126"/>
      <c r="T89" s="78"/>
      <c r="X89" s="123"/>
      <c r="Y89"/>
    </row>
    <row r="90" spans="1:25" s="88" customFormat="1" x14ac:dyDescent="0.25">
      <c r="A90" s="86"/>
      <c r="B90" s="86"/>
      <c r="C90" s="86"/>
      <c r="D90" s="86"/>
      <c r="E90" s="86"/>
      <c r="F90" s="86"/>
      <c r="G90" s="86"/>
      <c r="H90" s="86"/>
      <c r="I90"/>
      <c r="J90" s="86"/>
      <c r="K90" s="126"/>
      <c r="L90" s="126"/>
      <c r="M90" s="126"/>
      <c r="T90" s="78"/>
      <c r="X90" s="123"/>
      <c r="Y90"/>
    </row>
    <row r="91" spans="1:25" s="88" customFormat="1" x14ac:dyDescent="0.25">
      <c r="A91"/>
      <c r="B91"/>
      <c r="C91"/>
      <c r="D91"/>
      <c r="E91"/>
      <c r="F91"/>
      <c r="G91"/>
      <c r="H91"/>
      <c r="I91"/>
      <c r="J91" s="86"/>
      <c r="K91" s="126"/>
      <c r="L91" s="126"/>
      <c r="M91" s="126"/>
      <c r="T91" s="78"/>
      <c r="X91" s="123"/>
      <c r="Y91"/>
    </row>
    <row r="92" spans="1:25" s="88" customFormat="1" x14ac:dyDescent="0.25">
      <c r="A92"/>
      <c r="B92"/>
      <c r="C92"/>
      <c r="D92"/>
      <c r="E92"/>
      <c r="F92"/>
      <c r="G92"/>
      <c r="H92"/>
      <c r="I92"/>
      <c r="J92" s="86"/>
      <c r="K92" s="126"/>
      <c r="L92" s="126"/>
      <c r="M92" s="126"/>
      <c r="T92" s="78"/>
      <c r="X92" s="123"/>
      <c r="Y92"/>
    </row>
    <row r="93" spans="1:25" s="88" customFormat="1" x14ac:dyDescent="0.25">
      <c r="A93"/>
      <c r="B93"/>
      <c r="C93"/>
      <c r="D93"/>
      <c r="E93"/>
      <c r="F93"/>
      <c r="G93"/>
      <c r="H93"/>
      <c r="I93"/>
      <c r="J93" s="86"/>
      <c r="K93" s="126"/>
      <c r="L93" s="126"/>
      <c r="M93" s="126"/>
      <c r="T93" s="78"/>
      <c r="X93" s="123"/>
      <c r="Y93"/>
    </row>
    <row r="94" spans="1:25" s="88" customFormat="1" x14ac:dyDescent="0.25">
      <c r="A94"/>
      <c r="B94"/>
      <c r="C94"/>
      <c r="D94"/>
      <c r="E94"/>
      <c r="F94"/>
      <c r="G94"/>
      <c r="H94"/>
      <c r="I94"/>
      <c r="J94" s="86"/>
      <c r="K94" s="126"/>
      <c r="L94" s="126"/>
      <c r="M94" s="126"/>
      <c r="T94" s="78"/>
      <c r="X94" s="123"/>
      <c r="Y94"/>
    </row>
    <row r="95" spans="1:25" s="88" customFormat="1" x14ac:dyDescent="0.25">
      <c r="A95"/>
      <c r="B95"/>
      <c r="C95"/>
      <c r="D95"/>
      <c r="E95"/>
      <c r="F95"/>
      <c r="G95"/>
      <c r="H95"/>
      <c r="I95"/>
      <c r="J95" s="86"/>
      <c r="K95" s="126"/>
      <c r="L95" s="126"/>
      <c r="M95" s="126"/>
      <c r="T95" s="78"/>
      <c r="X95" s="123"/>
      <c r="Y95"/>
    </row>
    <row r="96" spans="1:25" s="88" customFormat="1" x14ac:dyDescent="0.25">
      <c r="A96"/>
      <c r="B96"/>
      <c r="C96"/>
      <c r="D96"/>
      <c r="E96"/>
      <c r="F96"/>
      <c r="G96"/>
      <c r="H96"/>
      <c r="I96"/>
      <c r="J96" s="86"/>
      <c r="K96" s="126"/>
      <c r="L96" s="126"/>
      <c r="M96" s="126"/>
      <c r="T96" s="78"/>
      <c r="X96" s="123"/>
      <c r="Y96"/>
    </row>
    <row r="97" spans="1:25" s="88" customFormat="1" x14ac:dyDescent="0.25">
      <c r="A97"/>
      <c r="B97"/>
      <c r="C97"/>
      <c r="D97"/>
      <c r="E97"/>
      <c r="F97"/>
      <c r="G97"/>
      <c r="H97"/>
      <c r="I97"/>
      <c r="J97" s="86"/>
      <c r="K97" s="126"/>
      <c r="L97" s="126"/>
      <c r="M97" s="126"/>
      <c r="T97" s="78"/>
      <c r="X97" s="123"/>
      <c r="Y97"/>
    </row>
    <row r="98" spans="1:25" s="88" customFormat="1" x14ac:dyDescent="0.25">
      <c r="A98"/>
      <c r="B98"/>
      <c r="C98"/>
      <c r="D98"/>
      <c r="E98"/>
      <c r="F98"/>
      <c r="G98"/>
      <c r="H98"/>
      <c r="I98"/>
      <c r="J98" s="86"/>
      <c r="K98" s="126"/>
      <c r="L98" s="126"/>
      <c r="M98" s="126"/>
      <c r="T98" s="78"/>
      <c r="X98" s="123"/>
      <c r="Y98"/>
    </row>
    <row r="99" spans="1:25" s="88" customFormat="1" x14ac:dyDescent="0.25">
      <c r="A99"/>
      <c r="B99"/>
      <c r="C99"/>
      <c r="D99"/>
      <c r="E99"/>
      <c r="F99"/>
      <c r="G99"/>
      <c r="H99"/>
      <c r="I99"/>
      <c r="J99" s="86"/>
      <c r="K99" s="126"/>
      <c r="L99" s="126"/>
      <c r="M99" s="126"/>
      <c r="T99" s="78"/>
      <c r="X99" s="123"/>
      <c r="Y99"/>
    </row>
    <row r="100" spans="1:25" s="88" customFormat="1" x14ac:dyDescent="0.25">
      <c r="A100"/>
      <c r="B100"/>
      <c r="C100"/>
      <c r="D100"/>
      <c r="E100"/>
      <c r="F100"/>
      <c r="G100"/>
      <c r="H100"/>
      <c r="I100"/>
      <c r="J100" s="86"/>
      <c r="K100" s="126"/>
      <c r="L100" s="126"/>
      <c r="M100" s="126"/>
      <c r="T100" s="78"/>
      <c r="X100" s="123"/>
      <c r="Y100"/>
    </row>
    <row r="101" spans="1:25" s="88" customFormat="1" x14ac:dyDescent="0.25">
      <c r="A101"/>
      <c r="B101"/>
      <c r="C101"/>
      <c r="D101"/>
      <c r="E101"/>
      <c r="F101"/>
      <c r="G101"/>
      <c r="H101"/>
      <c r="I101"/>
      <c r="J101" s="86"/>
      <c r="K101" s="126"/>
      <c r="L101" s="126"/>
      <c r="M101" s="126"/>
      <c r="T101" s="78"/>
      <c r="X101" s="123"/>
      <c r="Y101"/>
    </row>
    <row r="102" spans="1:25" s="88" customFormat="1" x14ac:dyDescent="0.25">
      <c r="A102"/>
      <c r="B102"/>
      <c r="C102"/>
      <c r="D102"/>
      <c r="E102"/>
      <c r="F102"/>
      <c r="G102"/>
      <c r="H102"/>
      <c r="I102"/>
      <c r="J102" s="86"/>
      <c r="K102" s="126"/>
      <c r="L102" s="126"/>
      <c r="M102" s="126"/>
      <c r="T102" s="78"/>
      <c r="X102" s="123"/>
      <c r="Y102"/>
    </row>
    <row r="103" spans="1:25" s="88" customFormat="1" x14ac:dyDescent="0.25">
      <c r="A103"/>
      <c r="B103"/>
      <c r="C103"/>
      <c r="D103"/>
      <c r="E103"/>
      <c r="F103"/>
      <c r="G103"/>
      <c r="H103"/>
      <c r="I103"/>
      <c r="J103" s="86"/>
      <c r="K103" s="126"/>
      <c r="L103" s="126"/>
      <c r="M103" s="126"/>
      <c r="T103" s="78"/>
      <c r="X103" s="123"/>
      <c r="Y103"/>
    </row>
    <row r="104" spans="1:25" s="88" customFormat="1" x14ac:dyDescent="0.25">
      <c r="A104"/>
      <c r="B104"/>
      <c r="C104"/>
      <c r="D104"/>
      <c r="E104"/>
      <c r="F104"/>
      <c r="G104"/>
      <c r="H104"/>
      <c r="I104"/>
      <c r="J104" s="86"/>
      <c r="K104" s="126"/>
      <c r="L104" s="126"/>
      <c r="M104" s="126"/>
      <c r="T104" s="78"/>
      <c r="X104" s="123"/>
      <c r="Y104"/>
    </row>
    <row r="105" spans="1:25" s="88" customFormat="1" x14ac:dyDescent="0.25">
      <c r="A105"/>
      <c r="B105"/>
      <c r="C105"/>
      <c r="D105"/>
      <c r="E105"/>
      <c r="F105"/>
      <c r="G105"/>
      <c r="H105"/>
      <c r="I105"/>
      <c r="J105" s="86"/>
      <c r="K105" s="126"/>
      <c r="L105" s="126"/>
      <c r="M105" s="126"/>
      <c r="T105" s="78"/>
      <c r="X105" s="123"/>
      <c r="Y105"/>
    </row>
    <row r="106" spans="1:25" s="88" customFormat="1" x14ac:dyDescent="0.25">
      <c r="A106"/>
      <c r="B106"/>
      <c r="C106"/>
      <c r="D106"/>
      <c r="E106"/>
      <c r="F106"/>
      <c r="G106"/>
      <c r="H106"/>
      <c r="I106"/>
      <c r="J106" s="86"/>
      <c r="K106" s="126"/>
      <c r="L106" s="126"/>
      <c r="M106" s="126"/>
      <c r="T106" s="78"/>
      <c r="X106" s="123"/>
      <c r="Y106"/>
    </row>
    <row r="107" spans="1:25" s="88" customFormat="1" x14ac:dyDescent="0.25">
      <c r="A107"/>
      <c r="B107"/>
      <c r="C107"/>
      <c r="D107"/>
      <c r="E107"/>
      <c r="F107"/>
      <c r="G107"/>
      <c r="H107"/>
      <c r="I107"/>
      <c r="J107" s="86"/>
      <c r="K107" s="126"/>
      <c r="L107" s="126"/>
      <c r="M107" s="126"/>
      <c r="T107" s="78"/>
      <c r="X107" s="123"/>
      <c r="Y107"/>
    </row>
    <row r="108" spans="1:25" s="88" customFormat="1" x14ac:dyDescent="0.25">
      <c r="A108"/>
      <c r="B108"/>
      <c r="C108"/>
      <c r="D108"/>
      <c r="E108"/>
      <c r="F108"/>
      <c r="G108"/>
      <c r="H108"/>
      <c r="I108"/>
      <c r="J108" s="86"/>
      <c r="K108" s="126"/>
      <c r="L108" s="126"/>
      <c r="M108" s="126"/>
      <c r="T108" s="78"/>
      <c r="X108" s="123"/>
      <c r="Y108"/>
    </row>
    <row r="109" spans="1:25" s="88" customFormat="1" x14ac:dyDescent="0.25">
      <c r="A109"/>
      <c r="B109"/>
      <c r="C109"/>
      <c r="D109"/>
      <c r="E109"/>
      <c r="F109"/>
      <c r="G109"/>
      <c r="H109"/>
      <c r="I109"/>
      <c r="J109" s="86"/>
      <c r="K109" s="126"/>
      <c r="L109" s="126"/>
      <c r="M109" s="126"/>
      <c r="T109" s="78"/>
      <c r="X109" s="123"/>
      <c r="Y109"/>
    </row>
    <row r="110" spans="1:25" s="88" customFormat="1" x14ac:dyDescent="0.25">
      <c r="A110"/>
      <c r="B110"/>
      <c r="C110"/>
      <c r="D110"/>
      <c r="E110"/>
      <c r="F110"/>
      <c r="G110"/>
      <c r="H110"/>
      <c r="I110"/>
      <c r="J110" s="86"/>
      <c r="K110" s="126"/>
      <c r="L110" s="126"/>
      <c r="M110" s="126"/>
      <c r="T110" s="78"/>
      <c r="X110" s="123"/>
      <c r="Y110"/>
    </row>
    <row r="111" spans="1:25" s="88" customFormat="1" x14ac:dyDescent="0.25">
      <c r="A111"/>
      <c r="B111"/>
      <c r="C111"/>
      <c r="D111"/>
      <c r="E111"/>
      <c r="F111"/>
      <c r="G111"/>
      <c r="H111"/>
      <c r="I111"/>
      <c r="J111" s="86"/>
      <c r="K111" s="126"/>
      <c r="L111" s="126"/>
      <c r="M111" s="126"/>
      <c r="T111" s="78"/>
      <c r="X111" s="123"/>
      <c r="Y111"/>
    </row>
    <row r="112" spans="1:25" s="88" customFormat="1" x14ac:dyDescent="0.25">
      <c r="A112"/>
      <c r="B112"/>
      <c r="C112"/>
      <c r="D112"/>
      <c r="E112"/>
      <c r="F112"/>
      <c r="G112"/>
      <c r="H112"/>
      <c r="I112"/>
      <c r="J112" s="86"/>
      <c r="K112" s="126"/>
      <c r="L112" s="126"/>
      <c r="M112" s="126"/>
      <c r="T112" s="78"/>
      <c r="X112" s="123"/>
      <c r="Y112"/>
    </row>
    <row r="113" spans="1:25" s="88" customFormat="1" x14ac:dyDescent="0.25">
      <c r="A113"/>
      <c r="B113"/>
      <c r="C113"/>
      <c r="D113"/>
      <c r="E113"/>
      <c r="F113"/>
      <c r="G113"/>
      <c r="H113"/>
      <c r="I113"/>
      <c r="J113" s="86"/>
      <c r="K113" s="126"/>
      <c r="L113" s="126"/>
      <c r="M113" s="126"/>
      <c r="T113" s="78"/>
      <c r="X113" s="123"/>
      <c r="Y113"/>
    </row>
    <row r="114" spans="1:25" s="88" customFormat="1" x14ac:dyDescent="0.25">
      <c r="A114"/>
      <c r="B114"/>
      <c r="C114"/>
      <c r="D114"/>
      <c r="E114"/>
      <c r="F114"/>
      <c r="G114"/>
      <c r="H114"/>
      <c r="I114"/>
      <c r="J114" s="86"/>
      <c r="K114" s="126"/>
      <c r="L114" s="126"/>
      <c r="M114" s="126"/>
      <c r="T114" s="78"/>
      <c r="X114" s="123"/>
      <c r="Y114"/>
    </row>
    <row r="115" spans="1:25" s="88" customFormat="1" x14ac:dyDescent="0.25">
      <c r="A115"/>
      <c r="B115"/>
      <c r="C115"/>
      <c r="D115"/>
      <c r="E115"/>
      <c r="F115"/>
      <c r="G115"/>
      <c r="H115"/>
      <c r="I115"/>
      <c r="J115" s="86"/>
      <c r="K115" s="126"/>
      <c r="L115" s="126"/>
      <c r="M115" s="126"/>
      <c r="T115" s="78"/>
      <c r="X115" s="123"/>
      <c r="Y115"/>
    </row>
    <row r="116" spans="1:25" s="88" customFormat="1" x14ac:dyDescent="0.25">
      <c r="A116"/>
      <c r="B116"/>
      <c r="C116"/>
      <c r="D116"/>
      <c r="E116"/>
      <c r="F116"/>
      <c r="G116"/>
      <c r="H116"/>
      <c r="I116"/>
      <c r="J116" s="86"/>
      <c r="K116" s="126"/>
      <c r="L116" s="126"/>
      <c r="M116" s="126"/>
      <c r="T116" s="78"/>
      <c r="X116" s="123"/>
      <c r="Y116"/>
    </row>
    <row r="117" spans="1:25" s="88" customFormat="1" x14ac:dyDescent="0.25">
      <c r="A117"/>
      <c r="B117"/>
      <c r="C117"/>
      <c r="D117"/>
      <c r="E117"/>
      <c r="F117"/>
      <c r="G117"/>
      <c r="H117"/>
      <c r="I117"/>
      <c r="J117" s="86"/>
      <c r="K117" s="126"/>
      <c r="L117" s="126"/>
      <c r="M117" s="126"/>
      <c r="T117" s="78"/>
      <c r="X117" s="123"/>
      <c r="Y117"/>
    </row>
    <row r="118" spans="1:25" s="88" customFormat="1" x14ac:dyDescent="0.25">
      <c r="A118"/>
      <c r="B118"/>
      <c r="C118"/>
      <c r="D118"/>
      <c r="E118"/>
      <c r="F118"/>
      <c r="G118"/>
      <c r="H118"/>
      <c r="I118"/>
      <c r="J118" s="86"/>
      <c r="K118" s="126"/>
      <c r="L118" s="126"/>
      <c r="M118" s="126"/>
      <c r="T118" s="78"/>
      <c r="X118" s="123"/>
      <c r="Y118"/>
    </row>
    <row r="119" spans="1:25" s="88" customFormat="1" x14ac:dyDescent="0.25">
      <c r="A119"/>
      <c r="B119"/>
      <c r="C119"/>
      <c r="D119"/>
      <c r="E119"/>
      <c r="F119"/>
      <c r="G119"/>
      <c r="H119"/>
      <c r="I119"/>
      <c r="J119" s="86"/>
      <c r="K119" s="126"/>
      <c r="L119" s="126"/>
      <c r="M119" s="126"/>
      <c r="T119" s="78"/>
      <c r="X119" s="123"/>
      <c r="Y119"/>
    </row>
    <row r="120" spans="1:25" s="88" customFormat="1" x14ac:dyDescent="0.25">
      <c r="A120"/>
      <c r="B120"/>
      <c r="C120"/>
      <c r="D120"/>
      <c r="E120"/>
      <c r="F120"/>
      <c r="G120"/>
      <c r="H120"/>
      <c r="I120"/>
      <c r="J120" s="86"/>
      <c r="K120" s="126"/>
      <c r="L120" s="126"/>
      <c r="M120" s="126"/>
      <c r="T120" s="78"/>
      <c r="X120" s="123"/>
      <c r="Y120"/>
    </row>
    <row r="121" spans="1:25" s="88" customFormat="1" x14ac:dyDescent="0.25">
      <c r="A121"/>
      <c r="B121"/>
      <c r="C121"/>
      <c r="D121"/>
      <c r="E121"/>
      <c r="F121"/>
      <c r="G121"/>
      <c r="H121"/>
      <c r="I121"/>
      <c r="J121" s="86"/>
      <c r="K121" s="126"/>
      <c r="L121" s="126"/>
      <c r="M121" s="126"/>
      <c r="T121" s="78"/>
      <c r="X121" s="123"/>
      <c r="Y121"/>
    </row>
    <row r="122" spans="1:25" s="88" customFormat="1" x14ac:dyDescent="0.25">
      <c r="A122"/>
      <c r="B122"/>
      <c r="C122"/>
      <c r="D122"/>
      <c r="E122"/>
      <c r="F122"/>
      <c r="G122"/>
      <c r="H122"/>
      <c r="I122"/>
      <c r="J122" s="86"/>
      <c r="K122" s="126"/>
      <c r="L122" s="126"/>
      <c r="M122" s="126"/>
      <c r="T122" s="78"/>
      <c r="X122" s="123"/>
      <c r="Y122"/>
    </row>
    <row r="123" spans="1:25" s="88" customFormat="1" x14ac:dyDescent="0.25">
      <c r="A123"/>
      <c r="B123"/>
      <c r="C123"/>
      <c r="D123"/>
      <c r="E123"/>
      <c r="F123"/>
      <c r="G123"/>
      <c r="H123"/>
      <c r="I123"/>
      <c r="J123" s="86"/>
      <c r="K123" s="126"/>
      <c r="L123" s="126"/>
      <c r="M123" s="126"/>
      <c r="T123" s="78"/>
      <c r="X123" s="123"/>
      <c r="Y123"/>
    </row>
    <row r="124" spans="1:25" s="88" customFormat="1" x14ac:dyDescent="0.25">
      <c r="A124"/>
      <c r="B124"/>
      <c r="C124"/>
      <c r="D124"/>
      <c r="E124"/>
      <c r="F124"/>
      <c r="G124"/>
      <c r="H124"/>
      <c r="I124"/>
      <c r="J124" s="86"/>
      <c r="K124" s="126"/>
      <c r="L124" s="126"/>
      <c r="M124" s="126"/>
      <c r="T124" s="78"/>
      <c r="X124" s="123"/>
      <c r="Y124"/>
    </row>
    <row r="125" spans="1:25" s="88" customFormat="1" x14ac:dyDescent="0.25">
      <c r="A125"/>
      <c r="B125"/>
      <c r="C125"/>
      <c r="D125"/>
      <c r="E125"/>
      <c r="F125"/>
      <c r="G125"/>
      <c r="H125"/>
      <c r="I125"/>
      <c r="J125" s="86"/>
      <c r="K125" s="126"/>
      <c r="L125" s="126"/>
      <c r="M125" s="126"/>
      <c r="T125" s="78"/>
      <c r="X125" s="123"/>
      <c r="Y125"/>
    </row>
    <row r="126" spans="1:25" s="88" customFormat="1" x14ac:dyDescent="0.25">
      <c r="A126"/>
      <c r="B126"/>
      <c r="C126"/>
      <c r="D126"/>
      <c r="E126"/>
      <c r="F126"/>
      <c r="G126"/>
      <c r="H126"/>
      <c r="I126"/>
      <c r="J126" s="86"/>
      <c r="K126" s="126"/>
      <c r="L126" s="126"/>
      <c r="M126" s="126"/>
      <c r="T126" s="78"/>
      <c r="X126" s="123"/>
      <c r="Y126"/>
    </row>
    <row r="127" spans="1:25" s="88" customFormat="1" x14ac:dyDescent="0.25">
      <c r="A127"/>
      <c r="B127"/>
      <c r="C127"/>
      <c r="D127"/>
      <c r="E127"/>
      <c r="F127"/>
      <c r="G127"/>
      <c r="H127"/>
      <c r="I127"/>
      <c r="J127" s="86"/>
      <c r="K127" s="126"/>
      <c r="L127" s="126"/>
      <c r="M127" s="126"/>
      <c r="T127" s="78"/>
      <c r="X127" s="123"/>
      <c r="Y127"/>
    </row>
    <row r="128" spans="1:25" s="88" customFormat="1" x14ac:dyDescent="0.25">
      <c r="A128"/>
      <c r="B128"/>
      <c r="C128"/>
      <c r="D128"/>
      <c r="E128"/>
      <c r="F128"/>
      <c r="G128"/>
      <c r="H128"/>
      <c r="I128"/>
      <c r="J128" s="86"/>
      <c r="K128" s="126"/>
      <c r="L128" s="126"/>
      <c r="M128" s="126"/>
      <c r="T128" s="78"/>
      <c r="X128" s="123"/>
      <c r="Y128"/>
    </row>
    <row r="129" spans="1:25" s="88" customFormat="1" x14ac:dyDescent="0.25">
      <c r="A129"/>
      <c r="B129"/>
      <c r="C129"/>
      <c r="D129"/>
      <c r="E129"/>
      <c r="F129"/>
      <c r="G129"/>
      <c r="H129"/>
      <c r="I129"/>
      <c r="J129" s="86"/>
      <c r="K129" s="126"/>
      <c r="L129" s="126"/>
      <c r="M129" s="126"/>
      <c r="T129" s="78"/>
      <c r="X129" s="123"/>
      <c r="Y129"/>
    </row>
    <row r="130" spans="1:25" s="88" customFormat="1" x14ac:dyDescent="0.25">
      <c r="A130"/>
      <c r="B130"/>
      <c r="C130"/>
      <c r="D130"/>
      <c r="E130"/>
      <c r="F130"/>
      <c r="G130"/>
      <c r="H130"/>
      <c r="I130"/>
      <c r="J130" s="86"/>
      <c r="K130" s="126"/>
      <c r="L130" s="126"/>
      <c r="M130" s="126"/>
      <c r="T130" s="78"/>
      <c r="X130" s="123"/>
      <c r="Y130"/>
    </row>
    <row r="131" spans="1:25" s="88" customFormat="1" x14ac:dyDescent="0.25">
      <c r="A131"/>
      <c r="B131"/>
      <c r="C131"/>
      <c r="D131"/>
      <c r="E131"/>
      <c r="F131"/>
      <c r="G131"/>
      <c r="H131"/>
      <c r="I131"/>
      <c r="J131" s="86"/>
      <c r="K131" s="126"/>
      <c r="L131" s="126"/>
      <c r="M131" s="126"/>
      <c r="T131" s="78"/>
      <c r="X131" s="123"/>
      <c r="Y131"/>
    </row>
    <row r="132" spans="1:25" s="88" customFormat="1" x14ac:dyDescent="0.25">
      <c r="A132"/>
      <c r="B132"/>
      <c r="C132"/>
      <c r="D132"/>
      <c r="E132"/>
      <c r="F132"/>
      <c r="G132"/>
      <c r="H132"/>
      <c r="I132"/>
      <c r="J132" s="86"/>
      <c r="K132" s="126"/>
      <c r="L132" s="126"/>
      <c r="M132" s="126"/>
      <c r="T132" s="78"/>
      <c r="X132" s="123"/>
      <c r="Y132"/>
    </row>
    <row r="133" spans="1:25" s="88" customFormat="1" x14ac:dyDescent="0.25">
      <c r="A133"/>
      <c r="B133"/>
      <c r="C133"/>
      <c r="D133"/>
      <c r="E133"/>
      <c r="F133"/>
      <c r="G133"/>
      <c r="H133"/>
      <c r="I133"/>
      <c r="J133" s="86"/>
      <c r="K133" s="126"/>
      <c r="L133" s="126"/>
      <c r="M133" s="126"/>
      <c r="T133" s="78"/>
      <c r="X133" s="123"/>
      <c r="Y133"/>
    </row>
    <row r="134" spans="1:25" s="88" customFormat="1" x14ac:dyDescent="0.25">
      <c r="A134"/>
      <c r="B134"/>
      <c r="C134"/>
      <c r="D134"/>
      <c r="E134"/>
      <c r="F134"/>
      <c r="G134"/>
      <c r="H134"/>
      <c r="I134"/>
      <c r="J134" s="86"/>
      <c r="K134" s="126"/>
      <c r="L134" s="126"/>
      <c r="M134" s="126"/>
      <c r="T134" s="78"/>
      <c r="X134" s="123"/>
      <c r="Y134"/>
    </row>
    <row r="135" spans="1:25" s="88" customFormat="1" x14ac:dyDescent="0.25">
      <c r="A135"/>
      <c r="B135"/>
      <c r="C135"/>
      <c r="D135"/>
      <c r="E135"/>
      <c r="F135"/>
      <c r="G135"/>
      <c r="H135"/>
      <c r="I135"/>
      <c r="J135" s="86"/>
      <c r="K135" s="126"/>
      <c r="L135" s="126"/>
      <c r="M135" s="126"/>
      <c r="T135" s="78"/>
      <c r="X135" s="123"/>
      <c r="Y135"/>
    </row>
    <row r="136" spans="1:25" s="88" customFormat="1" x14ac:dyDescent="0.25">
      <c r="A136"/>
      <c r="B136"/>
      <c r="C136"/>
      <c r="D136"/>
      <c r="E136"/>
      <c r="F136"/>
      <c r="G136"/>
      <c r="H136"/>
      <c r="I136"/>
      <c r="J136" s="86"/>
      <c r="K136" s="126"/>
      <c r="L136" s="126"/>
      <c r="M136" s="126"/>
      <c r="T136" s="78"/>
      <c r="X136" s="123"/>
      <c r="Y136"/>
    </row>
    <row r="137" spans="1:25" s="88" customFormat="1" x14ac:dyDescent="0.25">
      <c r="A137"/>
      <c r="B137"/>
      <c r="C137"/>
      <c r="D137"/>
      <c r="E137"/>
      <c r="F137"/>
      <c r="G137"/>
      <c r="H137"/>
      <c r="I137"/>
      <c r="J137" s="86"/>
      <c r="K137" s="126"/>
      <c r="L137" s="126"/>
      <c r="M137" s="126"/>
      <c r="T137" s="78"/>
      <c r="X137" s="123"/>
      <c r="Y137"/>
    </row>
    <row r="138" spans="1:25" s="88" customFormat="1" x14ac:dyDescent="0.25">
      <c r="A138"/>
      <c r="B138"/>
      <c r="C138"/>
      <c r="D138"/>
      <c r="E138"/>
      <c r="F138"/>
      <c r="G138"/>
      <c r="H138"/>
      <c r="I138"/>
      <c r="J138" s="86"/>
      <c r="K138" s="126"/>
      <c r="L138" s="126"/>
      <c r="M138" s="126"/>
      <c r="T138" s="78"/>
      <c r="X138" s="123"/>
      <c r="Y138"/>
    </row>
    <row r="139" spans="1:25" s="88" customFormat="1" x14ac:dyDescent="0.25">
      <c r="A139"/>
      <c r="B139"/>
      <c r="C139"/>
      <c r="D139"/>
      <c r="E139"/>
      <c r="F139"/>
      <c r="G139"/>
      <c r="H139"/>
      <c r="I139"/>
      <c r="J139" s="86"/>
      <c r="K139" s="126"/>
      <c r="L139" s="126"/>
      <c r="M139" s="126"/>
      <c r="T139" s="78"/>
      <c r="X139" s="123"/>
      <c r="Y139"/>
    </row>
    <row r="140" spans="1:25" s="88" customFormat="1" x14ac:dyDescent="0.25">
      <c r="A140"/>
      <c r="B140"/>
      <c r="C140"/>
      <c r="D140"/>
      <c r="E140"/>
      <c r="F140"/>
      <c r="G140"/>
      <c r="H140"/>
      <c r="I140"/>
      <c r="J140" s="86"/>
      <c r="K140" s="126"/>
      <c r="L140" s="126"/>
      <c r="M140" s="126"/>
      <c r="T140" s="78"/>
      <c r="X140" s="123"/>
      <c r="Y140"/>
    </row>
    <row r="141" spans="1:25" s="88" customFormat="1" x14ac:dyDescent="0.25">
      <c r="A141"/>
      <c r="B141"/>
      <c r="C141"/>
      <c r="D141"/>
      <c r="E141"/>
      <c r="F141"/>
      <c r="G141"/>
      <c r="H141"/>
      <c r="I141"/>
      <c r="J141" s="86"/>
      <c r="K141" s="126"/>
      <c r="L141" s="126"/>
      <c r="M141" s="126"/>
      <c r="T141" s="78"/>
      <c r="X141" s="123"/>
      <c r="Y141"/>
    </row>
    <row r="142" spans="1:25" s="88" customFormat="1" x14ac:dyDescent="0.25">
      <c r="A142"/>
      <c r="B142"/>
      <c r="C142"/>
      <c r="D142"/>
      <c r="E142"/>
      <c r="F142"/>
      <c r="G142"/>
      <c r="H142"/>
      <c r="I142"/>
      <c r="J142" s="86"/>
      <c r="K142" s="126"/>
      <c r="L142" s="126"/>
      <c r="M142" s="126"/>
      <c r="T142" s="78"/>
      <c r="X142" s="123"/>
      <c r="Y142"/>
    </row>
  </sheetData>
  <mergeCells count="34">
    <mergeCell ref="T6:T7"/>
    <mergeCell ref="X45:X54"/>
    <mergeCell ref="W6:W7"/>
    <mergeCell ref="X6:X7"/>
    <mergeCell ref="X9:X11"/>
    <mergeCell ref="X13:X22"/>
    <mergeCell ref="X24:X30"/>
    <mergeCell ref="X32:X43"/>
    <mergeCell ref="N6:N7"/>
    <mergeCell ref="O6:O7"/>
    <mergeCell ref="P6:P7"/>
    <mergeCell ref="Q6:Q7"/>
    <mergeCell ref="R6:S6"/>
    <mergeCell ref="A1:H1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U6:V6"/>
    <mergeCell ref="I6:I7"/>
    <mergeCell ref="J6:J7"/>
    <mergeCell ref="K6:K7"/>
    <mergeCell ref="L6:L7"/>
    <mergeCell ref="M6:M7"/>
    <mergeCell ref="A9:A11"/>
    <mergeCell ref="A13:A22"/>
    <mergeCell ref="A24:A30"/>
    <mergeCell ref="A32:A43"/>
    <mergeCell ref="A45:A54"/>
  </mergeCells>
  <pageMargins left="0.27559055118110237" right="0.27559055118110237" top="0.78740157480314965" bottom="0.78740157480314965" header="0.31496062992125984" footer="0.31496062992125984"/>
  <pageSetup paperSize="9" scale="42" firstPageNumber="166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  <rowBreaks count="2" manualBreakCount="2">
    <brk id="29" max="23" man="1"/>
    <brk id="40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Y99"/>
  <sheetViews>
    <sheetView showGridLines="0" view="pageBreakPreview" topLeftCell="A3" zoomScale="70" zoomScaleNormal="70" zoomScaleSheetLayoutView="70" workbookViewId="0">
      <selection activeCell="B35" sqref="B35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8.2851562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6" customWidth="1"/>
    <col min="11" max="12" width="14.85546875" style="8" customWidth="1"/>
    <col min="13" max="13" width="13.5703125" style="8" customWidth="1"/>
    <col min="14" max="14" width="13.7109375" style="8" customWidth="1"/>
    <col min="15" max="15" width="14.7109375" style="8" customWidth="1"/>
    <col min="16" max="17" width="16.7109375" style="8" customWidth="1"/>
    <col min="18" max="19" width="17.28515625" style="8" customWidth="1"/>
    <col min="20" max="20" width="16.140625" style="78" customWidth="1"/>
    <col min="21" max="22" width="14.85546875" style="8" customWidth="1"/>
    <col min="23" max="23" width="14.42578125" style="8" customWidth="1"/>
    <col min="24" max="24" width="17.7109375" style="55" customWidth="1"/>
    <col min="25" max="16384" width="9.140625" style="11"/>
  </cols>
  <sheetData>
    <row r="1" spans="1:25" ht="18" x14ac:dyDescent="0.25">
      <c r="A1" s="1" t="s">
        <v>29</v>
      </c>
      <c r="B1" s="2"/>
      <c r="C1" s="2"/>
      <c r="D1" s="2"/>
      <c r="E1" s="2"/>
      <c r="F1" s="3"/>
      <c r="G1" s="4"/>
      <c r="H1" s="5"/>
      <c r="I1" s="2"/>
      <c r="K1" s="7"/>
      <c r="N1" s="9"/>
      <c r="O1" s="9"/>
      <c r="Q1" s="9"/>
      <c r="R1" s="9"/>
      <c r="S1" s="9"/>
      <c r="T1" s="75"/>
      <c r="U1" s="10"/>
      <c r="V1" s="11"/>
      <c r="W1" s="11"/>
      <c r="X1" s="11"/>
    </row>
    <row r="2" spans="1:25" ht="15.75" x14ac:dyDescent="0.25">
      <c r="A2" s="12" t="s">
        <v>48</v>
      </c>
      <c r="B2" s="13"/>
      <c r="C2" s="13"/>
      <c r="F2" s="14"/>
      <c r="G2" s="15" t="s">
        <v>171</v>
      </c>
      <c r="H2" s="16" t="s">
        <v>30</v>
      </c>
      <c r="I2" s="17"/>
      <c r="K2" s="7"/>
      <c r="N2" s="18"/>
      <c r="O2" s="18"/>
      <c r="Q2" s="18"/>
      <c r="R2" s="18"/>
      <c r="S2" s="18"/>
      <c r="T2" s="76"/>
      <c r="U2" s="10"/>
      <c r="V2" s="11"/>
      <c r="W2" s="11"/>
      <c r="X2" s="11"/>
    </row>
    <row r="3" spans="1:25" ht="15.75" x14ac:dyDescent="0.25">
      <c r="A3" s="19"/>
      <c r="B3" s="13"/>
      <c r="C3" s="13"/>
      <c r="F3" s="14"/>
      <c r="G3" s="20" t="s">
        <v>0</v>
      </c>
      <c r="H3" s="21"/>
      <c r="I3" s="17"/>
      <c r="K3" s="7"/>
      <c r="N3" s="18"/>
      <c r="O3" s="18"/>
      <c r="Q3" s="18"/>
      <c r="R3" s="18"/>
      <c r="S3" s="18"/>
      <c r="T3" s="76"/>
      <c r="U3" s="10"/>
      <c r="V3" s="11"/>
      <c r="W3" s="11"/>
      <c r="X3" s="11"/>
    </row>
    <row r="4" spans="1:25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2"/>
      <c r="N4" s="23"/>
      <c r="O4" s="22"/>
      <c r="P4" s="22"/>
      <c r="Q4" s="22"/>
      <c r="R4" s="22"/>
      <c r="S4" s="22"/>
      <c r="T4" s="77"/>
      <c r="U4" s="22"/>
      <c r="V4" s="22"/>
      <c r="X4" s="24" t="s">
        <v>1</v>
      </c>
      <c r="Y4" s="10"/>
    </row>
    <row r="5" spans="1:25" ht="25.5" customHeight="1" x14ac:dyDescent="0.25">
      <c r="A5" s="271" t="s">
        <v>31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5"/>
    </row>
    <row r="6" spans="1:25" ht="25.5" customHeight="1" x14ac:dyDescent="0.25">
      <c r="A6" s="272" t="s">
        <v>2</v>
      </c>
      <c r="B6" s="272" t="s">
        <v>3</v>
      </c>
      <c r="C6" s="273" t="s">
        <v>4</v>
      </c>
      <c r="D6" s="273" t="s">
        <v>5</v>
      </c>
      <c r="E6" s="273" t="s">
        <v>6</v>
      </c>
      <c r="F6" s="273" t="s">
        <v>7</v>
      </c>
      <c r="G6" s="273" t="s">
        <v>8</v>
      </c>
      <c r="H6" s="274" t="s">
        <v>9</v>
      </c>
      <c r="I6" s="275" t="s">
        <v>10</v>
      </c>
      <c r="J6" s="274" t="s">
        <v>11</v>
      </c>
      <c r="K6" s="274" t="s">
        <v>12</v>
      </c>
      <c r="L6" s="274" t="s">
        <v>13</v>
      </c>
      <c r="M6" s="274" t="s">
        <v>14</v>
      </c>
      <c r="N6" s="274" t="s">
        <v>21</v>
      </c>
      <c r="O6" s="270" t="s">
        <v>22</v>
      </c>
      <c r="P6" s="276" t="s">
        <v>27</v>
      </c>
      <c r="Q6" s="276" t="s">
        <v>23</v>
      </c>
      <c r="R6" s="281" t="s">
        <v>20</v>
      </c>
      <c r="S6" s="282"/>
      <c r="T6" s="279" t="s">
        <v>28</v>
      </c>
      <c r="U6" s="278" t="s">
        <v>20</v>
      </c>
      <c r="V6" s="278"/>
      <c r="W6" s="270" t="s">
        <v>24</v>
      </c>
      <c r="X6" s="277" t="s">
        <v>15</v>
      </c>
    </row>
    <row r="7" spans="1:25" ht="81" customHeight="1" x14ac:dyDescent="0.25">
      <c r="A7" s="272"/>
      <c r="B7" s="272"/>
      <c r="C7" s="273"/>
      <c r="D7" s="273"/>
      <c r="E7" s="273"/>
      <c r="F7" s="273"/>
      <c r="G7" s="273"/>
      <c r="H7" s="274"/>
      <c r="I7" s="275"/>
      <c r="J7" s="274"/>
      <c r="K7" s="274"/>
      <c r="L7" s="274"/>
      <c r="M7" s="274"/>
      <c r="N7" s="274"/>
      <c r="O7" s="270"/>
      <c r="P7" s="276"/>
      <c r="Q7" s="276"/>
      <c r="R7" s="79" t="s">
        <v>25</v>
      </c>
      <c r="S7" s="74" t="s">
        <v>26</v>
      </c>
      <c r="T7" s="280"/>
      <c r="U7" s="26" t="s">
        <v>18</v>
      </c>
      <c r="V7" s="26" t="s">
        <v>19</v>
      </c>
      <c r="W7" s="270"/>
      <c r="X7" s="277"/>
    </row>
    <row r="8" spans="1:25" s="30" customFormat="1" ht="25.5" customHeight="1" x14ac:dyDescent="0.3">
      <c r="A8" s="68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27">
        <f>SUM(K9:K12)</f>
        <v>9775</v>
      </c>
      <c r="L8" s="27">
        <f>SUM(L9:L12)</f>
        <v>8798</v>
      </c>
      <c r="M8" s="27">
        <f>SUM(M9:M12)</f>
        <v>977</v>
      </c>
      <c r="N8" s="27"/>
      <c r="O8" s="27">
        <f>SUM(O9:O12)</f>
        <v>3153</v>
      </c>
      <c r="P8" s="28">
        <f>SUM(P9:P12)</f>
        <v>388</v>
      </c>
      <c r="Q8" s="28">
        <f>SUM(Q9:Q12)</f>
        <v>0</v>
      </c>
      <c r="R8" s="28">
        <f t="shared" ref="R8:S8" si="0">SUM(R9:R12)</f>
        <v>0</v>
      </c>
      <c r="S8" s="28">
        <f t="shared" si="0"/>
        <v>0</v>
      </c>
      <c r="T8" s="28">
        <f>SUM(T9:T12)</f>
        <v>388</v>
      </c>
      <c r="U8" s="28">
        <f>SUM(U9:U12)</f>
        <v>388</v>
      </c>
      <c r="V8" s="28">
        <f>SUM(V9:V12)</f>
        <v>0</v>
      </c>
      <c r="W8" s="27">
        <f>SUM(W9:W12)</f>
        <v>6234</v>
      </c>
      <c r="X8" s="29"/>
    </row>
    <row r="9" spans="1:25" s="39" customFormat="1" ht="243" customHeight="1" x14ac:dyDescent="0.25">
      <c r="A9" s="31">
        <v>1</v>
      </c>
      <c r="B9" s="40" t="s">
        <v>33</v>
      </c>
      <c r="C9" s="31">
        <v>3127</v>
      </c>
      <c r="D9" s="31">
        <v>5331</v>
      </c>
      <c r="E9" s="31">
        <v>53</v>
      </c>
      <c r="F9" s="32">
        <v>33010001142</v>
      </c>
      <c r="G9" s="33" t="s">
        <v>34</v>
      </c>
      <c r="H9" s="43" t="s">
        <v>35</v>
      </c>
      <c r="I9" s="69"/>
      <c r="J9" s="69" t="s">
        <v>36</v>
      </c>
      <c r="K9" s="70">
        <v>3891</v>
      </c>
      <c r="L9" s="70">
        <v>3502</v>
      </c>
      <c r="M9" s="70">
        <v>389</v>
      </c>
      <c r="N9" s="34" t="s">
        <v>37</v>
      </c>
      <c r="O9" s="35">
        <v>1427</v>
      </c>
      <c r="P9" s="36">
        <f>Q9+T9</f>
        <v>130</v>
      </c>
      <c r="Q9" s="264">
        <f>SUM(R9:S9)</f>
        <v>0</v>
      </c>
      <c r="R9" s="35">
        <v>0</v>
      </c>
      <c r="S9" s="35">
        <v>0</v>
      </c>
      <c r="T9" s="148">
        <f>SUM(U9:V9)</f>
        <v>130</v>
      </c>
      <c r="U9" s="37">
        <v>130</v>
      </c>
      <c r="V9" s="37">
        <v>0</v>
      </c>
      <c r="W9" s="37">
        <f>K9-O9-P9</f>
        <v>2334</v>
      </c>
      <c r="X9" s="38"/>
    </row>
    <row r="10" spans="1:25" s="39" customFormat="1" ht="240" customHeight="1" x14ac:dyDescent="0.25">
      <c r="A10" s="31">
        <v>2</v>
      </c>
      <c r="B10" s="31" t="s">
        <v>38</v>
      </c>
      <c r="C10" s="40">
        <v>3127</v>
      </c>
      <c r="D10" s="40">
        <v>5331</v>
      </c>
      <c r="E10" s="40">
        <v>53</v>
      </c>
      <c r="F10" s="41">
        <v>33010001142</v>
      </c>
      <c r="G10" s="42" t="s">
        <v>39</v>
      </c>
      <c r="H10" s="43" t="s">
        <v>40</v>
      </c>
      <c r="I10" s="44"/>
      <c r="J10" s="44" t="s">
        <v>41</v>
      </c>
      <c r="K10" s="70">
        <v>3600</v>
      </c>
      <c r="L10" s="70">
        <v>3240</v>
      </c>
      <c r="M10" s="70">
        <v>360</v>
      </c>
      <c r="N10" s="34" t="s">
        <v>42</v>
      </c>
      <c r="O10" s="35">
        <v>1440</v>
      </c>
      <c r="P10" s="36">
        <f t="shared" ref="P10:P11" si="1">Q10+T10</f>
        <v>144</v>
      </c>
      <c r="Q10" s="264">
        <f t="shared" ref="Q10:Q11" si="2">SUM(R10:S10)</f>
        <v>0</v>
      </c>
      <c r="R10" s="35">
        <v>0</v>
      </c>
      <c r="S10" s="35">
        <v>0</v>
      </c>
      <c r="T10" s="148">
        <f t="shared" ref="T10:T11" si="3">SUM(U10:V10)</f>
        <v>144</v>
      </c>
      <c r="U10" s="37">
        <v>144</v>
      </c>
      <c r="V10" s="37">
        <v>0</v>
      </c>
      <c r="W10" s="37">
        <f>K10-O10-P10</f>
        <v>2016</v>
      </c>
      <c r="X10" s="38"/>
    </row>
    <row r="11" spans="1:25" s="39" customFormat="1" ht="210" x14ac:dyDescent="0.25">
      <c r="A11" s="31">
        <v>3</v>
      </c>
      <c r="B11" s="31" t="s">
        <v>33</v>
      </c>
      <c r="C11" s="31">
        <v>3127</v>
      </c>
      <c r="D11" s="31">
        <v>5331</v>
      </c>
      <c r="E11" s="31">
        <v>53</v>
      </c>
      <c r="F11" s="32">
        <v>33010001142</v>
      </c>
      <c r="G11" s="42" t="s">
        <v>43</v>
      </c>
      <c r="H11" s="43" t="s">
        <v>44</v>
      </c>
      <c r="I11" s="69"/>
      <c r="J11" s="69" t="s">
        <v>45</v>
      </c>
      <c r="K11" s="70">
        <v>2284</v>
      </c>
      <c r="L11" s="70">
        <v>2056</v>
      </c>
      <c r="M11" s="70">
        <v>228</v>
      </c>
      <c r="N11" s="34" t="s">
        <v>46</v>
      </c>
      <c r="O11" s="35">
        <v>286</v>
      </c>
      <c r="P11" s="36">
        <f t="shared" si="1"/>
        <v>114</v>
      </c>
      <c r="Q11" s="264">
        <f t="shared" si="2"/>
        <v>0</v>
      </c>
      <c r="R11" s="35">
        <v>0</v>
      </c>
      <c r="S11" s="35">
        <v>0</v>
      </c>
      <c r="T11" s="148">
        <f t="shared" si="3"/>
        <v>114</v>
      </c>
      <c r="U11" s="37">
        <v>114</v>
      </c>
      <c r="V11" s="37">
        <v>0</v>
      </c>
      <c r="W11" s="37">
        <f>K11-O11-P11</f>
        <v>1884</v>
      </c>
      <c r="X11" s="38"/>
    </row>
    <row r="12" spans="1:25" s="39" customFormat="1" ht="15.75" hidden="1" x14ac:dyDescent="0.25">
      <c r="A12" s="31">
        <v>4</v>
      </c>
      <c r="B12" s="31"/>
      <c r="C12" s="40"/>
      <c r="D12" s="40"/>
      <c r="E12" s="40"/>
      <c r="F12" s="41"/>
      <c r="G12" s="42"/>
      <c r="H12" s="43"/>
      <c r="I12" s="44"/>
      <c r="J12" s="69"/>
      <c r="K12" s="70">
        <f t="shared" ref="K12" si="4">SUM(L12:M12)</f>
        <v>0</v>
      </c>
      <c r="L12" s="70"/>
      <c r="M12" s="70"/>
      <c r="N12" s="34"/>
      <c r="O12" s="35"/>
      <c r="P12" s="36">
        <f t="shared" ref="P12" si="5">Q12+T12</f>
        <v>0</v>
      </c>
      <c r="Q12" s="35">
        <f t="shared" ref="Q12" si="6">SUM(R12:S12)</f>
        <v>0</v>
      </c>
      <c r="R12" s="35"/>
      <c r="S12" s="35"/>
      <c r="T12" s="37">
        <f t="shared" ref="T12:T14" si="7">SUM(U12:V12)</f>
        <v>0</v>
      </c>
      <c r="U12" s="37"/>
      <c r="V12" s="37"/>
      <c r="W12" s="37">
        <f>K12-O12-P12</f>
        <v>0</v>
      </c>
      <c r="X12" s="38"/>
    </row>
    <row r="13" spans="1:25" s="30" customFormat="1" ht="25.5" hidden="1" customHeight="1" x14ac:dyDescent="0.3">
      <c r="A13" s="71" t="s">
        <v>17</v>
      </c>
      <c r="B13" s="71"/>
      <c r="C13" s="71"/>
      <c r="D13" s="71"/>
      <c r="E13" s="71"/>
      <c r="F13" s="71"/>
      <c r="G13" s="71"/>
      <c r="H13" s="71"/>
      <c r="I13" s="71"/>
      <c r="J13" s="71"/>
      <c r="K13" s="45">
        <f>SUM(K14)</f>
        <v>0</v>
      </c>
      <c r="L13" s="45">
        <f>SUM(L14)</f>
        <v>0</v>
      </c>
      <c r="M13" s="45">
        <f>SUM(M14)</f>
        <v>0</v>
      </c>
      <c r="N13" s="46"/>
      <c r="O13" s="45">
        <f>SUM(O14)</f>
        <v>0</v>
      </c>
      <c r="P13" s="72">
        <f>SUM(P14)</f>
        <v>0</v>
      </c>
      <c r="Q13" s="72">
        <f>SUM(Q14)</f>
        <v>0</v>
      </c>
      <c r="R13" s="72">
        <f t="shared" ref="R13:V13" si="8">SUM(R14)</f>
        <v>0</v>
      </c>
      <c r="S13" s="72">
        <f t="shared" si="8"/>
        <v>0</v>
      </c>
      <c r="T13" s="72">
        <f>SUM(T14)</f>
        <v>0</v>
      </c>
      <c r="U13" s="72">
        <f t="shared" si="8"/>
        <v>0</v>
      </c>
      <c r="V13" s="72">
        <f t="shared" si="8"/>
        <v>0</v>
      </c>
      <c r="W13" s="45">
        <f>SUM(W14)</f>
        <v>0</v>
      </c>
      <c r="X13" s="29"/>
    </row>
    <row r="14" spans="1:25" s="39" customFormat="1" ht="15.75" hidden="1" x14ac:dyDescent="0.25">
      <c r="A14" s="31">
        <v>1</v>
      </c>
      <c r="B14" s="31"/>
      <c r="C14" s="40"/>
      <c r="D14" s="40"/>
      <c r="E14" s="40"/>
      <c r="F14" s="41"/>
      <c r="G14" s="42"/>
      <c r="H14" s="43"/>
      <c r="I14" s="44"/>
      <c r="J14" s="69"/>
      <c r="K14" s="70"/>
      <c r="L14" s="70"/>
      <c r="M14" s="70"/>
      <c r="N14" s="34"/>
      <c r="O14" s="35">
        <v>0</v>
      </c>
      <c r="P14" s="36">
        <f>Q14+T14</f>
        <v>0</v>
      </c>
      <c r="Q14" s="35">
        <f>SUM(R14:S14)</f>
        <v>0</v>
      </c>
      <c r="R14" s="35"/>
      <c r="S14" s="35"/>
      <c r="T14" s="37">
        <f t="shared" si="7"/>
        <v>0</v>
      </c>
      <c r="U14" s="37"/>
      <c r="V14" s="37"/>
      <c r="W14" s="37">
        <f>K14-O14-P14</f>
        <v>0</v>
      </c>
      <c r="X14" s="38"/>
    </row>
    <row r="15" spans="1:25" ht="35.25" customHeight="1" x14ac:dyDescent="0.25">
      <c r="A15" s="73" t="s">
        <v>32</v>
      </c>
      <c r="B15" s="73"/>
      <c r="C15" s="73"/>
      <c r="D15" s="73"/>
      <c r="E15" s="73"/>
      <c r="F15" s="73"/>
      <c r="G15" s="73"/>
      <c r="H15" s="73"/>
      <c r="I15" s="73"/>
      <c r="J15" s="73"/>
      <c r="K15" s="47">
        <f t="shared" ref="K15:M15" si="9">K8+K13</f>
        <v>9775</v>
      </c>
      <c r="L15" s="47">
        <f t="shared" si="9"/>
        <v>8798</v>
      </c>
      <c r="M15" s="47">
        <f t="shared" si="9"/>
        <v>977</v>
      </c>
      <c r="N15" s="47"/>
      <c r="O15" s="47">
        <f>O8+O13</f>
        <v>3153</v>
      </c>
      <c r="P15" s="47">
        <f>P8+P13</f>
        <v>388</v>
      </c>
      <c r="Q15" s="47">
        <f>Q8+Q13</f>
        <v>0</v>
      </c>
      <c r="R15" s="47">
        <f t="shared" ref="R15:V15" si="10">R8+R13</f>
        <v>0</v>
      </c>
      <c r="S15" s="47">
        <f t="shared" si="10"/>
        <v>0</v>
      </c>
      <c r="T15" s="47">
        <f>T8+T13</f>
        <v>388</v>
      </c>
      <c r="U15" s="47">
        <f t="shared" si="10"/>
        <v>388</v>
      </c>
      <c r="V15" s="47">
        <f t="shared" si="10"/>
        <v>0</v>
      </c>
      <c r="W15" s="48">
        <f>W8+W13</f>
        <v>6234</v>
      </c>
      <c r="X15" s="49"/>
    </row>
    <row r="16" spans="1:25" s="8" customFormat="1" x14ac:dyDescent="0.25">
      <c r="A16" s="6"/>
      <c r="B16" s="6"/>
      <c r="C16" s="6"/>
      <c r="D16" s="6"/>
      <c r="E16" s="6"/>
      <c r="F16" s="6"/>
      <c r="G16" s="50"/>
      <c r="H16" s="6"/>
      <c r="I16" s="51"/>
      <c r="J16" s="52"/>
      <c r="K16" s="53"/>
      <c r="L16" s="53"/>
      <c r="M16" s="53"/>
      <c r="N16" s="54"/>
      <c r="O16" s="54"/>
      <c r="T16" s="78"/>
      <c r="X16" s="55"/>
      <c r="Y16" s="11"/>
    </row>
    <row r="17" spans="1:25" s="8" customFormat="1" x14ac:dyDescent="0.25">
      <c r="A17" s="6"/>
      <c r="B17" s="6"/>
      <c r="C17" s="6"/>
      <c r="D17" s="6"/>
      <c r="E17" s="6"/>
      <c r="F17" s="6"/>
      <c r="G17" s="6"/>
      <c r="H17" s="6"/>
      <c r="I17" s="56"/>
      <c r="J17" s="57"/>
      <c r="K17" s="58"/>
      <c r="L17" s="58"/>
      <c r="M17" s="58"/>
      <c r="T17" s="78"/>
      <c r="X17" s="55"/>
      <c r="Y17" s="11"/>
    </row>
    <row r="18" spans="1:25" s="8" customFormat="1" ht="18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T18" s="78"/>
      <c r="X18" s="55"/>
      <c r="Y18" s="11"/>
    </row>
    <row r="19" spans="1:25" s="65" customFormat="1" x14ac:dyDescent="0.2">
      <c r="A19" s="60"/>
      <c r="B19" s="61"/>
      <c r="C19" s="60"/>
      <c r="D19" s="61"/>
      <c r="E19" s="61"/>
      <c r="F19" s="61"/>
      <c r="G19" s="61"/>
      <c r="H19" s="61"/>
      <c r="I19" s="62"/>
      <c r="J19" s="63"/>
      <c r="K19" s="64"/>
      <c r="L19" s="64"/>
      <c r="M19" s="64"/>
      <c r="T19" s="78"/>
      <c r="X19" s="66"/>
      <c r="Y19" s="67"/>
    </row>
    <row r="20" spans="1:25" s="8" customFormat="1" x14ac:dyDescent="0.25">
      <c r="A20" s="6"/>
      <c r="B20" s="6"/>
      <c r="C20" s="6"/>
      <c r="D20" s="6"/>
      <c r="E20" s="6"/>
      <c r="F20" s="6"/>
      <c r="G20" s="6"/>
      <c r="H20" s="6"/>
      <c r="I20" s="11"/>
      <c r="J20" s="57"/>
      <c r="K20" s="58"/>
      <c r="L20" s="58"/>
      <c r="M20" s="58"/>
      <c r="T20" s="78"/>
      <c r="X20" s="55"/>
      <c r="Y20" s="11"/>
    </row>
    <row r="21" spans="1:25" s="8" customFormat="1" x14ac:dyDescent="0.25">
      <c r="A21" s="6"/>
      <c r="B21" s="6"/>
      <c r="C21" s="6"/>
      <c r="D21" s="6"/>
      <c r="E21" s="6"/>
      <c r="F21" s="6"/>
      <c r="G21" s="6"/>
      <c r="H21" s="6"/>
      <c r="I21" s="11"/>
      <c r="J21" s="57"/>
      <c r="K21" s="58"/>
      <c r="L21" s="58"/>
      <c r="M21" s="58"/>
      <c r="T21" s="78"/>
      <c r="X21" s="55"/>
      <c r="Y21" s="11"/>
    </row>
    <row r="22" spans="1:25" s="8" customFormat="1" x14ac:dyDescent="0.25">
      <c r="A22" s="6"/>
      <c r="B22" s="6"/>
      <c r="C22" s="6"/>
      <c r="D22" s="6"/>
      <c r="E22" s="6"/>
      <c r="F22" s="6"/>
      <c r="G22" s="6"/>
      <c r="H22" s="6"/>
      <c r="I22" s="11"/>
      <c r="J22" s="57"/>
      <c r="K22" s="58"/>
      <c r="L22" s="58"/>
      <c r="M22" s="58"/>
      <c r="T22" s="78"/>
      <c r="X22" s="55"/>
      <c r="Y22" s="11"/>
    </row>
    <row r="23" spans="1:25" s="8" customFormat="1" x14ac:dyDescent="0.25">
      <c r="A23" s="6"/>
      <c r="B23" s="6"/>
      <c r="C23" s="6"/>
      <c r="D23" s="6"/>
      <c r="E23" s="6"/>
      <c r="F23" s="6"/>
      <c r="G23" s="6"/>
      <c r="H23" s="6"/>
      <c r="I23" s="11"/>
      <c r="J23" s="57"/>
      <c r="K23" s="58"/>
      <c r="L23" s="58"/>
      <c r="M23" s="58"/>
      <c r="T23" s="78"/>
      <c r="X23" s="55"/>
      <c r="Y23" s="11"/>
    </row>
    <row r="24" spans="1:25" s="8" customFormat="1" x14ac:dyDescent="0.25">
      <c r="A24" s="6"/>
      <c r="B24" s="6"/>
      <c r="C24" s="6"/>
      <c r="D24" s="6"/>
      <c r="E24" s="6"/>
      <c r="F24" s="6"/>
      <c r="G24" s="6"/>
      <c r="H24" s="6"/>
      <c r="I24" s="11"/>
      <c r="J24" s="57"/>
      <c r="K24" s="58"/>
      <c r="L24" s="58"/>
      <c r="M24" s="58"/>
      <c r="T24" s="78"/>
      <c r="X24" s="55"/>
      <c r="Y24" s="11"/>
    </row>
    <row r="25" spans="1:25" s="8" customFormat="1" x14ac:dyDescent="0.25">
      <c r="A25" s="6"/>
      <c r="B25" s="6"/>
      <c r="C25" s="6"/>
      <c r="D25" s="6"/>
      <c r="E25" s="6"/>
      <c r="F25" s="6"/>
      <c r="G25" s="6"/>
      <c r="H25" s="6"/>
      <c r="I25" s="11"/>
      <c r="J25" s="57"/>
      <c r="K25" s="58"/>
      <c r="L25" s="58"/>
      <c r="M25" s="58"/>
      <c r="T25" s="78"/>
      <c r="X25" s="55"/>
      <c r="Y25" s="11"/>
    </row>
    <row r="26" spans="1:25" s="8" customFormat="1" x14ac:dyDescent="0.25">
      <c r="A26" s="6"/>
      <c r="B26" s="6"/>
      <c r="C26" s="6"/>
      <c r="D26" s="6"/>
      <c r="E26" s="6"/>
      <c r="F26" s="6"/>
      <c r="G26" s="6"/>
      <c r="H26" s="6"/>
      <c r="I26" s="11"/>
      <c r="J26" s="57"/>
      <c r="K26" s="58"/>
      <c r="L26" s="58"/>
      <c r="M26" s="58"/>
      <c r="T26" s="78"/>
      <c r="X26" s="55"/>
      <c r="Y26" s="11"/>
    </row>
    <row r="27" spans="1:25" s="8" customFormat="1" x14ac:dyDescent="0.25">
      <c r="A27" s="6"/>
      <c r="B27" s="6"/>
      <c r="C27" s="6"/>
      <c r="D27" s="6"/>
      <c r="E27" s="6"/>
      <c r="F27" s="6"/>
      <c r="G27" s="6"/>
      <c r="H27" s="6"/>
      <c r="I27" s="11"/>
      <c r="J27" s="57"/>
      <c r="K27" s="58"/>
      <c r="L27" s="58"/>
      <c r="M27" s="58"/>
      <c r="T27" s="78"/>
      <c r="X27" s="55"/>
      <c r="Y27" s="11"/>
    </row>
    <row r="28" spans="1:25" s="8" customFormat="1" x14ac:dyDescent="0.25">
      <c r="A28" s="6"/>
      <c r="B28" s="6"/>
      <c r="C28" s="6"/>
      <c r="D28" s="6"/>
      <c r="E28" s="6"/>
      <c r="F28" s="6"/>
      <c r="G28" s="6"/>
      <c r="H28" s="6"/>
      <c r="I28" s="11"/>
      <c r="J28" s="57"/>
      <c r="K28" s="58"/>
      <c r="L28" s="58"/>
      <c r="M28" s="58"/>
      <c r="T28" s="78"/>
      <c r="X28" s="55"/>
      <c r="Y28" s="11"/>
    </row>
    <row r="29" spans="1:25" s="8" customFormat="1" x14ac:dyDescent="0.25">
      <c r="A29" s="6"/>
      <c r="B29" s="6"/>
      <c r="C29" s="6"/>
      <c r="D29" s="6"/>
      <c r="E29" s="6"/>
      <c r="F29" s="6"/>
      <c r="G29" s="6"/>
      <c r="H29" s="6"/>
      <c r="I29" s="11"/>
      <c r="J29" s="57"/>
      <c r="K29" s="58"/>
      <c r="L29" s="58"/>
      <c r="M29" s="58"/>
      <c r="T29" s="78"/>
      <c r="X29" s="55"/>
      <c r="Y29" s="11"/>
    </row>
    <row r="30" spans="1:25" s="8" customFormat="1" x14ac:dyDescent="0.25">
      <c r="A30" s="6"/>
      <c r="B30" s="6"/>
      <c r="C30" s="6"/>
      <c r="D30" s="6"/>
      <c r="E30" s="6"/>
      <c r="F30" s="6"/>
      <c r="G30" s="6"/>
      <c r="H30" s="6"/>
      <c r="I30" s="11"/>
      <c r="J30" s="57"/>
      <c r="K30" s="58"/>
      <c r="L30" s="58"/>
      <c r="M30" s="58"/>
      <c r="T30" s="78"/>
      <c r="X30" s="55"/>
      <c r="Y30" s="11"/>
    </row>
    <row r="31" spans="1:25" s="8" customFormat="1" x14ac:dyDescent="0.25">
      <c r="A31" s="6"/>
      <c r="B31" s="6"/>
      <c r="C31" s="6"/>
      <c r="D31" s="6"/>
      <c r="E31" s="6"/>
      <c r="F31" s="6"/>
      <c r="G31" s="6"/>
      <c r="H31" s="6"/>
      <c r="I31" s="11"/>
      <c r="J31" s="57"/>
      <c r="K31" s="58"/>
      <c r="L31" s="58"/>
      <c r="M31" s="58"/>
      <c r="T31" s="78"/>
      <c r="X31" s="55"/>
      <c r="Y31" s="11"/>
    </row>
    <row r="32" spans="1:25" s="8" customFormat="1" x14ac:dyDescent="0.25">
      <c r="A32" s="6"/>
      <c r="B32" s="6"/>
      <c r="C32" s="6"/>
      <c r="D32" s="6"/>
      <c r="E32" s="6"/>
      <c r="F32" s="6"/>
      <c r="G32" s="6"/>
      <c r="H32" s="6"/>
      <c r="I32" s="11"/>
      <c r="J32" s="57"/>
      <c r="K32" s="58"/>
      <c r="L32" s="58"/>
      <c r="M32" s="58"/>
      <c r="T32" s="78"/>
      <c r="X32" s="55"/>
      <c r="Y32" s="11"/>
    </row>
    <row r="33" spans="1:25" s="8" customFormat="1" x14ac:dyDescent="0.25">
      <c r="A33" s="6"/>
      <c r="B33" s="6"/>
      <c r="C33" s="6"/>
      <c r="D33" s="6"/>
      <c r="E33" s="6"/>
      <c r="F33" s="6"/>
      <c r="G33" s="6"/>
      <c r="H33" s="6"/>
      <c r="I33" s="11"/>
      <c r="J33" s="57"/>
      <c r="K33" s="58"/>
      <c r="L33" s="58"/>
      <c r="M33" s="58"/>
      <c r="T33" s="78"/>
      <c r="X33" s="55"/>
      <c r="Y33" s="11"/>
    </row>
    <row r="34" spans="1:25" s="8" customFormat="1" x14ac:dyDescent="0.25">
      <c r="A34" s="6"/>
      <c r="B34" s="6"/>
      <c r="C34" s="6"/>
      <c r="D34" s="6"/>
      <c r="E34" s="6"/>
      <c r="F34" s="6"/>
      <c r="G34" s="6"/>
      <c r="H34" s="6"/>
      <c r="I34" s="11"/>
      <c r="J34" s="57"/>
      <c r="K34" s="58"/>
      <c r="L34" s="58"/>
      <c r="M34" s="58"/>
      <c r="T34" s="78"/>
      <c r="X34" s="55"/>
      <c r="Y34" s="11"/>
    </row>
    <row r="35" spans="1:25" s="8" customFormat="1" x14ac:dyDescent="0.25">
      <c r="A35" s="6"/>
      <c r="B35" s="6"/>
      <c r="C35" s="6"/>
      <c r="D35" s="6"/>
      <c r="E35" s="6"/>
      <c r="F35" s="6"/>
      <c r="G35" s="6"/>
      <c r="H35" s="6"/>
      <c r="I35" s="11"/>
      <c r="J35" s="57"/>
      <c r="K35" s="58"/>
      <c r="L35" s="58"/>
      <c r="M35" s="58"/>
      <c r="T35" s="78"/>
      <c r="X35" s="55"/>
      <c r="Y35" s="11"/>
    </row>
    <row r="36" spans="1:25" s="8" customFormat="1" x14ac:dyDescent="0.25">
      <c r="A36" s="6"/>
      <c r="B36" s="6"/>
      <c r="C36" s="6"/>
      <c r="D36" s="6"/>
      <c r="E36" s="6"/>
      <c r="F36" s="6"/>
      <c r="G36" s="6"/>
      <c r="H36" s="6"/>
      <c r="I36" s="11"/>
      <c r="J36" s="57"/>
      <c r="K36" s="58"/>
      <c r="L36" s="58"/>
      <c r="M36" s="58"/>
      <c r="T36" s="78"/>
      <c r="X36" s="55"/>
      <c r="Y36" s="11"/>
    </row>
    <row r="37" spans="1:25" s="8" customFormat="1" x14ac:dyDescent="0.25">
      <c r="A37" s="6"/>
      <c r="B37" s="6"/>
      <c r="C37" s="6"/>
      <c r="D37" s="6"/>
      <c r="E37" s="6"/>
      <c r="F37" s="6"/>
      <c r="G37" s="6"/>
      <c r="H37" s="6"/>
      <c r="I37" s="11"/>
      <c r="J37" s="6"/>
      <c r="K37" s="58"/>
      <c r="L37" s="58"/>
      <c r="M37" s="58"/>
      <c r="T37" s="78"/>
      <c r="X37" s="55"/>
      <c r="Y37" s="11"/>
    </row>
    <row r="38" spans="1:25" s="8" customFormat="1" x14ac:dyDescent="0.25">
      <c r="A38" s="6"/>
      <c r="B38" s="6"/>
      <c r="C38" s="6"/>
      <c r="D38" s="6"/>
      <c r="E38" s="6"/>
      <c r="F38" s="6"/>
      <c r="G38" s="6"/>
      <c r="H38" s="6"/>
      <c r="I38" s="11"/>
      <c r="J38" s="6"/>
      <c r="K38" s="58"/>
      <c r="L38" s="58"/>
      <c r="M38" s="58"/>
      <c r="T38" s="78"/>
      <c r="X38" s="55"/>
      <c r="Y38" s="11"/>
    </row>
    <row r="39" spans="1:25" s="8" customFormat="1" x14ac:dyDescent="0.25">
      <c r="A39" s="6"/>
      <c r="B39" s="6"/>
      <c r="C39" s="6"/>
      <c r="D39" s="6"/>
      <c r="E39" s="6"/>
      <c r="F39" s="6"/>
      <c r="G39" s="6"/>
      <c r="H39" s="6"/>
      <c r="I39" s="11"/>
      <c r="J39" s="6"/>
      <c r="K39" s="58"/>
      <c r="L39" s="58"/>
      <c r="M39" s="58"/>
      <c r="T39" s="78"/>
      <c r="X39" s="55"/>
      <c r="Y39" s="11"/>
    </row>
    <row r="40" spans="1:25" s="8" customFormat="1" x14ac:dyDescent="0.25">
      <c r="A40" s="6"/>
      <c r="B40" s="6"/>
      <c r="C40" s="6"/>
      <c r="D40" s="6"/>
      <c r="E40" s="6"/>
      <c r="F40" s="6"/>
      <c r="G40" s="6"/>
      <c r="H40" s="6"/>
      <c r="I40" s="11"/>
      <c r="J40" s="6"/>
      <c r="K40" s="58"/>
      <c r="L40" s="58"/>
      <c r="M40" s="58"/>
      <c r="T40" s="78"/>
      <c r="X40" s="55"/>
      <c r="Y40" s="11"/>
    </row>
    <row r="41" spans="1:25" s="8" customFormat="1" x14ac:dyDescent="0.25">
      <c r="A41" s="6"/>
      <c r="B41" s="6"/>
      <c r="C41" s="6"/>
      <c r="D41" s="6"/>
      <c r="E41" s="6"/>
      <c r="F41" s="6"/>
      <c r="G41" s="6"/>
      <c r="H41" s="6"/>
      <c r="I41" s="11"/>
      <c r="J41" s="6"/>
      <c r="K41" s="58"/>
      <c r="L41" s="58"/>
      <c r="M41" s="58"/>
      <c r="T41" s="78"/>
      <c r="X41" s="55"/>
      <c r="Y41" s="11"/>
    </row>
    <row r="42" spans="1:25" s="8" customFormat="1" x14ac:dyDescent="0.25">
      <c r="A42" s="6"/>
      <c r="B42" s="6"/>
      <c r="C42" s="6"/>
      <c r="D42" s="6"/>
      <c r="E42" s="6"/>
      <c r="F42" s="6"/>
      <c r="G42" s="6"/>
      <c r="H42" s="6"/>
      <c r="I42" s="11"/>
      <c r="J42" s="6"/>
      <c r="K42" s="58"/>
      <c r="L42" s="58"/>
      <c r="M42" s="58"/>
      <c r="T42" s="78"/>
      <c r="X42" s="55"/>
      <c r="Y42" s="11"/>
    </row>
    <row r="43" spans="1:25" s="8" customFormat="1" x14ac:dyDescent="0.25">
      <c r="A43" s="6"/>
      <c r="B43" s="6"/>
      <c r="C43" s="6"/>
      <c r="D43" s="6"/>
      <c r="E43" s="6"/>
      <c r="F43" s="6"/>
      <c r="G43" s="6"/>
      <c r="H43" s="6"/>
      <c r="I43" s="11"/>
      <c r="J43" s="6"/>
      <c r="K43" s="58"/>
      <c r="L43" s="58"/>
      <c r="M43" s="58"/>
      <c r="T43" s="78"/>
      <c r="X43" s="55"/>
      <c r="Y43" s="11"/>
    </row>
    <row r="44" spans="1:25" s="8" customFormat="1" x14ac:dyDescent="0.25">
      <c r="A44" s="6"/>
      <c r="B44" s="6"/>
      <c r="C44" s="6"/>
      <c r="D44" s="6"/>
      <c r="E44" s="6"/>
      <c r="F44" s="6"/>
      <c r="G44" s="6"/>
      <c r="H44" s="6"/>
      <c r="I44" s="11"/>
      <c r="J44" s="6"/>
      <c r="K44" s="58"/>
      <c r="L44" s="58"/>
      <c r="M44" s="58"/>
      <c r="T44" s="78"/>
      <c r="X44" s="55"/>
      <c r="Y44" s="11"/>
    </row>
    <row r="45" spans="1:25" s="8" customFormat="1" x14ac:dyDescent="0.25">
      <c r="A45" s="6"/>
      <c r="B45" s="6"/>
      <c r="C45" s="6"/>
      <c r="D45" s="6"/>
      <c r="E45" s="6"/>
      <c r="F45" s="6"/>
      <c r="G45" s="6"/>
      <c r="H45" s="6"/>
      <c r="I45" s="11"/>
      <c r="J45" s="6"/>
      <c r="K45" s="58"/>
      <c r="L45" s="58"/>
      <c r="M45" s="58"/>
      <c r="T45" s="78"/>
      <c r="X45" s="55"/>
      <c r="Y45" s="11"/>
    </row>
    <row r="46" spans="1:25" s="8" customFormat="1" x14ac:dyDescent="0.25">
      <c r="A46" s="6"/>
      <c r="B46" s="6"/>
      <c r="C46" s="6"/>
      <c r="D46" s="6"/>
      <c r="E46" s="6"/>
      <c r="F46" s="6"/>
      <c r="G46" s="6"/>
      <c r="H46" s="6"/>
      <c r="I46" s="11"/>
      <c r="J46" s="6"/>
      <c r="K46" s="58"/>
      <c r="L46" s="58"/>
      <c r="M46" s="58"/>
      <c r="T46" s="78"/>
      <c r="X46" s="55"/>
      <c r="Y46" s="11"/>
    </row>
    <row r="47" spans="1:25" s="8" customFormat="1" x14ac:dyDescent="0.25">
      <c r="A47" s="6"/>
      <c r="B47" s="6"/>
      <c r="C47" s="6"/>
      <c r="D47" s="6"/>
      <c r="E47" s="6"/>
      <c r="F47" s="6"/>
      <c r="G47" s="6"/>
      <c r="H47" s="6"/>
      <c r="I47" s="11"/>
      <c r="J47" s="6"/>
      <c r="K47" s="58"/>
      <c r="L47" s="58"/>
      <c r="M47" s="58"/>
      <c r="T47" s="78"/>
      <c r="X47" s="55"/>
      <c r="Y47" s="11"/>
    </row>
    <row r="48" spans="1:25" s="8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6"/>
      <c r="K48" s="58"/>
      <c r="L48" s="58"/>
      <c r="M48" s="58"/>
      <c r="T48" s="78"/>
      <c r="X48" s="55"/>
      <c r="Y48" s="11"/>
    </row>
    <row r="49" spans="1:25" s="8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6"/>
      <c r="K49" s="58"/>
      <c r="L49" s="58"/>
      <c r="M49" s="58"/>
      <c r="T49" s="78"/>
      <c r="X49" s="55"/>
      <c r="Y49" s="11"/>
    </row>
    <row r="50" spans="1:25" s="8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6"/>
      <c r="K50" s="58"/>
      <c r="L50" s="58"/>
      <c r="M50" s="58"/>
      <c r="T50" s="78"/>
      <c r="X50" s="55"/>
      <c r="Y50" s="11"/>
    </row>
    <row r="51" spans="1:25" s="8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6"/>
      <c r="K51" s="58"/>
      <c r="L51" s="58"/>
      <c r="M51" s="58"/>
      <c r="T51" s="78"/>
      <c r="X51" s="55"/>
      <c r="Y51" s="11"/>
    </row>
    <row r="52" spans="1:25" s="8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6"/>
      <c r="K52" s="58"/>
      <c r="L52" s="58"/>
      <c r="M52" s="58"/>
      <c r="T52" s="78"/>
      <c r="X52" s="55"/>
      <c r="Y52" s="11"/>
    </row>
    <row r="53" spans="1:25" s="8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6"/>
      <c r="K53" s="58"/>
      <c r="L53" s="58"/>
      <c r="M53" s="58"/>
      <c r="T53" s="78"/>
      <c r="X53" s="55"/>
      <c r="Y53" s="11"/>
    </row>
    <row r="54" spans="1:25" s="8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6"/>
      <c r="K54" s="58"/>
      <c r="L54" s="58"/>
      <c r="M54" s="58"/>
      <c r="T54" s="78"/>
      <c r="X54" s="55"/>
      <c r="Y54" s="11"/>
    </row>
    <row r="55" spans="1:25" s="8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6"/>
      <c r="K55" s="58"/>
      <c r="L55" s="58"/>
      <c r="M55" s="58"/>
      <c r="T55" s="78"/>
      <c r="X55" s="55"/>
      <c r="Y55" s="11"/>
    </row>
    <row r="56" spans="1:25" s="8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6"/>
      <c r="K56" s="58"/>
      <c r="L56" s="58"/>
      <c r="M56" s="58"/>
      <c r="T56" s="78"/>
      <c r="X56" s="55"/>
      <c r="Y56" s="11"/>
    </row>
    <row r="57" spans="1:25" s="8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6"/>
      <c r="K57" s="58"/>
      <c r="L57" s="58"/>
      <c r="M57" s="58"/>
      <c r="T57" s="78"/>
      <c r="X57" s="55"/>
      <c r="Y57" s="11"/>
    </row>
    <row r="58" spans="1:25" s="8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6"/>
      <c r="K58" s="58"/>
      <c r="L58" s="58"/>
      <c r="M58" s="58"/>
      <c r="T58" s="78"/>
      <c r="X58" s="55"/>
      <c r="Y58" s="11"/>
    </row>
    <row r="59" spans="1:25" s="8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6"/>
      <c r="K59" s="58"/>
      <c r="L59" s="58"/>
      <c r="M59" s="58"/>
      <c r="T59" s="78"/>
      <c r="X59" s="55"/>
      <c r="Y59" s="11"/>
    </row>
    <row r="60" spans="1:25" s="8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6"/>
      <c r="K60" s="58"/>
      <c r="L60" s="58"/>
      <c r="M60" s="58"/>
      <c r="T60" s="78"/>
      <c r="X60" s="55"/>
      <c r="Y60" s="11"/>
    </row>
    <row r="61" spans="1:25" s="8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6"/>
      <c r="K61" s="58"/>
      <c r="L61" s="58"/>
      <c r="M61" s="58"/>
      <c r="T61" s="78"/>
      <c r="X61" s="55"/>
      <c r="Y61" s="11"/>
    </row>
    <row r="62" spans="1:25" s="8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6"/>
      <c r="K62" s="58"/>
      <c r="L62" s="58"/>
      <c r="M62" s="58"/>
      <c r="T62" s="78"/>
      <c r="X62" s="55"/>
      <c r="Y62" s="11"/>
    </row>
    <row r="63" spans="1:25" s="8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6"/>
      <c r="K63" s="58"/>
      <c r="L63" s="58"/>
      <c r="M63" s="58"/>
      <c r="T63" s="78"/>
      <c r="X63" s="55"/>
      <c r="Y63" s="11"/>
    </row>
    <row r="64" spans="1:25" s="8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6"/>
      <c r="K64" s="58"/>
      <c r="L64" s="58"/>
      <c r="M64" s="58"/>
      <c r="T64" s="78"/>
      <c r="X64" s="55"/>
      <c r="Y64" s="11"/>
    </row>
    <row r="65" spans="1:25" s="8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6"/>
      <c r="K65" s="58"/>
      <c r="L65" s="58"/>
      <c r="M65" s="58"/>
      <c r="T65" s="78"/>
      <c r="X65" s="55"/>
      <c r="Y65" s="11"/>
    </row>
    <row r="66" spans="1:25" s="8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6"/>
      <c r="K66" s="58"/>
      <c r="L66" s="58"/>
      <c r="M66" s="58"/>
      <c r="T66" s="78"/>
      <c r="X66" s="55"/>
      <c r="Y66" s="11"/>
    </row>
    <row r="67" spans="1:25" s="8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6"/>
      <c r="K67" s="58"/>
      <c r="L67" s="58"/>
      <c r="M67" s="58"/>
      <c r="T67" s="78"/>
      <c r="X67" s="55"/>
      <c r="Y67" s="11"/>
    </row>
    <row r="68" spans="1:25" s="8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6"/>
      <c r="K68" s="58"/>
      <c r="L68" s="58"/>
      <c r="M68" s="58"/>
      <c r="T68" s="78"/>
      <c r="X68" s="55"/>
      <c r="Y68" s="11"/>
    </row>
    <row r="69" spans="1:25" s="8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6"/>
      <c r="K69" s="58"/>
      <c r="L69" s="58"/>
      <c r="M69" s="58"/>
      <c r="T69" s="78"/>
      <c r="X69" s="55"/>
      <c r="Y69" s="11"/>
    </row>
    <row r="70" spans="1:25" s="8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6"/>
      <c r="K70" s="58"/>
      <c r="L70" s="58"/>
      <c r="M70" s="58"/>
      <c r="T70" s="78"/>
      <c r="X70" s="55"/>
      <c r="Y70" s="11"/>
    </row>
    <row r="71" spans="1:25" s="8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6"/>
      <c r="K71" s="58"/>
      <c r="L71" s="58"/>
      <c r="M71" s="58"/>
      <c r="T71" s="78"/>
      <c r="X71" s="55"/>
      <c r="Y71" s="11"/>
    </row>
    <row r="72" spans="1:25" s="8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6"/>
      <c r="K72" s="58"/>
      <c r="L72" s="58"/>
      <c r="M72" s="58"/>
      <c r="T72" s="78"/>
      <c r="X72" s="55"/>
      <c r="Y72" s="11"/>
    </row>
    <row r="73" spans="1:25" s="8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6"/>
      <c r="K73" s="58"/>
      <c r="L73" s="58"/>
      <c r="M73" s="58"/>
      <c r="T73" s="78"/>
      <c r="X73" s="55"/>
      <c r="Y73" s="11"/>
    </row>
    <row r="74" spans="1:25" s="8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6"/>
      <c r="K74" s="58"/>
      <c r="L74" s="58"/>
      <c r="M74" s="58"/>
      <c r="T74" s="78"/>
      <c r="X74" s="55"/>
      <c r="Y74" s="11"/>
    </row>
    <row r="75" spans="1:25" s="8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6"/>
      <c r="K75" s="58"/>
      <c r="L75" s="58"/>
      <c r="M75" s="58"/>
      <c r="T75" s="78"/>
      <c r="X75" s="55"/>
      <c r="Y75" s="11"/>
    </row>
    <row r="76" spans="1:25" s="8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6"/>
      <c r="K76" s="58"/>
      <c r="L76" s="58"/>
      <c r="M76" s="58"/>
      <c r="T76" s="78"/>
      <c r="X76" s="55"/>
      <c r="Y76" s="11"/>
    </row>
    <row r="77" spans="1:25" s="8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6"/>
      <c r="K77" s="58"/>
      <c r="L77" s="58"/>
      <c r="M77" s="58"/>
      <c r="T77" s="78"/>
      <c r="X77" s="55"/>
      <c r="Y77" s="11"/>
    </row>
    <row r="78" spans="1:25" s="8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6"/>
      <c r="K78" s="58"/>
      <c r="L78" s="58"/>
      <c r="M78" s="58"/>
      <c r="T78" s="78"/>
      <c r="X78" s="55"/>
      <c r="Y78" s="11"/>
    </row>
    <row r="79" spans="1:25" s="8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6"/>
      <c r="K79" s="58"/>
      <c r="L79" s="58"/>
      <c r="M79" s="58"/>
      <c r="T79" s="78"/>
      <c r="X79" s="55"/>
      <c r="Y79" s="11"/>
    </row>
    <row r="80" spans="1:25" s="8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6"/>
      <c r="K80" s="58"/>
      <c r="L80" s="58"/>
      <c r="M80" s="58"/>
      <c r="T80" s="78"/>
      <c r="X80" s="55"/>
      <c r="Y80" s="11"/>
    </row>
    <row r="81" spans="1:25" s="8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6"/>
      <c r="K81" s="58"/>
      <c r="L81" s="58"/>
      <c r="M81" s="58"/>
      <c r="T81" s="78"/>
      <c r="X81" s="55"/>
      <c r="Y81" s="11"/>
    </row>
    <row r="82" spans="1:25" s="8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6"/>
      <c r="K82" s="58"/>
      <c r="L82" s="58"/>
      <c r="M82" s="58"/>
      <c r="T82" s="78"/>
      <c r="X82" s="55"/>
      <c r="Y82" s="11"/>
    </row>
    <row r="83" spans="1:25" s="8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6"/>
      <c r="K83" s="58"/>
      <c r="L83" s="58"/>
      <c r="M83" s="58"/>
      <c r="T83" s="78"/>
      <c r="X83" s="55"/>
      <c r="Y83" s="11"/>
    </row>
    <row r="84" spans="1:25" s="8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6"/>
      <c r="K84" s="58"/>
      <c r="L84" s="58"/>
      <c r="M84" s="58"/>
      <c r="T84" s="78"/>
      <c r="X84" s="55"/>
      <c r="Y84" s="11"/>
    </row>
    <row r="85" spans="1:25" s="8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6"/>
      <c r="K85" s="58"/>
      <c r="L85" s="58"/>
      <c r="M85" s="58"/>
      <c r="T85" s="78"/>
      <c r="X85" s="55"/>
      <c r="Y85" s="11"/>
    </row>
    <row r="86" spans="1:25" s="8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6"/>
      <c r="K86" s="58"/>
      <c r="L86" s="58"/>
      <c r="M86" s="58"/>
      <c r="T86" s="78"/>
      <c r="X86" s="55"/>
      <c r="Y86" s="11"/>
    </row>
    <row r="87" spans="1:25" s="8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6"/>
      <c r="K87" s="58"/>
      <c r="L87" s="58"/>
      <c r="M87" s="58"/>
      <c r="T87" s="78"/>
      <c r="X87" s="55"/>
      <c r="Y87" s="11"/>
    </row>
    <row r="88" spans="1:25" s="8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6"/>
      <c r="K88" s="58"/>
      <c r="L88" s="58"/>
      <c r="M88" s="58"/>
      <c r="T88" s="78"/>
      <c r="X88" s="55"/>
      <c r="Y88" s="11"/>
    </row>
    <row r="89" spans="1:25" s="8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6"/>
      <c r="K89" s="58"/>
      <c r="L89" s="58"/>
      <c r="M89" s="58"/>
      <c r="T89" s="78"/>
      <c r="X89" s="55"/>
      <c r="Y89" s="11"/>
    </row>
    <row r="90" spans="1:25" s="8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6"/>
      <c r="K90" s="58"/>
      <c r="L90" s="58"/>
      <c r="M90" s="58"/>
      <c r="T90" s="78"/>
      <c r="X90" s="55"/>
      <c r="Y90" s="11"/>
    </row>
    <row r="91" spans="1:25" s="8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6"/>
      <c r="K91" s="58"/>
      <c r="L91" s="58"/>
      <c r="M91" s="58"/>
      <c r="T91" s="78"/>
      <c r="X91" s="55"/>
      <c r="Y91" s="11"/>
    </row>
    <row r="92" spans="1:25" s="8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6"/>
      <c r="K92" s="58"/>
      <c r="L92" s="58"/>
      <c r="M92" s="58"/>
      <c r="T92" s="78"/>
      <c r="X92" s="55"/>
      <c r="Y92" s="11"/>
    </row>
    <row r="93" spans="1:25" s="8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6"/>
      <c r="K93" s="58"/>
      <c r="L93" s="58"/>
      <c r="M93" s="58"/>
      <c r="T93" s="78"/>
      <c r="X93" s="55"/>
      <c r="Y93" s="11"/>
    </row>
    <row r="94" spans="1:25" s="8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6"/>
      <c r="K94" s="58"/>
      <c r="L94" s="58"/>
      <c r="M94" s="58"/>
      <c r="T94" s="78"/>
      <c r="X94" s="55"/>
      <c r="Y94" s="11"/>
    </row>
    <row r="95" spans="1:25" s="8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6"/>
      <c r="K95" s="58"/>
      <c r="L95" s="58"/>
      <c r="M95" s="58"/>
      <c r="T95" s="78"/>
      <c r="X95" s="55"/>
      <c r="Y95" s="11"/>
    </row>
    <row r="96" spans="1:25" s="8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6"/>
      <c r="K96" s="58"/>
      <c r="L96" s="58"/>
      <c r="M96" s="58"/>
      <c r="T96" s="78"/>
      <c r="X96" s="55"/>
      <c r="Y96" s="11"/>
    </row>
    <row r="97" spans="1:25" s="8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6"/>
      <c r="K97" s="58"/>
      <c r="L97" s="58"/>
      <c r="M97" s="58"/>
      <c r="T97" s="78"/>
      <c r="X97" s="55"/>
      <c r="Y97" s="11"/>
    </row>
    <row r="98" spans="1:25" s="8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6"/>
      <c r="K98" s="58"/>
      <c r="L98" s="58"/>
      <c r="M98" s="58"/>
      <c r="T98" s="78"/>
      <c r="X98" s="55"/>
      <c r="Y98" s="11"/>
    </row>
    <row r="99" spans="1:25" s="8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6"/>
      <c r="K99" s="58"/>
      <c r="L99" s="58"/>
      <c r="M99" s="58"/>
      <c r="T99" s="78"/>
      <c r="X99" s="55"/>
      <c r="Y99" s="11"/>
    </row>
  </sheetData>
  <mergeCells count="23">
    <mergeCell ref="P6:P7"/>
    <mergeCell ref="Q6:Q7"/>
    <mergeCell ref="W6:W7"/>
    <mergeCell ref="X6:X7"/>
    <mergeCell ref="U6:V6"/>
    <mergeCell ref="T6:T7"/>
    <mergeCell ref="R6:S6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27559055118110237" right="0.27559055118110237" top="0.78740157480314965" bottom="0.78740157480314965" header="0.31496062992125984" footer="0.31496062992125984"/>
  <pageSetup paperSize="9" scale="42" firstPageNumber="158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97950-2DE8-4B65-8744-A38CCFA5D3D1}">
  <sheetPr>
    <tabColor rgb="FFFFC000"/>
    <pageSetUpPr fitToPage="1"/>
  </sheetPr>
  <dimension ref="A1:Y98"/>
  <sheetViews>
    <sheetView showGridLines="0" view="pageBreakPreview" zoomScale="70" zoomScaleNormal="70" zoomScaleSheetLayoutView="70" workbookViewId="0">
      <selection activeCell="B35" sqref="B35"/>
    </sheetView>
  </sheetViews>
  <sheetFormatPr defaultColWidth="9.140625" defaultRowHeight="15" outlineLevelCol="1" x14ac:dyDescent="0.25"/>
  <cols>
    <col min="1" max="1" width="5.42578125" customWidth="1"/>
    <col min="2" max="2" width="5.85546875" customWidth="1"/>
    <col min="3" max="3" width="7.7109375" hidden="1" customWidth="1" outlineLevel="1"/>
    <col min="4" max="4" width="6.42578125" hidden="1" customWidth="1" outlineLevel="1"/>
    <col min="5" max="5" width="8.28515625" customWidth="1" collapsed="1"/>
    <col min="6" max="6" width="15.5703125" hidden="1" customWidth="1" outlineLevel="1"/>
    <col min="7" max="7" width="37.85546875" customWidth="1" collapsed="1"/>
    <col min="8" max="8" width="38.85546875" customWidth="1"/>
    <col min="9" max="9" width="7.140625" customWidth="1"/>
    <col min="10" max="10" width="14.7109375" style="86" customWidth="1"/>
    <col min="11" max="12" width="14.85546875" style="88" customWidth="1"/>
    <col min="13" max="13" width="13.5703125" style="88" customWidth="1"/>
    <col min="14" max="14" width="13.7109375" style="88" customWidth="1"/>
    <col min="15" max="15" width="14.7109375" style="88" customWidth="1"/>
    <col min="16" max="17" width="16.7109375" style="88" customWidth="1"/>
    <col min="18" max="19" width="17.28515625" style="88" customWidth="1"/>
    <col min="20" max="20" width="16.140625" style="78" customWidth="1"/>
    <col min="21" max="22" width="14.85546875" style="88" customWidth="1"/>
    <col min="23" max="23" width="14.42578125" style="88" customWidth="1"/>
    <col min="24" max="24" width="17.7109375" style="123" customWidth="1"/>
  </cols>
  <sheetData>
    <row r="1" spans="1:25" ht="18" x14ac:dyDescent="0.25">
      <c r="A1" s="82" t="s">
        <v>47</v>
      </c>
      <c r="B1" s="83"/>
      <c r="C1" s="83"/>
      <c r="D1" s="83"/>
      <c r="E1" s="83"/>
      <c r="F1" s="84"/>
      <c r="G1" s="83"/>
      <c r="H1" s="85"/>
      <c r="I1" s="83"/>
      <c r="K1" s="87"/>
      <c r="N1" s="89"/>
      <c r="O1" s="89"/>
      <c r="Q1" s="89"/>
      <c r="R1" s="89"/>
      <c r="S1" s="89"/>
      <c r="T1" s="75"/>
      <c r="U1" s="90"/>
      <c r="V1"/>
      <c r="W1"/>
      <c r="X1"/>
    </row>
    <row r="2" spans="1:25" ht="15.75" x14ac:dyDescent="0.25">
      <c r="A2" s="12" t="s">
        <v>59</v>
      </c>
      <c r="B2" s="91"/>
      <c r="C2" s="91"/>
      <c r="F2" s="92"/>
      <c r="G2" s="93" t="s">
        <v>49</v>
      </c>
      <c r="H2" s="94" t="s">
        <v>82</v>
      </c>
      <c r="I2" s="95"/>
      <c r="K2" s="87"/>
      <c r="N2" s="96"/>
      <c r="O2" s="96"/>
      <c r="Q2" s="96"/>
      <c r="R2" s="96"/>
      <c r="S2" s="96"/>
      <c r="T2" s="76"/>
      <c r="U2" s="90"/>
      <c r="V2"/>
      <c r="W2"/>
      <c r="X2"/>
    </row>
    <row r="3" spans="1:25" ht="15.75" x14ac:dyDescent="0.25">
      <c r="A3" s="97"/>
      <c r="B3" s="91"/>
      <c r="C3" s="91"/>
      <c r="F3" s="92"/>
      <c r="G3" s="98" t="s">
        <v>0</v>
      </c>
      <c r="H3" s="99"/>
      <c r="I3" s="95"/>
      <c r="K3" s="87"/>
      <c r="N3" s="96"/>
      <c r="O3" s="96"/>
      <c r="Q3" s="96"/>
      <c r="R3" s="96"/>
      <c r="S3" s="96"/>
      <c r="T3" s="76"/>
      <c r="U3" s="90"/>
      <c r="V3"/>
      <c r="W3"/>
      <c r="X3"/>
    </row>
    <row r="4" spans="1:25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2"/>
      <c r="N4" s="23"/>
      <c r="O4" s="22"/>
      <c r="P4" s="22"/>
      <c r="Q4" s="22"/>
      <c r="R4" s="22"/>
      <c r="S4" s="22"/>
      <c r="T4" s="77"/>
      <c r="U4" s="22"/>
      <c r="V4" s="22"/>
      <c r="X4" s="24" t="s">
        <v>1</v>
      </c>
      <c r="Y4" s="90"/>
    </row>
    <row r="5" spans="1:25" ht="25.5" customHeight="1" x14ac:dyDescent="0.25">
      <c r="A5" s="271" t="s">
        <v>101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5"/>
    </row>
    <row r="6" spans="1:25" ht="25.5" customHeight="1" x14ac:dyDescent="0.25">
      <c r="A6" s="272" t="s">
        <v>2</v>
      </c>
      <c r="B6" s="272" t="s">
        <v>3</v>
      </c>
      <c r="C6" s="273" t="s">
        <v>4</v>
      </c>
      <c r="D6" s="273" t="s">
        <v>5</v>
      </c>
      <c r="E6" s="273" t="s">
        <v>6</v>
      </c>
      <c r="F6" s="273" t="s">
        <v>7</v>
      </c>
      <c r="G6" s="273" t="s">
        <v>8</v>
      </c>
      <c r="H6" s="274" t="s">
        <v>9</v>
      </c>
      <c r="I6" s="275" t="s">
        <v>10</v>
      </c>
      <c r="J6" s="274" t="s">
        <v>11</v>
      </c>
      <c r="K6" s="274" t="s">
        <v>12</v>
      </c>
      <c r="L6" s="274" t="s">
        <v>13</v>
      </c>
      <c r="M6" s="274" t="s">
        <v>14</v>
      </c>
      <c r="N6" s="274" t="s">
        <v>21</v>
      </c>
      <c r="O6" s="270" t="s">
        <v>22</v>
      </c>
      <c r="P6" s="276" t="s">
        <v>27</v>
      </c>
      <c r="Q6" s="276" t="s">
        <v>23</v>
      </c>
      <c r="R6" s="281" t="s">
        <v>20</v>
      </c>
      <c r="S6" s="282"/>
      <c r="T6" s="279" t="s">
        <v>28</v>
      </c>
      <c r="U6" s="278" t="s">
        <v>20</v>
      </c>
      <c r="V6" s="278"/>
      <c r="W6" s="270" t="s">
        <v>24</v>
      </c>
      <c r="X6" s="277" t="s">
        <v>15</v>
      </c>
    </row>
    <row r="7" spans="1:25" ht="81" customHeight="1" x14ac:dyDescent="0.25">
      <c r="A7" s="272"/>
      <c r="B7" s="272"/>
      <c r="C7" s="273"/>
      <c r="D7" s="273"/>
      <c r="E7" s="273"/>
      <c r="F7" s="273"/>
      <c r="G7" s="273"/>
      <c r="H7" s="274"/>
      <c r="I7" s="275"/>
      <c r="J7" s="274"/>
      <c r="K7" s="274"/>
      <c r="L7" s="274"/>
      <c r="M7" s="274"/>
      <c r="N7" s="274"/>
      <c r="O7" s="270"/>
      <c r="P7" s="276"/>
      <c r="Q7" s="276"/>
      <c r="R7" s="81" t="s">
        <v>25</v>
      </c>
      <c r="S7" s="80" t="s">
        <v>26</v>
      </c>
      <c r="T7" s="280"/>
      <c r="U7" s="80" t="s">
        <v>18</v>
      </c>
      <c r="V7" s="80" t="s">
        <v>19</v>
      </c>
      <c r="W7" s="270"/>
      <c r="X7" s="277"/>
    </row>
    <row r="8" spans="1:25" s="100" customFormat="1" ht="25.5" customHeight="1" x14ac:dyDescent="0.3">
      <c r="A8" s="68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27">
        <f>SUM(K9:K11)</f>
        <v>160608</v>
      </c>
      <c r="L8" s="27">
        <f t="shared" ref="L8:M8" si="0">SUM(L9:L11)</f>
        <v>144547</v>
      </c>
      <c r="M8" s="27">
        <f t="shared" si="0"/>
        <v>16061</v>
      </c>
      <c r="N8" s="27"/>
      <c r="O8" s="27">
        <f t="shared" ref="O8:V8" si="1">SUM(O9:O11)</f>
        <v>30945</v>
      </c>
      <c r="P8" s="28">
        <f t="shared" si="1"/>
        <v>10150</v>
      </c>
      <c r="Q8" s="28">
        <f t="shared" si="1"/>
        <v>2000</v>
      </c>
      <c r="R8" s="28">
        <f t="shared" si="1"/>
        <v>2000</v>
      </c>
      <c r="S8" s="28">
        <f t="shared" si="1"/>
        <v>0</v>
      </c>
      <c r="T8" s="28">
        <f t="shared" si="1"/>
        <v>8150</v>
      </c>
      <c r="U8" s="28">
        <f t="shared" si="1"/>
        <v>8150</v>
      </c>
      <c r="V8" s="28">
        <f t="shared" si="1"/>
        <v>0</v>
      </c>
      <c r="W8" s="27">
        <f>SUM(W9:W11)</f>
        <v>119513</v>
      </c>
      <c r="X8" s="29"/>
    </row>
    <row r="9" spans="1:25" ht="63.6" customHeight="1" x14ac:dyDescent="0.25">
      <c r="A9" s="285">
        <v>1</v>
      </c>
      <c r="B9" s="287" t="s">
        <v>52</v>
      </c>
      <c r="C9" s="285">
        <v>3299</v>
      </c>
      <c r="D9" s="101">
        <v>5011</v>
      </c>
      <c r="E9" s="101">
        <v>50</v>
      </c>
      <c r="F9" s="289">
        <v>60001101638</v>
      </c>
      <c r="G9" s="291" t="s">
        <v>102</v>
      </c>
      <c r="H9" s="293" t="s">
        <v>103</v>
      </c>
      <c r="I9" s="295"/>
      <c r="J9" s="297" t="s">
        <v>64</v>
      </c>
      <c r="K9" s="299">
        <f>SUM(L9:M9)</f>
        <v>141715</v>
      </c>
      <c r="L9" s="299">
        <v>127543</v>
      </c>
      <c r="M9" s="299">
        <v>14172</v>
      </c>
      <c r="N9" s="303" t="s">
        <v>104</v>
      </c>
      <c r="O9" s="305">
        <v>25000</v>
      </c>
      <c r="P9" s="110">
        <f t="shared" ref="P9:P11" si="2">Q9+T9</f>
        <v>500</v>
      </c>
      <c r="Q9" s="265">
        <f t="shared" ref="Q9:Q11" si="3">SUM(R9:S9)</f>
        <v>0</v>
      </c>
      <c r="R9" s="109">
        <v>0</v>
      </c>
      <c r="S9" s="109">
        <v>0</v>
      </c>
      <c r="T9" s="148">
        <f t="shared" ref="T9:T13" si="4">SUM(U9:V9)</f>
        <v>500</v>
      </c>
      <c r="U9" s="111">
        <v>500</v>
      </c>
      <c r="V9" s="111">
        <v>0</v>
      </c>
      <c r="W9" s="301">
        <f>K9-O9-P9-P10</f>
        <v>109215</v>
      </c>
      <c r="X9" s="283" t="s">
        <v>105</v>
      </c>
    </row>
    <row r="10" spans="1:25" ht="54.6" customHeight="1" x14ac:dyDescent="0.25">
      <c r="A10" s="286"/>
      <c r="B10" s="288"/>
      <c r="C10" s="286"/>
      <c r="D10" s="102">
        <v>5169</v>
      </c>
      <c r="E10" s="102">
        <v>51</v>
      </c>
      <c r="F10" s="290"/>
      <c r="G10" s="292"/>
      <c r="H10" s="294"/>
      <c r="I10" s="296"/>
      <c r="J10" s="298"/>
      <c r="K10" s="300"/>
      <c r="L10" s="300"/>
      <c r="M10" s="300"/>
      <c r="N10" s="304"/>
      <c r="O10" s="306"/>
      <c r="P10" s="110">
        <f t="shared" si="2"/>
        <v>7000</v>
      </c>
      <c r="Q10" s="265">
        <f t="shared" si="3"/>
        <v>0</v>
      </c>
      <c r="R10" s="109">
        <v>0</v>
      </c>
      <c r="S10" s="109">
        <v>0</v>
      </c>
      <c r="T10" s="148">
        <f t="shared" si="4"/>
        <v>7000</v>
      </c>
      <c r="U10" s="111">
        <v>7000</v>
      </c>
      <c r="V10" s="111">
        <v>0</v>
      </c>
      <c r="W10" s="302"/>
      <c r="X10" s="284"/>
    </row>
    <row r="11" spans="1:25" ht="126" customHeight="1" x14ac:dyDescent="0.25">
      <c r="A11" s="101">
        <v>2</v>
      </c>
      <c r="B11" s="101" t="s">
        <v>52</v>
      </c>
      <c r="C11" s="101">
        <v>3141</v>
      </c>
      <c r="D11" s="102">
        <v>5321</v>
      </c>
      <c r="E11" s="102">
        <v>53</v>
      </c>
      <c r="F11" s="116">
        <v>60002101591</v>
      </c>
      <c r="G11" s="112" t="s">
        <v>97</v>
      </c>
      <c r="H11" s="113" t="s">
        <v>98</v>
      </c>
      <c r="I11" s="117"/>
      <c r="J11" s="117" t="s">
        <v>64</v>
      </c>
      <c r="K11" s="107">
        <f>SUM(L11:M11)</f>
        <v>18893</v>
      </c>
      <c r="L11" s="107">
        <v>17004</v>
      </c>
      <c r="M11" s="107">
        <v>1889</v>
      </c>
      <c r="N11" s="114" t="s">
        <v>99</v>
      </c>
      <c r="O11" s="109">
        <v>5945</v>
      </c>
      <c r="P11" s="110">
        <f t="shared" si="2"/>
        <v>2650</v>
      </c>
      <c r="Q11" s="265">
        <f t="shared" si="3"/>
        <v>2000</v>
      </c>
      <c r="R11" s="109">
        <v>2000</v>
      </c>
      <c r="S11" s="109">
        <v>0</v>
      </c>
      <c r="T11" s="148">
        <f t="shared" si="4"/>
        <v>650</v>
      </c>
      <c r="U11" s="111">
        <v>650</v>
      </c>
      <c r="V11" s="111">
        <v>0</v>
      </c>
      <c r="W11" s="111">
        <f t="shared" ref="W11" si="5">K11-O11-P11</f>
        <v>10298</v>
      </c>
      <c r="X11" s="136" t="s">
        <v>87</v>
      </c>
    </row>
    <row r="12" spans="1:25" s="100" customFormat="1" ht="25.5" hidden="1" customHeight="1" x14ac:dyDescent="0.3">
      <c r="A12" s="71" t="s">
        <v>17</v>
      </c>
      <c r="B12" s="71"/>
      <c r="C12" s="71"/>
      <c r="D12" s="71"/>
      <c r="E12" s="71"/>
      <c r="F12" s="71"/>
      <c r="G12" s="71"/>
      <c r="H12" s="71"/>
      <c r="I12" s="71"/>
      <c r="J12" s="71"/>
      <c r="K12" s="45">
        <f>SUM(K13)</f>
        <v>0</v>
      </c>
      <c r="L12" s="45">
        <f>SUM(L13)</f>
        <v>0</v>
      </c>
      <c r="M12" s="45">
        <f>SUM(M13)</f>
        <v>0</v>
      </c>
      <c r="N12" s="46"/>
      <c r="O12" s="45">
        <f>SUM(O13)</f>
        <v>0</v>
      </c>
      <c r="P12" s="72">
        <f>SUM(P13)</f>
        <v>0</v>
      </c>
      <c r="Q12" s="72">
        <f>SUM(Q13)</f>
        <v>0</v>
      </c>
      <c r="R12" s="72">
        <f t="shared" ref="R12:V12" si="6">SUM(R13)</f>
        <v>0</v>
      </c>
      <c r="S12" s="72">
        <f t="shared" si="6"/>
        <v>0</v>
      </c>
      <c r="T12" s="72">
        <f>SUM(T13)</f>
        <v>0</v>
      </c>
      <c r="U12" s="72">
        <f t="shared" si="6"/>
        <v>0</v>
      </c>
      <c r="V12" s="72">
        <f t="shared" si="6"/>
        <v>0</v>
      </c>
      <c r="W12" s="45">
        <f>SUM(W13)</f>
        <v>0</v>
      </c>
      <c r="X12" s="29"/>
    </row>
    <row r="13" spans="1:25" ht="15.75" hidden="1" x14ac:dyDescent="0.25">
      <c r="A13" s="101">
        <v>1</v>
      </c>
      <c r="B13" s="101"/>
      <c r="C13" s="102"/>
      <c r="D13" s="102"/>
      <c r="E13" s="102"/>
      <c r="F13" s="116"/>
      <c r="G13" s="112"/>
      <c r="H13" s="113"/>
      <c r="I13" s="117"/>
      <c r="J13" s="106"/>
      <c r="K13" s="107"/>
      <c r="L13" s="107"/>
      <c r="M13" s="107"/>
      <c r="N13" s="114"/>
      <c r="O13" s="109">
        <v>0</v>
      </c>
      <c r="P13" s="110">
        <f>Q13+T13</f>
        <v>0</v>
      </c>
      <c r="Q13" s="109">
        <f>SUM(R13:S13)</f>
        <v>0</v>
      </c>
      <c r="R13" s="109"/>
      <c r="S13" s="109"/>
      <c r="T13" s="111">
        <f t="shared" si="4"/>
        <v>0</v>
      </c>
      <c r="U13" s="111"/>
      <c r="V13" s="111"/>
      <c r="W13" s="111">
        <f>K13-O13-P13</f>
        <v>0</v>
      </c>
      <c r="X13" s="115"/>
    </row>
    <row r="14" spans="1:25" ht="35.25" customHeight="1" x14ac:dyDescent="0.25">
      <c r="A14" s="73" t="s">
        <v>106</v>
      </c>
      <c r="B14" s="73"/>
      <c r="C14" s="73"/>
      <c r="D14" s="73"/>
      <c r="E14" s="73"/>
      <c r="F14" s="73"/>
      <c r="G14" s="73"/>
      <c r="H14" s="73"/>
      <c r="I14" s="73"/>
      <c r="J14" s="73"/>
      <c r="K14" s="47">
        <f>K8+K12</f>
        <v>160608</v>
      </c>
      <c r="L14" s="47">
        <f>L8+L12</f>
        <v>144547</v>
      </c>
      <c r="M14" s="47">
        <f>M8+M12</f>
        <v>16061</v>
      </c>
      <c r="N14" s="47"/>
      <c r="O14" s="47">
        <f t="shared" ref="O14:W14" si="7">O8+O12</f>
        <v>30945</v>
      </c>
      <c r="P14" s="47">
        <f t="shared" si="7"/>
        <v>10150</v>
      </c>
      <c r="Q14" s="47">
        <f t="shared" si="7"/>
        <v>2000</v>
      </c>
      <c r="R14" s="47">
        <f t="shared" si="7"/>
        <v>2000</v>
      </c>
      <c r="S14" s="47">
        <f t="shared" si="7"/>
        <v>0</v>
      </c>
      <c r="T14" s="47">
        <f t="shared" si="7"/>
        <v>8150</v>
      </c>
      <c r="U14" s="47">
        <f t="shared" si="7"/>
        <v>8150</v>
      </c>
      <c r="V14" s="47">
        <f t="shared" si="7"/>
        <v>0</v>
      </c>
      <c r="W14" s="48">
        <f t="shared" si="7"/>
        <v>119513</v>
      </c>
      <c r="X14" s="49"/>
    </row>
    <row r="15" spans="1:25" s="88" customFormat="1" x14ac:dyDescent="0.25">
      <c r="A15" s="86"/>
      <c r="B15" s="86"/>
      <c r="C15" s="86"/>
      <c r="D15" s="86"/>
      <c r="E15" s="86"/>
      <c r="F15" s="86"/>
      <c r="G15" s="118"/>
      <c r="H15" s="86"/>
      <c r="I15" s="119"/>
      <c r="J15" s="120"/>
      <c r="K15" s="121"/>
      <c r="L15" s="121"/>
      <c r="M15" s="121"/>
      <c r="N15" s="122"/>
      <c r="O15" s="122"/>
      <c r="T15" s="78"/>
      <c r="X15" s="123"/>
      <c r="Y15"/>
    </row>
    <row r="16" spans="1:25" s="88" customFormat="1" x14ac:dyDescent="0.25">
      <c r="A16" s="86"/>
      <c r="B16" s="86"/>
      <c r="C16" s="86"/>
      <c r="D16" s="86"/>
      <c r="E16" s="86"/>
      <c r="F16" s="86"/>
      <c r="G16" s="86"/>
      <c r="H16" s="86"/>
      <c r="I16" s="124"/>
      <c r="J16" s="125"/>
      <c r="K16" s="126"/>
      <c r="L16" s="126"/>
      <c r="M16" s="126"/>
      <c r="T16" s="78"/>
      <c r="X16" s="123"/>
      <c r="Y16"/>
    </row>
    <row r="17" spans="1:25" s="88" customFormat="1" ht="18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T17" s="78"/>
      <c r="X17" s="123"/>
      <c r="Y17"/>
    </row>
    <row r="18" spans="1:25" s="133" customFormat="1" x14ac:dyDescent="0.2">
      <c r="A18" s="128"/>
      <c r="B18" s="129"/>
      <c r="C18" s="128"/>
      <c r="D18" s="129"/>
      <c r="E18" s="129"/>
      <c r="F18" s="129"/>
      <c r="G18" s="129"/>
      <c r="H18" s="129"/>
      <c r="I18" s="130"/>
      <c r="J18" s="131"/>
      <c r="K18" s="132"/>
      <c r="L18" s="132"/>
      <c r="M18" s="132"/>
      <c r="T18" s="78"/>
      <c r="X18" s="134"/>
      <c r="Y18" s="128"/>
    </row>
    <row r="19" spans="1:25" s="88" customFormat="1" x14ac:dyDescent="0.25">
      <c r="A19" s="86"/>
      <c r="B19" s="86"/>
      <c r="C19" s="86"/>
      <c r="D19" s="86"/>
      <c r="E19" s="86"/>
      <c r="F19" s="86"/>
      <c r="G19" s="86"/>
      <c r="H19" s="86"/>
      <c r="I19"/>
      <c r="J19" s="125"/>
      <c r="K19" s="126"/>
      <c r="L19" s="126"/>
      <c r="M19" s="126"/>
      <c r="T19" s="78"/>
      <c r="X19" s="123"/>
      <c r="Y19"/>
    </row>
    <row r="20" spans="1:25" s="88" customFormat="1" x14ac:dyDescent="0.25">
      <c r="A20" s="86"/>
      <c r="B20" s="86"/>
      <c r="C20" s="86"/>
      <c r="D20" s="86"/>
      <c r="E20" s="86"/>
      <c r="F20" s="86"/>
      <c r="G20" s="86"/>
      <c r="H20" s="86"/>
      <c r="I20"/>
      <c r="J20" s="125"/>
      <c r="K20" s="126"/>
      <c r="L20" s="126"/>
      <c r="M20" s="126"/>
      <c r="T20" s="78"/>
      <c r="X20" s="123"/>
      <c r="Y20"/>
    </row>
    <row r="21" spans="1:25" s="88" customFormat="1" x14ac:dyDescent="0.25">
      <c r="A21" s="86"/>
      <c r="B21" s="86"/>
      <c r="C21" s="86"/>
      <c r="D21" s="86"/>
      <c r="E21" s="86"/>
      <c r="F21" s="86"/>
      <c r="G21" s="86"/>
      <c r="H21" s="86"/>
      <c r="I21"/>
      <c r="J21" s="125"/>
      <c r="K21" s="126"/>
      <c r="L21" s="126"/>
      <c r="M21" s="126"/>
      <c r="T21" s="78"/>
      <c r="X21" s="123"/>
      <c r="Y21"/>
    </row>
    <row r="22" spans="1:25" s="88" customFormat="1" x14ac:dyDescent="0.25">
      <c r="A22" s="86"/>
      <c r="B22" s="86"/>
      <c r="C22" s="86"/>
      <c r="D22" s="86"/>
      <c r="E22" s="86"/>
      <c r="F22" s="86"/>
      <c r="G22" s="86"/>
      <c r="H22" s="86"/>
      <c r="I22"/>
      <c r="J22" s="125"/>
      <c r="K22" s="126"/>
      <c r="L22" s="126"/>
      <c r="M22" s="126"/>
      <c r="T22" s="78"/>
      <c r="X22" s="123"/>
      <c r="Y22"/>
    </row>
    <row r="23" spans="1:25" s="88" customFormat="1" x14ac:dyDescent="0.25">
      <c r="A23" s="86"/>
      <c r="B23" s="86"/>
      <c r="C23" s="86"/>
      <c r="D23" s="86"/>
      <c r="E23" s="86"/>
      <c r="F23" s="86"/>
      <c r="G23" s="86"/>
      <c r="H23" s="86"/>
      <c r="I23"/>
      <c r="J23" s="125"/>
      <c r="K23" s="126"/>
      <c r="L23" s="126"/>
      <c r="M23" s="126"/>
      <c r="T23" s="78"/>
      <c r="X23" s="123"/>
      <c r="Y23"/>
    </row>
    <row r="24" spans="1:25" s="88" customFormat="1" x14ac:dyDescent="0.25">
      <c r="A24" s="86"/>
      <c r="B24" s="86"/>
      <c r="C24" s="86"/>
      <c r="D24" s="86"/>
      <c r="E24" s="86"/>
      <c r="F24" s="86"/>
      <c r="G24" s="86"/>
      <c r="H24" s="86"/>
      <c r="I24"/>
      <c r="J24" s="125"/>
      <c r="K24" s="126"/>
      <c r="L24" s="126"/>
      <c r="M24" s="126"/>
      <c r="T24" s="78"/>
      <c r="X24" s="123"/>
      <c r="Y24"/>
    </row>
    <row r="25" spans="1:25" s="88" customFormat="1" x14ac:dyDescent="0.25">
      <c r="A25" s="86"/>
      <c r="B25" s="86"/>
      <c r="C25" s="86"/>
      <c r="D25" s="86"/>
      <c r="E25" s="86"/>
      <c r="F25" s="86"/>
      <c r="G25" s="86"/>
      <c r="H25" s="86"/>
      <c r="I25"/>
      <c r="J25" s="125"/>
      <c r="K25" s="126"/>
      <c r="L25" s="126"/>
      <c r="M25" s="126"/>
      <c r="T25" s="78"/>
      <c r="X25" s="123"/>
      <c r="Y25"/>
    </row>
    <row r="26" spans="1:25" s="88" customFormat="1" x14ac:dyDescent="0.25">
      <c r="A26" s="86"/>
      <c r="B26" s="86"/>
      <c r="C26" s="86"/>
      <c r="D26" s="86"/>
      <c r="E26" s="86"/>
      <c r="F26" s="86"/>
      <c r="G26" s="86"/>
      <c r="H26" s="86"/>
      <c r="I26"/>
      <c r="J26" s="125"/>
      <c r="K26" s="126"/>
      <c r="L26" s="126"/>
      <c r="M26" s="126"/>
      <c r="T26" s="78"/>
      <c r="X26" s="123"/>
      <c r="Y26"/>
    </row>
    <row r="27" spans="1:25" s="88" customFormat="1" x14ac:dyDescent="0.25">
      <c r="A27" s="86"/>
      <c r="B27" s="86"/>
      <c r="C27" s="86"/>
      <c r="D27" s="86"/>
      <c r="E27" s="86"/>
      <c r="F27" s="86"/>
      <c r="G27" s="86"/>
      <c r="H27" s="86"/>
      <c r="I27"/>
      <c r="J27" s="125"/>
      <c r="K27" s="126"/>
      <c r="L27" s="126"/>
      <c r="M27" s="126"/>
      <c r="T27" s="78"/>
      <c r="X27" s="123"/>
      <c r="Y27"/>
    </row>
    <row r="28" spans="1:25" s="88" customFormat="1" x14ac:dyDescent="0.25">
      <c r="A28" s="86"/>
      <c r="B28" s="86"/>
      <c r="C28" s="86"/>
      <c r="D28" s="86"/>
      <c r="E28" s="86"/>
      <c r="F28" s="86"/>
      <c r="G28" s="86"/>
      <c r="H28" s="86"/>
      <c r="I28"/>
      <c r="J28" s="125"/>
      <c r="K28" s="126"/>
      <c r="L28" s="126"/>
      <c r="M28" s="126"/>
      <c r="T28" s="78"/>
      <c r="X28" s="123"/>
      <c r="Y28"/>
    </row>
    <row r="29" spans="1:25" s="88" customFormat="1" x14ac:dyDescent="0.25">
      <c r="A29" s="86"/>
      <c r="B29" s="86"/>
      <c r="C29" s="86"/>
      <c r="D29" s="86"/>
      <c r="E29" s="86"/>
      <c r="F29" s="86"/>
      <c r="G29" s="86"/>
      <c r="H29" s="86"/>
      <c r="I29"/>
      <c r="J29" s="125"/>
      <c r="K29" s="126"/>
      <c r="L29" s="126"/>
      <c r="M29" s="126"/>
      <c r="T29" s="78"/>
      <c r="X29" s="123"/>
      <c r="Y29"/>
    </row>
    <row r="30" spans="1:25" s="88" customFormat="1" x14ac:dyDescent="0.25">
      <c r="A30" s="86"/>
      <c r="B30" s="86"/>
      <c r="C30" s="86"/>
      <c r="D30" s="86"/>
      <c r="E30" s="86"/>
      <c r="F30" s="86"/>
      <c r="G30" s="86"/>
      <c r="H30" s="86"/>
      <c r="I30"/>
      <c r="J30" s="125"/>
      <c r="K30" s="126"/>
      <c r="L30" s="126"/>
      <c r="M30" s="126"/>
      <c r="T30" s="78"/>
      <c r="X30" s="123"/>
      <c r="Y30"/>
    </row>
    <row r="31" spans="1:25" s="88" customFormat="1" x14ac:dyDescent="0.25">
      <c r="A31" s="86"/>
      <c r="B31" s="86"/>
      <c r="C31" s="86"/>
      <c r="D31" s="86"/>
      <c r="E31" s="86"/>
      <c r="F31" s="86"/>
      <c r="G31" s="86"/>
      <c r="H31" s="86"/>
      <c r="I31"/>
      <c r="J31" s="125"/>
      <c r="K31" s="126"/>
      <c r="L31" s="126"/>
      <c r="M31" s="126"/>
      <c r="T31" s="78"/>
      <c r="X31" s="123"/>
      <c r="Y31"/>
    </row>
    <row r="32" spans="1:25" s="88" customFormat="1" x14ac:dyDescent="0.25">
      <c r="A32" s="86"/>
      <c r="B32" s="86"/>
      <c r="C32" s="86"/>
      <c r="D32" s="86"/>
      <c r="E32" s="86"/>
      <c r="F32" s="86"/>
      <c r="G32" s="86"/>
      <c r="H32" s="86"/>
      <c r="I32"/>
      <c r="J32" s="125"/>
      <c r="K32" s="126"/>
      <c r="L32" s="126"/>
      <c r="M32" s="126"/>
      <c r="T32" s="78"/>
      <c r="X32" s="123"/>
      <c r="Y32"/>
    </row>
    <row r="33" spans="1:25" s="88" customFormat="1" x14ac:dyDescent="0.25">
      <c r="A33" s="86"/>
      <c r="B33" s="86"/>
      <c r="C33" s="86"/>
      <c r="D33" s="86"/>
      <c r="E33" s="86"/>
      <c r="F33" s="86"/>
      <c r="G33" s="86"/>
      <c r="H33" s="86"/>
      <c r="I33"/>
      <c r="J33" s="125"/>
      <c r="K33" s="126"/>
      <c r="L33" s="126"/>
      <c r="M33" s="126"/>
      <c r="T33" s="78"/>
      <c r="X33" s="123"/>
      <c r="Y33"/>
    </row>
    <row r="34" spans="1:25" s="88" customFormat="1" x14ac:dyDescent="0.25">
      <c r="A34" s="86"/>
      <c r="B34" s="86"/>
      <c r="C34" s="86"/>
      <c r="D34" s="86"/>
      <c r="E34" s="86"/>
      <c r="F34" s="86"/>
      <c r="G34" s="86"/>
      <c r="H34" s="86"/>
      <c r="I34"/>
      <c r="J34" s="125"/>
      <c r="K34" s="126"/>
      <c r="L34" s="126"/>
      <c r="M34" s="126"/>
      <c r="T34" s="78"/>
      <c r="X34" s="123"/>
      <c r="Y34"/>
    </row>
    <row r="35" spans="1:25" s="88" customFormat="1" x14ac:dyDescent="0.25">
      <c r="A35" s="86"/>
      <c r="B35" s="86"/>
      <c r="C35" s="86"/>
      <c r="D35" s="86"/>
      <c r="E35" s="86"/>
      <c r="F35" s="86"/>
      <c r="G35" s="86"/>
      <c r="H35" s="86"/>
      <c r="I35"/>
      <c r="J35" s="125"/>
      <c r="K35" s="126"/>
      <c r="L35" s="126"/>
      <c r="M35" s="126"/>
      <c r="T35" s="78"/>
      <c r="X35" s="123"/>
      <c r="Y35"/>
    </row>
    <row r="36" spans="1:25" s="88" customFormat="1" x14ac:dyDescent="0.25">
      <c r="A36" s="86"/>
      <c r="B36" s="86"/>
      <c r="C36" s="86"/>
      <c r="D36" s="86"/>
      <c r="E36" s="86"/>
      <c r="F36" s="86"/>
      <c r="G36" s="86"/>
      <c r="H36" s="86"/>
      <c r="I36"/>
      <c r="J36" s="86"/>
      <c r="K36" s="126"/>
      <c r="L36" s="126"/>
      <c r="M36" s="126"/>
      <c r="T36" s="78"/>
      <c r="X36" s="123"/>
      <c r="Y36"/>
    </row>
    <row r="37" spans="1:25" s="88" customFormat="1" x14ac:dyDescent="0.25">
      <c r="A37" s="86"/>
      <c r="B37" s="86"/>
      <c r="C37" s="86"/>
      <c r="D37" s="86"/>
      <c r="E37" s="86"/>
      <c r="F37" s="86"/>
      <c r="G37" s="86"/>
      <c r="H37" s="86"/>
      <c r="I37"/>
      <c r="J37" s="86"/>
      <c r="K37" s="126"/>
      <c r="L37" s="126"/>
      <c r="M37" s="126"/>
      <c r="T37" s="78"/>
      <c r="X37" s="123"/>
      <c r="Y37"/>
    </row>
    <row r="38" spans="1:25" s="88" customFormat="1" x14ac:dyDescent="0.25">
      <c r="A38" s="86"/>
      <c r="B38" s="86"/>
      <c r="C38" s="86"/>
      <c r="D38" s="86"/>
      <c r="E38" s="86"/>
      <c r="F38" s="86"/>
      <c r="G38" s="86"/>
      <c r="H38" s="86"/>
      <c r="I38"/>
      <c r="J38" s="86"/>
      <c r="K38" s="126"/>
      <c r="L38" s="126"/>
      <c r="M38" s="126"/>
      <c r="T38" s="78"/>
      <c r="X38" s="123"/>
      <c r="Y38"/>
    </row>
    <row r="39" spans="1:25" s="88" customFormat="1" x14ac:dyDescent="0.25">
      <c r="A39" s="86"/>
      <c r="B39" s="86"/>
      <c r="C39" s="86"/>
      <c r="D39" s="86"/>
      <c r="E39" s="86"/>
      <c r="F39" s="86"/>
      <c r="G39" s="86"/>
      <c r="H39" s="86"/>
      <c r="I39"/>
      <c r="J39" s="86"/>
      <c r="K39" s="126"/>
      <c r="L39" s="126"/>
      <c r="M39" s="126"/>
      <c r="T39" s="78"/>
      <c r="X39" s="123"/>
      <c r="Y39"/>
    </row>
    <row r="40" spans="1:25" s="88" customFormat="1" x14ac:dyDescent="0.25">
      <c r="A40" s="86"/>
      <c r="B40" s="86"/>
      <c r="C40" s="86"/>
      <c r="D40" s="86"/>
      <c r="E40" s="86"/>
      <c r="F40" s="86"/>
      <c r="G40" s="86"/>
      <c r="H40" s="86"/>
      <c r="I40"/>
      <c r="J40" s="86"/>
      <c r="K40" s="126"/>
      <c r="L40" s="126"/>
      <c r="M40" s="126"/>
      <c r="T40" s="78"/>
      <c r="X40" s="123"/>
      <c r="Y40"/>
    </row>
    <row r="41" spans="1:25" s="88" customFormat="1" x14ac:dyDescent="0.25">
      <c r="A41" s="86"/>
      <c r="B41" s="86"/>
      <c r="C41" s="86"/>
      <c r="D41" s="86"/>
      <c r="E41" s="86"/>
      <c r="F41" s="86"/>
      <c r="G41" s="86"/>
      <c r="H41" s="86"/>
      <c r="I41"/>
      <c r="J41" s="86"/>
      <c r="K41" s="126"/>
      <c r="L41" s="126"/>
      <c r="M41" s="126"/>
      <c r="T41" s="78"/>
      <c r="X41" s="123"/>
      <c r="Y41"/>
    </row>
    <row r="42" spans="1:25" s="88" customFormat="1" x14ac:dyDescent="0.25">
      <c r="A42" s="86"/>
      <c r="B42" s="86"/>
      <c r="C42" s="86"/>
      <c r="D42" s="86"/>
      <c r="E42" s="86"/>
      <c r="F42" s="86"/>
      <c r="G42" s="86"/>
      <c r="H42" s="86"/>
      <c r="I42"/>
      <c r="J42" s="86"/>
      <c r="K42" s="126"/>
      <c r="L42" s="126"/>
      <c r="M42" s="126"/>
      <c r="T42" s="78"/>
      <c r="X42" s="123"/>
      <c r="Y42"/>
    </row>
    <row r="43" spans="1:25" s="88" customFormat="1" x14ac:dyDescent="0.25">
      <c r="A43" s="86"/>
      <c r="B43" s="86"/>
      <c r="C43" s="86"/>
      <c r="D43" s="86"/>
      <c r="E43" s="86"/>
      <c r="F43" s="86"/>
      <c r="G43" s="86"/>
      <c r="H43" s="86"/>
      <c r="I43"/>
      <c r="J43" s="86"/>
      <c r="K43" s="126"/>
      <c r="L43" s="126"/>
      <c r="M43" s="126"/>
      <c r="T43" s="78"/>
      <c r="X43" s="123"/>
      <c r="Y43"/>
    </row>
    <row r="44" spans="1:25" s="88" customFormat="1" x14ac:dyDescent="0.25">
      <c r="A44" s="86"/>
      <c r="B44" s="86"/>
      <c r="C44" s="86"/>
      <c r="D44" s="86"/>
      <c r="E44" s="86"/>
      <c r="F44" s="86"/>
      <c r="G44" s="86"/>
      <c r="H44" s="86"/>
      <c r="I44"/>
      <c r="J44" s="86"/>
      <c r="K44" s="126"/>
      <c r="L44" s="126"/>
      <c r="M44" s="126"/>
      <c r="T44" s="78"/>
      <c r="X44" s="123"/>
      <c r="Y44"/>
    </row>
    <row r="45" spans="1:25" s="88" customFormat="1" x14ac:dyDescent="0.25">
      <c r="A45" s="86"/>
      <c r="B45" s="86"/>
      <c r="C45" s="86"/>
      <c r="D45" s="86"/>
      <c r="E45" s="86"/>
      <c r="F45" s="86"/>
      <c r="G45" s="86"/>
      <c r="H45" s="86"/>
      <c r="I45"/>
      <c r="J45" s="86"/>
      <c r="K45" s="126"/>
      <c r="L45" s="126"/>
      <c r="M45" s="126"/>
      <c r="T45" s="78"/>
      <c r="X45" s="123"/>
      <c r="Y45"/>
    </row>
    <row r="46" spans="1:25" s="88" customFormat="1" x14ac:dyDescent="0.25">
      <c r="A46" s="86"/>
      <c r="B46" s="86"/>
      <c r="C46" s="86"/>
      <c r="D46" s="86"/>
      <c r="E46" s="86"/>
      <c r="F46" s="86"/>
      <c r="G46" s="86"/>
      <c r="H46" s="86"/>
      <c r="I46"/>
      <c r="J46" s="86"/>
      <c r="K46" s="126"/>
      <c r="L46" s="126"/>
      <c r="M46" s="126"/>
      <c r="T46" s="78"/>
      <c r="X46" s="123"/>
      <c r="Y46"/>
    </row>
    <row r="47" spans="1:25" s="88" customFormat="1" x14ac:dyDescent="0.25">
      <c r="A47"/>
      <c r="B47"/>
      <c r="C47"/>
      <c r="D47"/>
      <c r="E47"/>
      <c r="F47"/>
      <c r="G47"/>
      <c r="H47"/>
      <c r="I47"/>
      <c r="J47" s="86"/>
      <c r="K47" s="126"/>
      <c r="L47" s="126"/>
      <c r="M47" s="126"/>
      <c r="T47" s="78"/>
      <c r="X47" s="123"/>
      <c r="Y47"/>
    </row>
    <row r="48" spans="1:25" s="88" customFormat="1" x14ac:dyDescent="0.25">
      <c r="A48"/>
      <c r="B48"/>
      <c r="C48"/>
      <c r="D48"/>
      <c r="E48"/>
      <c r="F48"/>
      <c r="G48"/>
      <c r="H48"/>
      <c r="I48"/>
      <c r="J48" s="86"/>
      <c r="K48" s="126"/>
      <c r="L48" s="126"/>
      <c r="M48" s="126"/>
      <c r="T48" s="78"/>
      <c r="X48" s="123"/>
      <c r="Y48"/>
    </row>
    <row r="49" spans="1:25" s="88" customFormat="1" x14ac:dyDescent="0.25">
      <c r="A49"/>
      <c r="B49"/>
      <c r="C49"/>
      <c r="D49"/>
      <c r="E49"/>
      <c r="F49"/>
      <c r="G49"/>
      <c r="H49"/>
      <c r="I49"/>
      <c r="J49" s="86"/>
      <c r="K49" s="126"/>
      <c r="L49" s="126"/>
      <c r="M49" s="126"/>
      <c r="T49" s="78"/>
      <c r="X49" s="123"/>
      <c r="Y49"/>
    </row>
    <row r="50" spans="1:25" s="88" customFormat="1" x14ac:dyDescent="0.25">
      <c r="A50"/>
      <c r="B50"/>
      <c r="C50"/>
      <c r="D50"/>
      <c r="E50"/>
      <c r="F50"/>
      <c r="G50"/>
      <c r="H50"/>
      <c r="I50"/>
      <c r="J50" s="86"/>
      <c r="K50" s="126"/>
      <c r="L50" s="126"/>
      <c r="M50" s="126"/>
      <c r="T50" s="78"/>
      <c r="X50" s="123"/>
      <c r="Y50"/>
    </row>
    <row r="51" spans="1:25" s="88" customFormat="1" x14ac:dyDescent="0.25">
      <c r="A51"/>
      <c r="B51"/>
      <c r="C51"/>
      <c r="D51"/>
      <c r="E51"/>
      <c r="F51"/>
      <c r="G51"/>
      <c r="H51"/>
      <c r="I51"/>
      <c r="J51" s="86"/>
      <c r="K51" s="126"/>
      <c r="L51" s="126"/>
      <c r="M51" s="126"/>
      <c r="T51" s="78"/>
      <c r="X51" s="123"/>
      <c r="Y51"/>
    </row>
    <row r="52" spans="1:25" s="88" customFormat="1" x14ac:dyDescent="0.25">
      <c r="A52"/>
      <c r="B52"/>
      <c r="C52"/>
      <c r="D52"/>
      <c r="E52"/>
      <c r="F52"/>
      <c r="G52"/>
      <c r="H52"/>
      <c r="I52"/>
      <c r="J52" s="86"/>
      <c r="K52" s="126"/>
      <c r="L52" s="126"/>
      <c r="M52" s="126"/>
      <c r="T52" s="78"/>
      <c r="X52" s="123"/>
      <c r="Y52"/>
    </row>
    <row r="53" spans="1:25" s="88" customFormat="1" x14ac:dyDescent="0.25">
      <c r="A53"/>
      <c r="B53"/>
      <c r="C53"/>
      <c r="D53"/>
      <c r="E53"/>
      <c r="F53"/>
      <c r="G53"/>
      <c r="H53"/>
      <c r="I53"/>
      <c r="J53" s="86"/>
      <c r="K53" s="126"/>
      <c r="L53" s="126"/>
      <c r="M53" s="126"/>
      <c r="T53" s="78"/>
      <c r="X53" s="123"/>
      <c r="Y53"/>
    </row>
    <row r="54" spans="1:25" s="88" customFormat="1" x14ac:dyDescent="0.25">
      <c r="A54"/>
      <c r="B54"/>
      <c r="C54"/>
      <c r="D54"/>
      <c r="E54"/>
      <c r="F54"/>
      <c r="G54"/>
      <c r="H54"/>
      <c r="I54"/>
      <c r="J54" s="86"/>
      <c r="K54" s="126"/>
      <c r="L54" s="126"/>
      <c r="M54" s="126"/>
      <c r="T54" s="78"/>
      <c r="X54" s="123"/>
      <c r="Y54"/>
    </row>
    <row r="55" spans="1:25" s="88" customFormat="1" x14ac:dyDescent="0.25">
      <c r="A55"/>
      <c r="B55"/>
      <c r="C55"/>
      <c r="D55"/>
      <c r="E55"/>
      <c r="F55"/>
      <c r="G55"/>
      <c r="H55"/>
      <c r="I55"/>
      <c r="J55" s="86"/>
      <c r="K55" s="126"/>
      <c r="L55" s="126"/>
      <c r="M55" s="126"/>
      <c r="T55" s="78"/>
      <c r="X55" s="123"/>
      <c r="Y55"/>
    </row>
    <row r="56" spans="1:25" s="88" customFormat="1" x14ac:dyDescent="0.25">
      <c r="A56"/>
      <c r="B56"/>
      <c r="C56"/>
      <c r="D56"/>
      <c r="E56"/>
      <c r="F56"/>
      <c r="G56"/>
      <c r="H56"/>
      <c r="I56"/>
      <c r="J56" s="86"/>
      <c r="K56" s="126"/>
      <c r="L56" s="126"/>
      <c r="M56" s="126"/>
      <c r="T56" s="78"/>
      <c r="X56" s="123"/>
      <c r="Y56"/>
    </row>
    <row r="57" spans="1:25" s="88" customFormat="1" x14ac:dyDescent="0.25">
      <c r="A57"/>
      <c r="B57"/>
      <c r="C57"/>
      <c r="D57"/>
      <c r="E57"/>
      <c r="F57"/>
      <c r="G57"/>
      <c r="H57"/>
      <c r="I57"/>
      <c r="J57" s="86"/>
      <c r="K57" s="126"/>
      <c r="L57" s="126"/>
      <c r="M57" s="126"/>
      <c r="T57" s="78"/>
      <c r="X57" s="123"/>
      <c r="Y57"/>
    </row>
    <row r="58" spans="1:25" s="88" customFormat="1" x14ac:dyDescent="0.25">
      <c r="A58"/>
      <c r="B58"/>
      <c r="C58"/>
      <c r="D58"/>
      <c r="E58"/>
      <c r="F58"/>
      <c r="G58"/>
      <c r="H58"/>
      <c r="I58"/>
      <c r="J58" s="86"/>
      <c r="K58" s="126"/>
      <c r="L58" s="126"/>
      <c r="M58" s="126"/>
      <c r="T58" s="78"/>
      <c r="X58" s="123"/>
      <c r="Y58"/>
    </row>
    <row r="59" spans="1:25" s="88" customFormat="1" x14ac:dyDescent="0.25">
      <c r="A59"/>
      <c r="B59"/>
      <c r="C59"/>
      <c r="D59"/>
      <c r="E59"/>
      <c r="F59"/>
      <c r="G59"/>
      <c r="H59"/>
      <c r="I59"/>
      <c r="J59" s="86"/>
      <c r="K59" s="126"/>
      <c r="L59" s="126"/>
      <c r="M59" s="126"/>
      <c r="T59" s="78"/>
      <c r="X59" s="123"/>
      <c r="Y59"/>
    </row>
    <row r="60" spans="1:25" s="88" customFormat="1" x14ac:dyDescent="0.25">
      <c r="A60"/>
      <c r="B60"/>
      <c r="C60"/>
      <c r="D60"/>
      <c r="E60"/>
      <c r="F60"/>
      <c r="G60"/>
      <c r="H60"/>
      <c r="I60"/>
      <c r="J60" s="86"/>
      <c r="K60" s="126"/>
      <c r="L60" s="126"/>
      <c r="M60" s="126"/>
      <c r="T60" s="78"/>
      <c r="X60" s="123"/>
      <c r="Y60"/>
    </row>
    <row r="61" spans="1:25" s="88" customFormat="1" x14ac:dyDescent="0.25">
      <c r="A61"/>
      <c r="B61"/>
      <c r="C61"/>
      <c r="D61"/>
      <c r="E61"/>
      <c r="F61"/>
      <c r="G61"/>
      <c r="H61"/>
      <c r="I61"/>
      <c r="J61" s="86"/>
      <c r="K61" s="126"/>
      <c r="L61" s="126"/>
      <c r="M61" s="126"/>
      <c r="T61" s="78"/>
      <c r="X61" s="123"/>
      <c r="Y61"/>
    </row>
    <row r="62" spans="1:25" s="88" customFormat="1" x14ac:dyDescent="0.25">
      <c r="A62"/>
      <c r="B62"/>
      <c r="C62"/>
      <c r="D62"/>
      <c r="E62"/>
      <c r="F62"/>
      <c r="G62"/>
      <c r="H62"/>
      <c r="I62"/>
      <c r="J62" s="86"/>
      <c r="K62" s="126"/>
      <c r="L62" s="126"/>
      <c r="M62" s="126"/>
      <c r="T62" s="78"/>
      <c r="X62" s="123"/>
      <c r="Y62"/>
    </row>
    <row r="63" spans="1:25" s="88" customFormat="1" x14ac:dyDescent="0.25">
      <c r="A63"/>
      <c r="B63"/>
      <c r="C63"/>
      <c r="D63"/>
      <c r="E63"/>
      <c r="F63"/>
      <c r="G63"/>
      <c r="H63"/>
      <c r="I63"/>
      <c r="J63" s="86"/>
      <c r="K63" s="126"/>
      <c r="L63" s="126"/>
      <c r="M63" s="126"/>
      <c r="T63" s="78"/>
      <c r="X63" s="123"/>
      <c r="Y63"/>
    </row>
    <row r="64" spans="1:25" s="88" customFormat="1" x14ac:dyDescent="0.25">
      <c r="A64"/>
      <c r="B64"/>
      <c r="C64"/>
      <c r="D64"/>
      <c r="E64"/>
      <c r="F64"/>
      <c r="G64"/>
      <c r="H64"/>
      <c r="I64"/>
      <c r="J64" s="86"/>
      <c r="K64" s="126"/>
      <c r="L64" s="126"/>
      <c r="M64" s="126"/>
      <c r="T64" s="78"/>
      <c r="X64" s="123"/>
      <c r="Y64"/>
    </row>
    <row r="65" spans="1:25" s="88" customFormat="1" x14ac:dyDescent="0.25">
      <c r="A65"/>
      <c r="B65"/>
      <c r="C65"/>
      <c r="D65"/>
      <c r="E65"/>
      <c r="F65"/>
      <c r="G65"/>
      <c r="H65"/>
      <c r="I65"/>
      <c r="J65" s="86"/>
      <c r="K65" s="126"/>
      <c r="L65" s="126"/>
      <c r="M65" s="126"/>
      <c r="T65" s="78"/>
      <c r="X65" s="123"/>
      <c r="Y65"/>
    </row>
    <row r="66" spans="1:25" s="88" customFormat="1" x14ac:dyDescent="0.25">
      <c r="A66"/>
      <c r="B66"/>
      <c r="C66"/>
      <c r="D66"/>
      <c r="E66"/>
      <c r="F66"/>
      <c r="G66"/>
      <c r="H66"/>
      <c r="I66"/>
      <c r="J66" s="86"/>
      <c r="K66" s="126"/>
      <c r="L66" s="126"/>
      <c r="M66" s="126"/>
      <c r="T66" s="78"/>
      <c r="X66" s="123"/>
      <c r="Y66"/>
    </row>
    <row r="67" spans="1:25" s="88" customFormat="1" x14ac:dyDescent="0.25">
      <c r="A67"/>
      <c r="B67"/>
      <c r="C67"/>
      <c r="D67"/>
      <c r="E67"/>
      <c r="F67"/>
      <c r="G67"/>
      <c r="H67"/>
      <c r="I67"/>
      <c r="J67" s="86"/>
      <c r="K67" s="126"/>
      <c r="L67" s="126"/>
      <c r="M67" s="126"/>
      <c r="T67" s="78"/>
      <c r="X67" s="123"/>
      <c r="Y67"/>
    </row>
    <row r="68" spans="1:25" s="88" customFormat="1" x14ac:dyDescent="0.25">
      <c r="A68"/>
      <c r="B68"/>
      <c r="C68"/>
      <c r="D68"/>
      <c r="E68"/>
      <c r="F68"/>
      <c r="G68"/>
      <c r="H68"/>
      <c r="I68"/>
      <c r="J68" s="86"/>
      <c r="K68" s="126"/>
      <c r="L68" s="126"/>
      <c r="M68" s="126"/>
      <c r="T68" s="78"/>
      <c r="X68" s="123"/>
      <c r="Y68"/>
    </row>
    <row r="69" spans="1:25" s="88" customFormat="1" x14ac:dyDescent="0.25">
      <c r="A69"/>
      <c r="B69"/>
      <c r="C69"/>
      <c r="D69"/>
      <c r="E69"/>
      <c r="F69"/>
      <c r="G69"/>
      <c r="H69"/>
      <c r="I69"/>
      <c r="J69" s="86"/>
      <c r="K69" s="126"/>
      <c r="L69" s="126"/>
      <c r="M69" s="126"/>
      <c r="T69" s="78"/>
      <c r="X69" s="123"/>
      <c r="Y69"/>
    </row>
    <row r="70" spans="1:25" s="88" customFormat="1" x14ac:dyDescent="0.25">
      <c r="A70"/>
      <c r="B70"/>
      <c r="C70"/>
      <c r="D70"/>
      <c r="E70"/>
      <c r="F70"/>
      <c r="G70"/>
      <c r="H70"/>
      <c r="I70"/>
      <c r="J70" s="86"/>
      <c r="K70" s="126"/>
      <c r="L70" s="126"/>
      <c r="M70" s="126"/>
      <c r="T70" s="78"/>
      <c r="X70" s="123"/>
      <c r="Y70"/>
    </row>
    <row r="71" spans="1:25" s="88" customFormat="1" x14ac:dyDescent="0.25">
      <c r="A71"/>
      <c r="B71"/>
      <c r="C71"/>
      <c r="D71"/>
      <c r="E71"/>
      <c r="F71"/>
      <c r="G71"/>
      <c r="H71"/>
      <c r="I71"/>
      <c r="J71" s="86"/>
      <c r="K71" s="126"/>
      <c r="L71" s="126"/>
      <c r="M71" s="126"/>
      <c r="T71" s="78"/>
      <c r="X71" s="123"/>
      <c r="Y71"/>
    </row>
    <row r="72" spans="1:25" s="88" customFormat="1" x14ac:dyDescent="0.25">
      <c r="A72"/>
      <c r="B72"/>
      <c r="C72"/>
      <c r="D72"/>
      <c r="E72"/>
      <c r="F72"/>
      <c r="G72"/>
      <c r="H72"/>
      <c r="I72"/>
      <c r="J72" s="86"/>
      <c r="K72" s="126"/>
      <c r="L72" s="126"/>
      <c r="M72" s="126"/>
      <c r="T72" s="78"/>
      <c r="X72" s="123"/>
      <c r="Y72"/>
    </row>
    <row r="73" spans="1:25" s="88" customFormat="1" x14ac:dyDescent="0.25">
      <c r="A73"/>
      <c r="B73"/>
      <c r="C73"/>
      <c r="D73"/>
      <c r="E73"/>
      <c r="F73"/>
      <c r="G73"/>
      <c r="H73"/>
      <c r="I73"/>
      <c r="J73" s="86"/>
      <c r="K73" s="126"/>
      <c r="L73" s="126"/>
      <c r="M73" s="126"/>
      <c r="T73" s="78"/>
      <c r="X73" s="123"/>
      <c r="Y73"/>
    </row>
    <row r="74" spans="1:25" s="88" customFormat="1" x14ac:dyDescent="0.25">
      <c r="A74"/>
      <c r="B74"/>
      <c r="C74"/>
      <c r="D74"/>
      <c r="E74"/>
      <c r="F74"/>
      <c r="G74"/>
      <c r="H74"/>
      <c r="I74"/>
      <c r="J74" s="86"/>
      <c r="K74" s="126"/>
      <c r="L74" s="126"/>
      <c r="M74" s="126"/>
      <c r="T74" s="78"/>
      <c r="X74" s="123"/>
      <c r="Y74"/>
    </row>
    <row r="75" spans="1:25" s="88" customFormat="1" x14ac:dyDescent="0.25">
      <c r="A75"/>
      <c r="B75"/>
      <c r="C75"/>
      <c r="D75"/>
      <c r="E75"/>
      <c r="F75"/>
      <c r="G75"/>
      <c r="H75"/>
      <c r="I75"/>
      <c r="J75" s="86"/>
      <c r="K75" s="126"/>
      <c r="L75" s="126"/>
      <c r="M75" s="126"/>
      <c r="T75" s="78"/>
      <c r="X75" s="123"/>
      <c r="Y75"/>
    </row>
    <row r="76" spans="1:25" s="88" customFormat="1" x14ac:dyDescent="0.25">
      <c r="A76"/>
      <c r="B76"/>
      <c r="C76"/>
      <c r="D76"/>
      <c r="E76"/>
      <c r="F76"/>
      <c r="G76"/>
      <c r="H76"/>
      <c r="I76"/>
      <c r="J76" s="86"/>
      <c r="K76" s="126"/>
      <c r="L76" s="126"/>
      <c r="M76" s="126"/>
      <c r="T76" s="78"/>
      <c r="X76" s="123"/>
      <c r="Y76"/>
    </row>
    <row r="77" spans="1:25" s="88" customFormat="1" x14ac:dyDescent="0.25">
      <c r="A77"/>
      <c r="B77"/>
      <c r="C77"/>
      <c r="D77"/>
      <c r="E77"/>
      <c r="F77"/>
      <c r="G77"/>
      <c r="H77"/>
      <c r="I77"/>
      <c r="J77" s="86"/>
      <c r="K77" s="126"/>
      <c r="L77" s="126"/>
      <c r="M77" s="126"/>
      <c r="T77" s="78"/>
      <c r="X77" s="123"/>
      <c r="Y77"/>
    </row>
    <row r="78" spans="1:25" s="88" customFormat="1" x14ac:dyDescent="0.25">
      <c r="A78"/>
      <c r="B78"/>
      <c r="C78"/>
      <c r="D78"/>
      <c r="E78"/>
      <c r="F78"/>
      <c r="G78"/>
      <c r="H78"/>
      <c r="I78"/>
      <c r="J78" s="86"/>
      <c r="K78" s="126"/>
      <c r="L78" s="126"/>
      <c r="M78" s="126"/>
      <c r="T78" s="78"/>
      <c r="X78" s="123"/>
      <c r="Y78"/>
    </row>
    <row r="79" spans="1:25" s="88" customFormat="1" x14ac:dyDescent="0.25">
      <c r="A79"/>
      <c r="B79"/>
      <c r="C79"/>
      <c r="D79"/>
      <c r="E79"/>
      <c r="F79"/>
      <c r="G79"/>
      <c r="H79"/>
      <c r="I79"/>
      <c r="J79" s="86"/>
      <c r="K79" s="126"/>
      <c r="L79" s="126"/>
      <c r="M79" s="126"/>
      <c r="T79" s="78"/>
      <c r="X79" s="123"/>
      <c r="Y79"/>
    </row>
    <row r="80" spans="1:25" s="88" customFormat="1" x14ac:dyDescent="0.25">
      <c r="A80"/>
      <c r="B80"/>
      <c r="C80"/>
      <c r="D80"/>
      <c r="E80"/>
      <c r="F80"/>
      <c r="G80"/>
      <c r="H80"/>
      <c r="I80"/>
      <c r="J80" s="86"/>
      <c r="K80" s="126"/>
      <c r="L80" s="126"/>
      <c r="M80" s="126"/>
      <c r="T80" s="78"/>
      <c r="X80" s="123"/>
      <c r="Y80"/>
    </row>
    <row r="81" spans="1:25" s="88" customFormat="1" x14ac:dyDescent="0.25">
      <c r="A81"/>
      <c r="B81"/>
      <c r="C81"/>
      <c r="D81"/>
      <c r="E81"/>
      <c r="F81"/>
      <c r="G81"/>
      <c r="H81"/>
      <c r="I81"/>
      <c r="J81" s="86"/>
      <c r="K81" s="126"/>
      <c r="L81" s="126"/>
      <c r="M81" s="126"/>
      <c r="T81" s="78"/>
      <c r="X81" s="123"/>
      <c r="Y81"/>
    </row>
    <row r="82" spans="1:25" s="88" customFormat="1" x14ac:dyDescent="0.25">
      <c r="A82"/>
      <c r="B82"/>
      <c r="C82"/>
      <c r="D82"/>
      <c r="E82"/>
      <c r="F82"/>
      <c r="G82"/>
      <c r="H82"/>
      <c r="I82"/>
      <c r="J82" s="86"/>
      <c r="K82" s="126"/>
      <c r="L82" s="126"/>
      <c r="M82" s="126"/>
      <c r="T82" s="78"/>
      <c r="X82" s="123"/>
      <c r="Y82"/>
    </row>
    <row r="83" spans="1:25" s="88" customFormat="1" x14ac:dyDescent="0.25">
      <c r="A83"/>
      <c r="B83"/>
      <c r="C83"/>
      <c r="D83"/>
      <c r="E83"/>
      <c r="F83"/>
      <c r="G83"/>
      <c r="H83"/>
      <c r="I83"/>
      <c r="J83" s="86"/>
      <c r="K83" s="126"/>
      <c r="L83" s="126"/>
      <c r="M83" s="126"/>
      <c r="T83" s="78"/>
      <c r="X83" s="123"/>
      <c r="Y83"/>
    </row>
    <row r="84" spans="1:25" s="88" customFormat="1" x14ac:dyDescent="0.25">
      <c r="A84"/>
      <c r="B84"/>
      <c r="C84"/>
      <c r="D84"/>
      <c r="E84"/>
      <c r="F84"/>
      <c r="G84"/>
      <c r="H84"/>
      <c r="I84"/>
      <c r="J84" s="86"/>
      <c r="K84" s="126"/>
      <c r="L84" s="126"/>
      <c r="M84" s="126"/>
      <c r="T84" s="78"/>
      <c r="X84" s="123"/>
      <c r="Y84"/>
    </row>
    <row r="85" spans="1:25" s="88" customFormat="1" x14ac:dyDescent="0.25">
      <c r="A85"/>
      <c r="B85"/>
      <c r="C85"/>
      <c r="D85"/>
      <c r="E85"/>
      <c r="F85"/>
      <c r="G85"/>
      <c r="H85"/>
      <c r="I85"/>
      <c r="J85" s="86"/>
      <c r="K85" s="126"/>
      <c r="L85" s="126"/>
      <c r="M85" s="126"/>
      <c r="T85" s="78"/>
      <c r="X85" s="123"/>
      <c r="Y85"/>
    </row>
    <row r="86" spans="1:25" s="88" customFormat="1" x14ac:dyDescent="0.25">
      <c r="A86"/>
      <c r="B86"/>
      <c r="C86"/>
      <c r="D86"/>
      <c r="E86"/>
      <c r="F86"/>
      <c r="G86"/>
      <c r="H86"/>
      <c r="I86"/>
      <c r="J86" s="86"/>
      <c r="K86" s="126"/>
      <c r="L86" s="126"/>
      <c r="M86" s="126"/>
      <c r="T86" s="78"/>
      <c r="X86" s="123"/>
      <c r="Y86"/>
    </row>
    <row r="87" spans="1:25" s="88" customFormat="1" x14ac:dyDescent="0.25">
      <c r="A87"/>
      <c r="B87"/>
      <c r="C87"/>
      <c r="D87"/>
      <c r="E87"/>
      <c r="F87"/>
      <c r="G87"/>
      <c r="H87"/>
      <c r="I87"/>
      <c r="J87" s="86"/>
      <c r="K87" s="126"/>
      <c r="L87" s="126"/>
      <c r="M87" s="126"/>
      <c r="T87" s="78"/>
      <c r="X87" s="123"/>
      <c r="Y87"/>
    </row>
    <row r="88" spans="1:25" s="88" customFormat="1" x14ac:dyDescent="0.25">
      <c r="A88"/>
      <c r="B88"/>
      <c r="C88"/>
      <c r="D88"/>
      <c r="E88"/>
      <c r="F88"/>
      <c r="G88"/>
      <c r="H88"/>
      <c r="I88"/>
      <c r="J88" s="86"/>
      <c r="K88" s="126"/>
      <c r="L88" s="126"/>
      <c r="M88" s="126"/>
      <c r="T88" s="78"/>
      <c r="X88" s="123"/>
      <c r="Y88"/>
    </row>
    <row r="89" spans="1:25" s="88" customFormat="1" x14ac:dyDescent="0.25">
      <c r="A89"/>
      <c r="B89"/>
      <c r="C89"/>
      <c r="D89"/>
      <c r="E89"/>
      <c r="F89"/>
      <c r="G89"/>
      <c r="H89"/>
      <c r="I89"/>
      <c r="J89" s="86"/>
      <c r="K89" s="126"/>
      <c r="L89" s="126"/>
      <c r="M89" s="126"/>
      <c r="T89" s="78"/>
      <c r="X89" s="123"/>
      <c r="Y89"/>
    </row>
    <row r="90" spans="1:25" s="88" customFormat="1" x14ac:dyDescent="0.25">
      <c r="A90"/>
      <c r="B90"/>
      <c r="C90"/>
      <c r="D90"/>
      <c r="E90"/>
      <c r="F90"/>
      <c r="G90"/>
      <c r="H90"/>
      <c r="I90"/>
      <c r="J90" s="86"/>
      <c r="K90" s="126"/>
      <c r="L90" s="126"/>
      <c r="M90" s="126"/>
      <c r="T90" s="78"/>
      <c r="X90" s="123"/>
      <c r="Y90"/>
    </row>
    <row r="91" spans="1:25" s="88" customFormat="1" x14ac:dyDescent="0.25">
      <c r="A91"/>
      <c r="B91"/>
      <c r="C91"/>
      <c r="D91"/>
      <c r="E91"/>
      <c r="F91"/>
      <c r="G91"/>
      <c r="H91"/>
      <c r="I91"/>
      <c r="J91" s="86"/>
      <c r="K91" s="126"/>
      <c r="L91" s="126"/>
      <c r="M91" s="126"/>
      <c r="T91" s="78"/>
      <c r="X91" s="123"/>
      <c r="Y91"/>
    </row>
    <row r="92" spans="1:25" s="88" customFormat="1" x14ac:dyDescent="0.25">
      <c r="A92"/>
      <c r="B92"/>
      <c r="C92"/>
      <c r="D92"/>
      <c r="E92"/>
      <c r="F92"/>
      <c r="G92"/>
      <c r="H92"/>
      <c r="I92"/>
      <c r="J92" s="86"/>
      <c r="K92" s="126"/>
      <c r="L92" s="126"/>
      <c r="M92" s="126"/>
      <c r="T92" s="78"/>
      <c r="X92" s="123"/>
      <c r="Y92"/>
    </row>
    <row r="93" spans="1:25" s="88" customFormat="1" x14ac:dyDescent="0.25">
      <c r="A93"/>
      <c r="B93"/>
      <c r="C93"/>
      <c r="D93"/>
      <c r="E93"/>
      <c r="F93"/>
      <c r="G93"/>
      <c r="H93"/>
      <c r="I93"/>
      <c r="J93" s="86"/>
      <c r="K93" s="126"/>
      <c r="L93" s="126"/>
      <c r="M93" s="126"/>
      <c r="T93" s="78"/>
      <c r="X93" s="123"/>
      <c r="Y93"/>
    </row>
    <row r="94" spans="1:25" s="88" customFormat="1" x14ac:dyDescent="0.25">
      <c r="A94"/>
      <c r="B94"/>
      <c r="C94"/>
      <c r="D94"/>
      <c r="E94"/>
      <c r="F94"/>
      <c r="G94"/>
      <c r="H94"/>
      <c r="I94"/>
      <c r="J94" s="86"/>
      <c r="K94" s="126"/>
      <c r="L94" s="126"/>
      <c r="M94" s="126"/>
      <c r="T94" s="78"/>
      <c r="X94" s="123"/>
      <c r="Y94"/>
    </row>
    <row r="95" spans="1:25" s="88" customFormat="1" x14ac:dyDescent="0.25">
      <c r="A95"/>
      <c r="B95"/>
      <c r="C95"/>
      <c r="D95"/>
      <c r="E95"/>
      <c r="F95"/>
      <c r="G95"/>
      <c r="H95"/>
      <c r="I95"/>
      <c r="J95" s="86"/>
      <c r="K95" s="126"/>
      <c r="L95" s="126"/>
      <c r="M95" s="126"/>
      <c r="T95" s="78"/>
      <c r="X95" s="123"/>
      <c r="Y95"/>
    </row>
    <row r="96" spans="1:25" s="88" customFormat="1" x14ac:dyDescent="0.25">
      <c r="A96"/>
      <c r="B96"/>
      <c r="C96"/>
      <c r="D96"/>
      <c r="E96"/>
      <c r="F96"/>
      <c r="G96"/>
      <c r="H96"/>
      <c r="I96"/>
      <c r="J96" s="86"/>
      <c r="K96" s="126"/>
      <c r="L96" s="126"/>
      <c r="M96" s="126"/>
      <c r="T96" s="78"/>
      <c r="X96" s="123"/>
      <c r="Y96"/>
    </row>
    <row r="97" spans="1:25" s="88" customFormat="1" x14ac:dyDescent="0.25">
      <c r="A97"/>
      <c r="B97"/>
      <c r="C97"/>
      <c r="D97"/>
      <c r="E97"/>
      <c r="F97"/>
      <c r="G97"/>
      <c r="H97"/>
      <c r="I97"/>
      <c r="J97" s="86"/>
      <c r="K97" s="126"/>
      <c r="L97" s="126"/>
      <c r="M97" s="126"/>
      <c r="T97" s="78"/>
      <c r="X97" s="123"/>
      <c r="Y97"/>
    </row>
    <row r="98" spans="1:25" s="88" customFormat="1" x14ac:dyDescent="0.25">
      <c r="A98"/>
      <c r="B98"/>
      <c r="C98"/>
      <c r="D98"/>
      <c r="E98"/>
      <c r="F98"/>
      <c r="G98"/>
      <c r="H98"/>
      <c r="I98"/>
      <c r="J98" s="86"/>
      <c r="K98" s="126"/>
      <c r="L98" s="126"/>
      <c r="M98" s="126"/>
      <c r="T98" s="78"/>
      <c r="X98" s="123"/>
      <c r="Y98"/>
    </row>
  </sheetData>
  <mergeCells count="38">
    <mergeCell ref="U6:V6"/>
    <mergeCell ref="L9:L10"/>
    <mergeCell ref="M9:M10"/>
    <mergeCell ref="N9:N10"/>
    <mergeCell ref="O9:O10"/>
    <mergeCell ref="O6:O7"/>
    <mergeCell ref="X9:X10"/>
    <mergeCell ref="X6:X7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P6:P7"/>
    <mergeCell ref="Q6:Q7"/>
    <mergeCell ref="R6:S6"/>
    <mergeCell ref="T6:T7"/>
    <mergeCell ref="W9:W10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K6:K7"/>
    <mergeCell ref="L6:L7"/>
    <mergeCell ref="M6:M7"/>
    <mergeCell ref="N6:N7"/>
  </mergeCells>
  <pageMargins left="0.27559055118110237" right="0.27559055118110237" top="0.78740157480314965" bottom="0.78740157480314965" header="0.31496062992125984" footer="0.31496062992125984"/>
  <pageSetup paperSize="9" scale="42" firstPageNumber="159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01196-A1E8-4A82-AE31-C65404A2326E}">
  <sheetPr>
    <tabColor rgb="FF92D050"/>
    <pageSetUpPr fitToPage="1"/>
  </sheetPr>
  <dimension ref="A1:Y99"/>
  <sheetViews>
    <sheetView showGridLines="0" view="pageBreakPreview" zoomScale="70" zoomScaleNormal="70" zoomScaleSheetLayoutView="70" workbookViewId="0">
      <selection activeCell="B35" sqref="B35"/>
    </sheetView>
  </sheetViews>
  <sheetFormatPr defaultColWidth="9.140625" defaultRowHeight="15" outlineLevelCol="1" x14ac:dyDescent="0.25"/>
  <cols>
    <col min="1" max="1" width="5.42578125" customWidth="1"/>
    <col min="2" max="2" width="7" customWidth="1"/>
    <col min="3" max="3" width="9.28515625" hidden="1" customWidth="1" outlineLevel="1"/>
    <col min="4" max="4" width="8" hidden="1" customWidth="1" outlineLevel="1"/>
    <col min="5" max="5" width="8.28515625" customWidth="1" collapsed="1"/>
    <col min="6" max="6" width="15.5703125" hidden="1" customWidth="1" outlineLevel="1"/>
    <col min="7" max="7" width="37.85546875" customWidth="1" collapsed="1"/>
    <col min="8" max="8" width="38.85546875" customWidth="1"/>
    <col min="9" max="9" width="7.140625" customWidth="1"/>
    <col min="10" max="10" width="14.7109375" style="86" customWidth="1"/>
    <col min="11" max="12" width="14.85546875" style="88" customWidth="1"/>
    <col min="13" max="13" width="13.5703125" style="88" customWidth="1"/>
    <col min="14" max="14" width="13.7109375" style="88" customWidth="1"/>
    <col min="15" max="15" width="14.7109375" style="88" customWidth="1"/>
    <col min="16" max="17" width="16.7109375" style="88" customWidth="1"/>
    <col min="18" max="19" width="17.28515625" style="88" customWidth="1"/>
    <col min="20" max="20" width="16.140625" style="78" customWidth="1"/>
    <col min="21" max="22" width="14.85546875" style="88" customWidth="1"/>
    <col min="23" max="23" width="14.42578125" style="88" customWidth="1"/>
    <col min="24" max="24" width="17.7109375" style="123" customWidth="1"/>
  </cols>
  <sheetData>
    <row r="1" spans="1:25" ht="18" x14ac:dyDescent="0.25">
      <c r="A1" s="82" t="s">
        <v>47</v>
      </c>
      <c r="B1" s="83"/>
      <c r="C1" s="83"/>
      <c r="D1" s="83"/>
      <c r="E1" s="83"/>
      <c r="F1" s="84"/>
      <c r="G1" s="83"/>
      <c r="H1" s="85"/>
      <c r="I1" s="83"/>
      <c r="K1" s="87"/>
      <c r="N1" s="89"/>
      <c r="O1" s="89"/>
      <c r="Q1" s="89"/>
      <c r="R1" s="89"/>
      <c r="S1" s="89"/>
      <c r="T1" s="75"/>
      <c r="U1" s="90"/>
      <c r="V1"/>
      <c r="W1"/>
      <c r="X1"/>
    </row>
    <row r="2" spans="1:25" ht="15.75" x14ac:dyDescent="0.25">
      <c r="A2" s="12" t="s">
        <v>59</v>
      </c>
      <c r="B2" s="91"/>
      <c r="C2" s="91"/>
      <c r="F2" s="92"/>
      <c r="G2" s="93" t="s">
        <v>49</v>
      </c>
      <c r="H2" s="94" t="s">
        <v>74</v>
      </c>
      <c r="I2" s="95"/>
      <c r="K2" s="87"/>
      <c r="N2" s="96"/>
      <c r="O2" s="96"/>
      <c r="Q2" s="96"/>
      <c r="R2" s="96"/>
      <c r="S2" s="96"/>
      <c r="T2" s="76"/>
      <c r="U2" s="90"/>
      <c r="V2"/>
      <c r="W2"/>
      <c r="X2"/>
    </row>
    <row r="3" spans="1:25" ht="15.75" x14ac:dyDescent="0.25">
      <c r="A3" s="97"/>
      <c r="B3" s="91"/>
      <c r="C3" s="91"/>
      <c r="F3" s="92"/>
      <c r="G3" s="98" t="s">
        <v>0</v>
      </c>
      <c r="H3" s="99"/>
      <c r="I3" s="95"/>
      <c r="K3" s="87"/>
      <c r="N3" s="96"/>
      <c r="O3" s="96"/>
      <c r="Q3" s="96"/>
      <c r="R3" s="96"/>
      <c r="S3" s="96"/>
      <c r="T3" s="76"/>
      <c r="U3" s="90"/>
      <c r="V3"/>
      <c r="W3"/>
      <c r="X3"/>
    </row>
    <row r="4" spans="1:25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2"/>
      <c r="N4" s="23"/>
      <c r="O4" s="22"/>
      <c r="P4" s="22"/>
      <c r="Q4" s="22"/>
      <c r="R4" s="22"/>
      <c r="S4" s="22"/>
      <c r="T4" s="77"/>
      <c r="U4" s="22"/>
      <c r="V4" s="22"/>
      <c r="X4" s="24" t="s">
        <v>1</v>
      </c>
      <c r="Y4" s="90"/>
    </row>
    <row r="5" spans="1:25" ht="25.5" customHeight="1" x14ac:dyDescent="0.25">
      <c r="A5" s="271" t="s">
        <v>75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5"/>
    </row>
    <row r="6" spans="1:25" ht="25.5" customHeight="1" x14ac:dyDescent="0.25">
      <c r="A6" s="272" t="s">
        <v>2</v>
      </c>
      <c r="B6" s="272" t="s">
        <v>3</v>
      </c>
      <c r="C6" s="273" t="s">
        <v>4</v>
      </c>
      <c r="D6" s="273" t="s">
        <v>5</v>
      </c>
      <c r="E6" s="273" t="s">
        <v>6</v>
      </c>
      <c r="F6" s="273" t="s">
        <v>7</v>
      </c>
      <c r="G6" s="273" t="s">
        <v>8</v>
      </c>
      <c r="H6" s="274" t="s">
        <v>9</v>
      </c>
      <c r="I6" s="275" t="s">
        <v>10</v>
      </c>
      <c r="J6" s="274" t="s">
        <v>11</v>
      </c>
      <c r="K6" s="274" t="s">
        <v>12</v>
      </c>
      <c r="L6" s="274" t="s">
        <v>13</v>
      </c>
      <c r="M6" s="274" t="s">
        <v>14</v>
      </c>
      <c r="N6" s="274" t="s">
        <v>21</v>
      </c>
      <c r="O6" s="270" t="s">
        <v>22</v>
      </c>
      <c r="P6" s="276" t="s">
        <v>27</v>
      </c>
      <c r="Q6" s="276" t="s">
        <v>23</v>
      </c>
      <c r="R6" s="281" t="s">
        <v>20</v>
      </c>
      <c r="S6" s="282"/>
      <c r="T6" s="279" t="s">
        <v>28</v>
      </c>
      <c r="U6" s="278" t="s">
        <v>20</v>
      </c>
      <c r="V6" s="278"/>
      <c r="W6" s="270" t="s">
        <v>24</v>
      </c>
      <c r="X6" s="277" t="s">
        <v>15</v>
      </c>
    </row>
    <row r="7" spans="1:25" ht="81" customHeight="1" x14ac:dyDescent="0.25">
      <c r="A7" s="272"/>
      <c r="B7" s="272"/>
      <c r="C7" s="273"/>
      <c r="D7" s="273"/>
      <c r="E7" s="273"/>
      <c r="F7" s="273"/>
      <c r="G7" s="273"/>
      <c r="H7" s="274"/>
      <c r="I7" s="275"/>
      <c r="J7" s="274"/>
      <c r="K7" s="274"/>
      <c r="L7" s="274"/>
      <c r="M7" s="274"/>
      <c r="N7" s="274"/>
      <c r="O7" s="270"/>
      <c r="P7" s="276"/>
      <c r="Q7" s="276"/>
      <c r="R7" s="81" t="s">
        <v>25</v>
      </c>
      <c r="S7" s="80" t="s">
        <v>26</v>
      </c>
      <c r="T7" s="280"/>
      <c r="U7" s="80" t="s">
        <v>18</v>
      </c>
      <c r="V7" s="80" t="s">
        <v>19</v>
      </c>
      <c r="W7" s="270"/>
      <c r="X7" s="277"/>
    </row>
    <row r="8" spans="1:25" s="100" customFormat="1" ht="25.5" customHeight="1" x14ac:dyDescent="0.3">
      <c r="A8" s="68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27">
        <f>SUM(K9:K12)</f>
        <v>525637</v>
      </c>
      <c r="L8" s="27">
        <f>SUM(L9:L12)</f>
        <v>473073</v>
      </c>
      <c r="M8" s="27">
        <f>SUM(M9:M12)</f>
        <v>52564</v>
      </c>
      <c r="N8" s="27"/>
      <c r="O8" s="27">
        <f>SUM(O9:O12)</f>
        <v>21219</v>
      </c>
      <c r="P8" s="28">
        <f>SUM(P9:P12)</f>
        <v>12300</v>
      </c>
      <c r="Q8" s="28">
        <f>SUM(Q9:Q12)</f>
        <v>0</v>
      </c>
      <c r="R8" s="28">
        <f t="shared" ref="R8:S8" si="0">SUM(R9:R12)</f>
        <v>0</v>
      </c>
      <c r="S8" s="28">
        <f t="shared" si="0"/>
        <v>0</v>
      </c>
      <c r="T8" s="28">
        <f>SUM(T9:T12)</f>
        <v>12300</v>
      </c>
      <c r="U8" s="28">
        <f>SUM(U9:U12)</f>
        <v>12300</v>
      </c>
      <c r="V8" s="28">
        <f>SUM(V9:V12)</f>
        <v>0</v>
      </c>
      <c r="W8" s="27">
        <f>SUM(W9:W12)</f>
        <v>19045</v>
      </c>
      <c r="X8" s="29"/>
    </row>
    <row r="9" spans="1:25" ht="50.25" customHeight="1" x14ac:dyDescent="0.25">
      <c r="A9" s="285">
        <v>1</v>
      </c>
      <c r="B9" s="307" t="s">
        <v>52</v>
      </c>
      <c r="C9" s="285">
        <v>4374</v>
      </c>
      <c r="D9" s="101">
        <v>5011</v>
      </c>
      <c r="E9" s="101">
        <v>50</v>
      </c>
      <c r="F9" s="289">
        <v>60002101514</v>
      </c>
      <c r="G9" s="309" t="s">
        <v>76</v>
      </c>
      <c r="H9" s="311" t="s">
        <v>77</v>
      </c>
      <c r="I9" s="295"/>
      <c r="J9" s="295" t="s">
        <v>64</v>
      </c>
      <c r="K9" s="297">
        <v>222186</v>
      </c>
      <c r="L9" s="297">
        <v>199967</v>
      </c>
      <c r="M9" s="297">
        <v>22219</v>
      </c>
      <c r="N9" s="313" t="s">
        <v>78</v>
      </c>
      <c r="O9" s="305">
        <f>M9-P9-P10</f>
        <v>21219</v>
      </c>
      <c r="P9" s="110">
        <f>Q9+T9</f>
        <v>100</v>
      </c>
      <c r="Q9" s="265">
        <f>SUM(R9:S9)</f>
        <v>0</v>
      </c>
      <c r="R9" s="109">
        <v>0</v>
      </c>
      <c r="S9" s="109">
        <v>0</v>
      </c>
      <c r="T9" s="148">
        <f>SUM(U9:V9)</f>
        <v>100</v>
      </c>
      <c r="U9" s="111">
        <v>100</v>
      </c>
      <c r="V9" s="111">
        <v>0</v>
      </c>
      <c r="W9" s="301">
        <v>0</v>
      </c>
      <c r="X9" s="283" t="s">
        <v>87</v>
      </c>
    </row>
    <row r="10" spans="1:25" ht="51" customHeight="1" x14ac:dyDescent="0.25">
      <c r="A10" s="286"/>
      <c r="B10" s="308"/>
      <c r="C10" s="286"/>
      <c r="D10" s="102">
        <v>5169</v>
      </c>
      <c r="E10" s="102">
        <v>51</v>
      </c>
      <c r="F10" s="290"/>
      <c r="G10" s="310"/>
      <c r="H10" s="312"/>
      <c r="I10" s="296"/>
      <c r="J10" s="296"/>
      <c r="K10" s="298"/>
      <c r="L10" s="298"/>
      <c r="M10" s="298"/>
      <c r="N10" s="314"/>
      <c r="O10" s="306"/>
      <c r="P10" s="110">
        <f>Q10+T10</f>
        <v>900</v>
      </c>
      <c r="Q10" s="265">
        <f t="shared" ref="Q10:Q12" si="1">SUM(R10:S10)</f>
        <v>0</v>
      </c>
      <c r="R10" s="109">
        <v>0</v>
      </c>
      <c r="S10" s="109">
        <v>0</v>
      </c>
      <c r="T10" s="148">
        <f t="shared" ref="T10:T12" si="2">SUM(U10:V10)</f>
        <v>900</v>
      </c>
      <c r="U10" s="111">
        <v>900</v>
      </c>
      <c r="V10" s="111">
        <v>0</v>
      </c>
      <c r="W10" s="302"/>
      <c r="X10" s="284"/>
    </row>
    <row r="11" spans="1:25" ht="50.25" customHeight="1" x14ac:dyDescent="0.25">
      <c r="A11" s="285">
        <v>2</v>
      </c>
      <c r="B11" s="307" t="s">
        <v>52</v>
      </c>
      <c r="C11" s="285">
        <v>4374</v>
      </c>
      <c r="D11" s="101">
        <v>5011</v>
      </c>
      <c r="E11" s="101">
        <v>50</v>
      </c>
      <c r="F11" s="315"/>
      <c r="G11" s="309" t="s">
        <v>79</v>
      </c>
      <c r="H11" s="311" t="s">
        <v>77</v>
      </c>
      <c r="I11" s="295"/>
      <c r="J11" s="295" t="s">
        <v>64</v>
      </c>
      <c r="K11" s="297">
        <v>303451</v>
      </c>
      <c r="L11" s="297">
        <v>273106</v>
      </c>
      <c r="M11" s="297">
        <v>30345</v>
      </c>
      <c r="N11" s="313" t="s">
        <v>80</v>
      </c>
      <c r="O11" s="305">
        <v>0</v>
      </c>
      <c r="P11" s="110">
        <f t="shared" ref="P11:P12" si="3">Q11+T11</f>
        <v>240</v>
      </c>
      <c r="Q11" s="265">
        <f t="shared" si="1"/>
        <v>0</v>
      </c>
      <c r="R11" s="109">
        <v>0</v>
      </c>
      <c r="S11" s="109">
        <v>0</v>
      </c>
      <c r="T11" s="148">
        <f t="shared" si="2"/>
        <v>240</v>
      </c>
      <c r="U11" s="111">
        <v>240</v>
      </c>
      <c r="V11" s="111">
        <v>0</v>
      </c>
      <c r="W11" s="301">
        <f>M11-P11-P12</f>
        <v>19045</v>
      </c>
      <c r="X11" s="283" t="s">
        <v>236</v>
      </c>
    </row>
    <row r="12" spans="1:25" ht="51" customHeight="1" x14ac:dyDescent="0.25">
      <c r="A12" s="286"/>
      <c r="B12" s="308"/>
      <c r="C12" s="286"/>
      <c r="D12" s="102">
        <v>5169</v>
      </c>
      <c r="E12" s="102">
        <v>51</v>
      </c>
      <c r="F12" s="316"/>
      <c r="G12" s="310"/>
      <c r="H12" s="312"/>
      <c r="I12" s="296"/>
      <c r="J12" s="296"/>
      <c r="K12" s="298"/>
      <c r="L12" s="298"/>
      <c r="M12" s="298"/>
      <c r="N12" s="314"/>
      <c r="O12" s="306"/>
      <c r="P12" s="110">
        <f t="shared" si="3"/>
        <v>11060</v>
      </c>
      <c r="Q12" s="265">
        <f t="shared" si="1"/>
        <v>0</v>
      </c>
      <c r="R12" s="109">
        <v>0</v>
      </c>
      <c r="S12" s="109">
        <v>0</v>
      </c>
      <c r="T12" s="148">
        <f t="shared" si="2"/>
        <v>11060</v>
      </c>
      <c r="U12" s="111">
        <v>11060</v>
      </c>
      <c r="V12" s="111">
        <v>0</v>
      </c>
      <c r="W12" s="302"/>
      <c r="X12" s="284"/>
    </row>
    <row r="13" spans="1:25" s="100" customFormat="1" ht="25.5" hidden="1" customHeight="1" x14ac:dyDescent="0.3">
      <c r="A13" s="71" t="s">
        <v>17</v>
      </c>
      <c r="B13" s="71"/>
      <c r="C13" s="71"/>
      <c r="D13" s="71"/>
      <c r="E13" s="71"/>
      <c r="F13" s="71"/>
      <c r="G13" s="71"/>
      <c r="H13" s="71"/>
      <c r="I13" s="71"/>
      <c r="J13" s="71"/>
      <c r="K13" s="45">
        <f>SUM(K14)</f>
        <v>0</v>
      </c>
      <c r="L13" s="45">
        <f>SUM(L14)</f>
        <v>0</v>
      </c>
      <c r="M13" s="45">
        <f>SUM(M14)</f>
        <v>0</v>
      </c>
      <c r="N13" s="46"/>
      <c r="O13" s="45">
        <f>SUM(O14)</f>
        <v>0</v>
      </c>
      <c r="P13" s="72">
        <f>SUM(P14)</f>
        <v>0</v>
      </c>
      <c r="Q13" s="72">
        <f>SUM(Q14)</f>
        <v>0</v>
      </c>
      <c r="R13" s="72">
        <f t="shared" ref="R13:V13" si="4">SUM(R14)</f>
        <v>0</v>
      </c>
      <c r="S13" s="72">
        <f t="shared" si="4"/>
        <v>0</v>
      </c>
      <c r="T13" s="72">
        <f>SUM(T14)</f>
        <v>0</v>
      </c>
      <c r="U13" s="72">
        <f t="shared" si="4"/>
        <v>0</v>
      </c>
      <c r="V13" s="72">
        <f t="shared" si="4"/>
        <v>0</v>
      </c>
      <c r="W13" s="45">
        <f>SUM(W14)</f>
        <v>0</v>
      </c>
      <c r="X13" s="29"/>
    </row>
    <row r="14" spans="1:25" ht="15.75" hidden="1" x14ac:dyDescent="0.25">
      <c r="A14" s="101">
        <v>1</v>
      </c>
      <c r="B14" s="101"/>
      <c r="C14" s="102"/>
      <c r="D14" s="102"/>
      <c r="E14" s="102"/>
      <c r="F14" s="116"/>
      <c r="G14" s="112"/>
      <c r="H14" s="113"/>
      <c r="I14" s="117"/>
      <c r="J14" s="106"/>
      <c r="K14" s="107"/>
      <c r="L14" s="107"/>
      <c r="M14" s="107"/>
      <c r="N14" s="114"/>
      <c r="O14" s="109">
        <v>0</v>
      </c>
      <c r="P14" s="110">
        <f>Q14+T14</f>
        <v>0</v>
      </c>
      <c r="Q14" s="109">
        <f>SUM(R14:S14)</f>
        <v>0</v>
      </c>
      <c r="R14" s="109"/>
      <c r="S14" s="109"/>
      <c r="T14" s="111">
        <f t="shared" ref="T14" si="5">SUM(U14:V14)</f>
        <v>0</v>
      </c>
      <c r="U14" s="111"/>
      <c r="V14" s="111"/>
      <c r="W14" s="111">
        <f>K14-O14-P14</f>
        <v>0</v>
      </c>
      <c r="X14" s="115"/>
    </row>
    <row r="15" spans="1:25" ht="35.25" customHeight="1" x14ac:dyDescent="0.25">
      <c r="A15" s="73" t="s">
        <v>81</v>
      </c>
      <c r="B15" s="73"/>
      <c r="C15" s="73"/>
      <c r="D15" s="73"/>
      <c r="E15" s="73"/>
      <c r="F15" s="73"/>
      <c r="G15" s="73"/>
      <c r="H15" s="73"/>
      <c r="I15" s="73"/>
      <c r="J15" s="73"/>
      <c r="K15" s="47">
        <f t="shared" ref="K15:M15" si="6">K8+K13</f>
        <v>525637</v>
      </c>
      <c r="L15" s="47">
        <f t="shared" si="6"/>
        <v>473073</v>
      </c>
      <c r="M15" s="47">
        <f t="shared" si="6"/>
        <v>52564</v>
      </c>
      <c r="N15" s="47"/>
      <c r="O15" s="47">
        <f>O8+O13</f>
        <v>21219</v>
      </c>
      <c r="P15" s="47">
        <f>P8+P13</f>
        <v>12300</v>
      </c>
      <c r="Q15" s="47">
        <f>Q8+Q13</f>
        <v>0</v>
      </c>
      <c r="R15" s="47">
        <f t="shared" ref="R15:V15" si="7">R8+R13</f>
        <v>0</v>
      </c>
      <c r="S15" s="47">
        <f t="shared" si="7"/>
        <v>0</v>
      </c>
      <c r="T15" s="47">
        <f>T8+T13</f>
        <v>12300</v>
      </c>
      <c r="U15" s="47">
        <f t="shared" si="7"/>
        <v>12300</v>
      </c>
      <c r="V15" s="47">
        <f t="shared" si="7"/>
        <v>0</v>
      </c>
      <c r="W15" s="48">
        <f>W8+W13</f>
        <v>19045</v>
      </c>
      <c r="X15" s="49"/>
    </row>
    <row r="16" spans="1:25" s="88" customFormat="1" x14ac:dyDescent="0.25">
      <c r="A16" s="86"/>
      <c r="B16" s="86"/>
      <c r="C16" s="86"/>
      <c r="D16" s="86"/>
      <c r="E16" s="86"/>
      <c r="F16" s="86"/>
      <c r="G16" s="118"/>
      <c r="H16" s="86"/>
      <c r="I16" s="119"/>
      <c r="J16" s="120"/>
      <c r="K16" s="121"/>
      <c r="L16" s="121"/>
      <c r="M16" s="121"/>
      <c r="N16" s="122"/>
      <c r="O16" s="122"/>
      <c r="T16" s="78"/>
      <c r="X16" s="123"/>
      <c r="Y16"/>
    </row>
    <row r="17" spans="1:25" s="88" customFormat="1" x14ac:dyDescent="0.25">
      <c r="A17" s="86"/>
      <c r="B17" s="86"/>
      <c r="C17" s="86"/>
      <c r="D17" s="86"/>
      <c r="E17" s="86"/>
      <c r="F17" s="86"/>
      <c r="G17" s="86"/>
      <c r="H17" s="86"/>
      <c r="I17" s="124"/>
      <c r="J17" s="125"/>
      <c r="K17" s="126"/>
      <c r="L17" s="126"/>
      <c r="M17" s="126"/>
      <c r="T17" s="78"/>
      <c r="X17" s="123"/>
      <c r="Y17"/>
    </row>
    <row r="18" spans="1:25" s="88" customFormat="1" ht="18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T18" s="78"/>
      <c r="X18" s="123"/>
      <c r="Y18"/>
    </row>
    <row r="19" spans="1:25" s="133" customFormat="1" x14ac:dyDescent="0.2">
      <c r="A19" s="128"/>
      <c r="B19" s="129"/>
      <c r="C19" s="128"/>
      <c r="D19" s="129"/>
      <c r="E19" s="129"/>
      <c r="F19" s="129"/>
      <c r="G19" s="129"/>
      <c r="H19" s="129"/>
      <c r="I19" s="130"/>
      <c r="J19" s="131"/>
      <c r="K19" s="132"/>
      <c r="L19" s="132"/>
      <c r="M19" s="132"/>
      <c r="T19" s="78"/>
      <c r="X19" s="134"/>
      <c r="Y19" s="128"/>
    </row>
    <row r="20" spans="1:25" s="88" customFormat="1" x14ac:dyDescent="0.25">
      <c r="A20" s="86"/>
      <c r="B20" s="86"/>
      <c r="C20" s="86"/>
      <c r="D20" s="86"/>
      <c r="E20" s="86"/>
      <c r="F20" s="86"/>
      <c r="G20" s="86"/>
      <c r="H20" s="86"/>
      <c r="I20"/>
      <c r="J20" s="125"/>
      <c r="K20" s="126"/>
      <c r="L20" s="126"/>
      <c r="M20" s="126"/>
      <c r="T20" s="78"/>
      <c r="X20" s="123"/>
      <c r="Y20"/>
    </row>
    <row r="21" spans="1:25" s="88" customFormat="1" x14ac:dyDescent="0.25">
      <c r="A21" s="86"/>
      <c r="B21" s="86"/>
      <c r="C21" s="86"/>
      <c r="D21" s="86"/>
      <c r="E21" s="86"/>
      <c r="F21" s="86"/>
      <c r="G21" s="86"/>
      <c r="H21" s="86"/>
      <c r="I21"/>
      <c r="J21" s="125"/>
      <c r="K21" s="126"/>
      <c r="L21" s="126"/>
      <c r="M21" s="126"/>
      <c r="T21" s="78"/>
      <c r="X21" s="123"/>
      <c r="Y21"/>
    </row>
    <row r="22" spans="1:25" s="88" customFormat="1" x14ac:dyDescent="0.25">
      <c r="A22" s="86"/>
      <c r="B22" s="86"/>
      <c r="C22" s="86"/>
      <c r="D22" s="86"/>
      <c r="E22" s="86"/>
      <c r="F22" s="86"/>
      <c r="G22" s="86"/>
      <c r="H22" s="86"/>
      <c r="I22"/>
      <c r="J22" s="125"/>
      <c r="K22" s="126"/>
      <c r="L22" s="126"/>
      <c r="M22" s="126"/>
      <c r="T22" s="78"/>
      <c r="X22" s="123"/>
      <c r="Y22"/>
    </row>
    <row r="23" spans="1:25" s="88" customFormat="1" x14ac:dyDescent="0.25">
      <c r="A23" s="86"/>
      <c r="B23" s="86"/>
      <c r="C23" s="86"/>
      <c r="D23" s="86"/>
      <c r="E23" s="86"/>
      <c r="F23" s="86"/>
      <c r="G23" s="86"/>
      <c r="H23" s="86"/>
      <c r="I23"/>
      <c r="J23" s="125"/>
      <c r="K23" s="126"/>
      <c r="L23" s="126"/>
      <c r="M23" s="126"/>
      <c r="T23" s="78"/>
      <c r="X23" s="123"/>
      <c r="Y23"/>
    </row>
    <row r="24" spans="1:25" s="88" customFormat="1" x14ac:dyDescent="0.25">
      <c r="A24" s="86"/>
      <c r="B24" s="86"/>
      <c r="C24" s="86"/>
      <c r="D24" s="86"/>
      <c r="E24" s="86"/>
      <c r="F24" s="86"/>
      <c r="G24" s="86"/>
      <c r="H24" s="86"/>
      <c r="I24"/>
      <c r="J24" s="125"/>
      <c r="K24" s="126"/>
      <c r="L24" s="126"/>
      <c r="M24" s="126"/>
      <c r="T24" s="78"/>
      <c r="X24" s="123"/>
      <c r="Y24"/>
    </row>
    <row r="25" spans="1:25" s="88" customFormat="1" x14ac:dyDescent="0.25">
      <c r="A25" s="86"/>
      <c r="B25" s="86"/>
      <c r="C25" s="86"/>
      <c r="D25" s="86"/>
      <c r="E25" s="86"/>
      <c r="F25" s="86"/>
      <c r="G25" s="86"/>
      <c r="H25" s="86"/>
      <c r="I25"/>
      <c r="J25" s="125"/>
      <c r="K25" s="126"/>
      <c r="L25" s="126"/>
      <c r="M25" s="126"/>
      <c r="T25" s="78"/>
      <c r="X25" s="123"/>
      <c r="Y25"/>
    </row>
    <row r="26" spans="1:25" s="88" customFormat="1" x14ac:dyDescent="0.25">
      <c r="A26" s="86"/>
      <c r="B26" s="86"/>
      <c r="C26" s="86"/>
      <c r="D26" s="86"/>
      <c r="E26" s="86"/>
      <c r="F26" s="86"/>
      <c r="G26" s="86"/>
      <c r="H26" s="86"/>
      <c r="I26"/>
      <c r="J26" s="125"/>
      <c r="K26" s="126"/>
      <c r="L26" s="126"/>
      <c r="M26" s="126"/>
      <c r="T26" s="78"/>
      <c r="X26" s="123"/>
      <c r="Y26"/>
    </row>
    <row r="27" spans="1:25" s="88" customFormat="1" x14ac:dyDescent="0.25">
      <c r="A27" s="86"/>
      <c r="B27" s="86"/>
      <c r="C27" s="86"/>
      <c r="D27" s="86"/>
      <c r="E27" s="86"/>
      <c r="F27" s="86"/>
      <c r="G27" s="86"/>
      <c r="H27" s="86"/>
      <c r="I27"/>
      <c r="J27" s="125"/>
      <c r="K27" s="126"/>
      <c r="L27" s="126"/>
      <c r="M27" s="126"/>
      <c r="T27" s="78"/>
      <c r="X27" s="123"/>
      <c r="Y27"/>
    </row>
    <row r="28" spans="1:25" s="88" customFormat="1" x14ac:dyDescent="0.25">
      <c r="A28" s="86"/>
      <c r="B28" s="86"/>
      <c r="C28" s="86"/>
      <c r="D28" s="86"/>
      <c r="E28" s="86"/>
      <c r="F28" s="86"/>
      <c r="G28" s="86"/>
      <c r="H28" s="86"/>
      <c r="I28"/>
      <c r="J28" s="125"/>
      <c r="K28" s="126"/>
      <c r="L28" s="126"/>
      <c r="M28" s="126"/>
      <c r="T28" s="78"/>
      <c r="X28" s="123"/>
      <c r="Y28"/>
    </row>
    <row r="29" spans="1:25" s="88" customFormat="1" x14ac:dyDescent="0.25">
      <c r="A29" s="86"/>
      <c r="B29" s="86"/>
      <c r="C29" s="86"/>
      <c r="D29" s="86"/>
      <c r="E29" s="86"/>
      <c r="F29" s="86"/>
      <c r="G29" s="86"/>
      <c r="H29" s="86"/>
      <c r="I29"/>
      <c r="J29" s="125"/>
      <c r="K29" s="126"/>
      <c r="L29" s="126"/>
      <c r="M29" s="126"/>
      <c r="T29" s="78"/>
      <c r="X29" s="123"/>
      <c r="Y29"/>
    </row>
    <row r="30" spans="1:25" s="88" customFormat="1" x14ac:dyDescent="0.25">
      <c r="A30" s="86"/>
      <c r="B30" s="86"/>
      <c r="C30" s="86"/>
      <c r="D30" s="86"/>
      <c r="E30" s="86"/>
      <c r="F30" s="86"/>
      <c r="G30" s="86"/>
      <c r="H30" s="86"/>
      <c r="I30"/>
      <c r="J30" s="125"/>
      <c r="K30" s="126"/>
      <c r="L30" s="126"/>
      <c r="M30" s="126"/>
      <c r="T30" s="78"/>
      <c r="X30" s="123"/>
      <c r="Y30"/>
    </row>
    <row r="31" spans="1:25" s="88" customFormat="1" x14ac:dyDescent="0.25">
      <c r="A31" s="86"/>
      <c r="B31" s="86"/>
      <c r="C31" s="86"/>
      <c r="D31" s="86"/>
      <c r="E31" s="86"/>
      <c r="F31" s="86"/>
      <c r="G31" s="86"/>
      <c r="H31" s="86"/>
      <c r="I31"/>
      <c r="J31" s="125"/>
      <c r="K31" s="126"/>
      <c r="L31" s="126"/>
      <c r="M31" s="126"/>
      <c r="T31" s="78"/>
      <c r="X31" s="123"/>
      <c r="Y31"/>
    </row>
    <row r="32" spans="1:25" s="88" customFormat="1" x14ac:dyDescent="0.25">
      <c r="A32" s="86"/>
      <c r="B32" s="86"/>
      <c r="C32" s="86"/>
      <c r="D32" s="86"/>
      <c r="E32" s="86"/>
      <c r="F32" s="86"/>
      <c r="G32" s="86"/>
      <c r="H32" s="86"/>
      <c r="I32"/>
      <c r="J32" s="125"/>
      <c r="K32" s="126"/>
      <c r="L32" s="126"/>
      <c r="M32" s="126"/>
      <c r="T32" s="78"/>
      <c r="X32" s="123"/>
      <c r="Y32"/>
    </row>
    <row r="33" spans="1:25" s="88" customFormat="1" x14ac:dyDescent="0.25">
      <c r="A33" s="86"/>
      <c r="B33" s="86"/>
      <c r="C33" s="86"/>
      <c r="D33" s="86"/>
      <c r="E33" s="86"/>
      <c r="F33" s="86"/>
      <c r="G33" s="86"/>
      <c r="H33" s="86"/>
      <c r="I33"/>
      <c r="J33" s="125"/>
      <c r="K33" s="126"/>
      <c r="L33" s="126"/>
      <c r="M33" s="126"/>
      <c r="T33" s="78"/>
      <c r="X33" s="123"/>
      <c r="Y33"/>
    </row>
    <row r="34" spans="1:25" s="88" customFormat="1" x14ac:dyDescent="0.25">
      <c r="A34" s="86"/>
      <c r="B34" s="86"/>
      <c r="C34" s="86"/>
      <c r="D34" s="86"/>
      <c r="E34" s="86"/>
      <c r="F34" s="86"/>
      <c r="G34" s="86"/>
      <c r="H34" s="86"/>
      <c r="I34"/>
      <c r="J34" s="125"/>
      <c r="K34" s="126"/>
      <c r="L34" s="126"/>
      <c r="M34" s="126"/>
      <c r="T34" s="78"/>
      <c r="X34" s="123"/>
      <c r="Y34"/>
    </row>
    <row r="35" spans="1:25" s="88" customFormat="1" x14ac:dyDescent="0.25">
      <c r="A35" s="86"/>
      <c r="B35" s="86"/>
      <c r="C35" s="86"/>
      <c r="D35" s="86"/>
      <c r="E35" s="86"/>
      <c r="F35" s="86"/>
      <c r="G35" s="86"/>
      <c r="H35" s="86"/>
      <c r="I35"/>
      <c r="J35" s="125"/>
      <c r="K35" s="126"/>
      <c r="L35" s="126"/>
      <c r="M35" s="126"/>
      <c r="T35" s="78"/>
      <c r="X35" s="123"/>
      <c r="Y35"/>
    </row>
    <row r="36" spans="1:25" s="88" customFormat="1" x14ac:dyDescent="0.25">
      <c r="A36" s="86"/>
      <c r="B36" s="86"/>
      <c r="C36" s="86"/>
      <c r="D36" s="86"/>
      <c r="E36" s="86"/>
      <c r="F36" s="86"/>
      <c r="G36" s="86"/>
      <c r="H36" s="86"/>
      <c r="I36"/>
      <c r="J36" s="125"/>
      <c r="K36" s="126"/>
      <c r="L36" s="126"/>
      <c r="M36" s="126"/>
      <c r="T36" s="78"/>
      <c r="X36" s="123"/>
      <c r="Y36"/>
    </row>
    <row r="37" spans="1:25" s="88" customFormat="1" x14ac:dyDescent="0.25">
      <c r="A37" s="86"/>
      <c r="B37" s="86"/>
      <c r="C37" s="86"/>
      <c r="D37" s="86"/>
      <c r="E37" s="86"/>
      <c r="F37" s="86"/>
      <c r="G37" s="86"/>
      <c r="H37" s="86"/>
      <c r="I37"/>
      <c r="J37" s="86"/>
      <c r="K37" s="126"/>
      <c r="L37" s="126"/>
      <c r="M37" s="126"/>
      <c r="T37" s="78"/>
      <c r="X37" s="123"/>
      <c r="Y37"/>
    </row>
    <row r="38" spans="1:25" s="88" customFormat="1" x14ac:dyDescent="0.25">
      <c r="A38" s="86"/>
      <c r="B38" s="86"/>
      <c r="C38" s="86"/>
      <c r="D38" s="86"/>
      <c r="E38" s="86"/>
      <c r="F38" s="86"/>
      <c r="G38" s="86"/>
      <c r="H38" s="86"/>
      <c r="I38"/>
      <c r="J38" s="86"/>
      <c r="K38" s="126"/>
      <c r="L38" s="126"/>
      <c r="M38" s="126"/>
      <c r="T38" s="78"/>
      <c r="X38" s="123"/>
      <c r="Y38"/>
    </row>
    <row r="39" spans="1:25" s="88" customFormat="1" x14ac:dyDescent="0.25">
      <c r="A39" s="86"/>
      <c r="B39" s="86"/>
      <c r="C39" s="86"/>
      <c r="D39" s="86"/>
      <c r="E39" s="86"/>
      <c r="F39" s="86"/>
      <c r="G39" s="86"/>
      <c r="H39" s="86"/>
      <c r="I39"/>
      <c r="J39" s="86"/>
      <c r="K39" s="126"/>
      <c r="L39" s="126"/>
      <c r="M39" s="126"/>
      <c r="T39" s="78"/>
      <c r="X39" s="123"/>
      <c r="Y39"/>
    </row>
    <row r="40" spans="1:25" s="88" customFormat="1" x14ac:dyDescent="0.25">
      <c r="A40" s="86"/>
      <c r="B40" s="86"/>
      <c r="C40" s="86"/>
      <c r="D40" s="86"/>
      <c r="E40" s="86"/>
      <c r="F40" s="86"/>
      <c r="G40" s="86"/>
      <c r="H40" s="86"/>
      <c r="I40"/>
      <c r="J40" s="86"/>
      <c r="K40" s="126"/>
      <c r="L40" s="126"/>
      <c r="M40" s="126"/>
      <c r="T40" s="78"/>
      <c r="X40" s="123"/>
      <c r="Y40"/>
    </row>
    <row r="41" spans="1:25" s="88" customFormat="1" x14ac:dyDescent="0.25">
      <c r="A41" s="86"/>
      <c r="B41" s="86"/>
      <c r="C41" s="86"/>
      <c r="D41" s="86"/>
      <c r="E41" s="86"/>
      <c r="F41" s="86"/>
      <c r="G41" s="86"/>
      <c r="H41" s="86"/>
      <c r="I41"/>
      <c r="J41" s="86"/>
      <c r="K41" s="126"/>
      <c r="L41" s="126"/>
      <c r="M41" s="126"/>
      <c r="T41" s="78"/>
      <c r="X41" s="123"/>
      <c r="Y41"/>
    </row>
    <row r="42" spans="1:25" s="88" customFormat="1" x14ac:dyDescent="0.25">
      <c r="A42" s="86"/>
      <c r="B42" s="86"/>
      <c r="C42" s="86"/>
      <c r="D42" s="86"/>
      <c r="E42" s="86"/>
      <c r="F42" s="86"/>
      <c r="G42" s="86"/>
      <c r="H42" s="86"/>
      <c r="I42"/>
      <c r="J42" s="86"/>
      <c r="K42" s="126"/>
      <c r="L42" s="126"/>
      <c r="M42" s="126"/>
      <c r="T42" s="78"/>
      <c r="X42" s="123"/>
      <c r="Y42"/>
    </row>
    <row r="43" spans="1:25" s="88" customFormat="1" x14ac:dyDescent="0.25">
      <c r="A43" s="86"/>
      <c r="B43" s="86"/>
      <c r="C43" s="86"/>
      <c r="D43" s="86"/>
      <c r="E43" s="86"/>
      <c r="F43" s="86"/>
      <c r="G43" s="86"/>
      <c r="H43" s="86"/>
      <c r="I43"/>
      <c r="J43" s="86"/>
      <c r="K43" s="126"/>
      <c r="L43" s="126"/>
      <c r="M43" s="126"/>
      <c r="T43" s="78"/>
      <c r="X43" s="123"/>
      <c r="Y43"/>
    </row>
    <row r="44" spans="1:25" s="88" customFormat="1" x14ac:dyDescent="0.25">
      <c r="A44" s="86"/>
      <c r="B44" s="86"/>
      <c r="C44" s="86"/>
      <c r="D44" s="86"/>
      <c r="E44" s="86"/>
      <c r="F44" s="86"/>
      <c r="G44" s="86"/>
      <c r="H44" s="86"/>
      <c r="I44"/>
      <c r="J44" s="86"/>
      <c r="K44" s="126"/>
      <c r="L44" s="126"/>
      <c r="M44" s="126"/>
      <c r="T44" s="78"/>
      <c r="X44" s="123"/>
      <c r="Y44"/>
    </row>
    <row r="45" spans="1:25" s="88" customFormat="1" x14ac:dyDescent="0.25">
      <c r="A45" s="86"/>
      <c r="B45" s="86"/>
      <c r="C45" s="86"/>
      <c r="D45" s="86"/>
      <c r="E45" s="86"/>
      <c r="F45" s="86"/>
      <c r="G45" s="86"/>
      <c r="H45" s="86"/>
      <c r="I45"/>
      <c r="J45" s="86"/>
      <c r="K45" s="126"/>
      <c r="L45" s="126"/>
      <c r="M45" s="126"/>
      <c r="T45" s="78"/>
      <c r="X45" s="123"/>
      <c r="Y45"/>
    </row>
    <row r="46" spans="1:25" s="88" customFormat="1" x14ac:dyDescent="0.25">
      <c r="A46" s="86"/>
      <c r="B46" s="86"/>
      <c r="C46" s="86"/>
      <c r="D46" s="86"/>
      <c r="E46" s="86"/>
      <c r="F46" s="86"/>
      <c r="G46" s="86"/>
      <c r="H46" s="86"/>
      <c r="I46"/>
      <c r="J46" s="86"/>
      <c r="K46" s="126"/>
      <c r="L46" s="126"/>
      <c r="M46" s="126"/>
      <c r="T46" s="78"/>
      <c r="X46" s="123"/>
      <c r="Y46"/>
    </row>
    <row r="47" spans="1:25" s="88" customFormat="1" x14ac:dyDescent="0.25">
      <c r="A47" s="86"/>
      <c r="B47" s="86"/>
      <c r="C47" s="86"/>
      <c r="D47" s="86"/>
      <c r="E47" s="86"/>
      <c r="F47" s="86"/>
      <c r="G47" s="86"/>
      <c r="H47" s="86"/>
      <c r="I47"/>
      <c r="J47" s="86"/>
      <c r="K47" s="126"/>
      <c r="L47" s="126"/>
      <c r="M47" s="126"/>
      <c r="T47" s="78"/>
      <c r="X47" s="123"/>
      <c r="Y47"/>
    </row>
    <row r="48" spans="1:25" s="88" customFormat="1" x14ac:dyDescent="0.25">
      <c r="A48"/>
      <c r="B48"/>
      <c r="C48"/>
      <c r="D48"/>
      <c r="E48"/>
      <c r="F48"/>
      <c r="G48"/>
      <c r="H48"/>
      <c r="I48"/>
      <c r="J48" s="86"/>
      <c r="K48" s="126"/>
      <c r="L48" s="126"/>
      <c r="M48" s="126"/>
      <c r="T48" s="78"/>
      <c r="X48" s="123"/>
      <c r="Y48"/>
    </row>
    <row r="49" spans="1:25" s="88" customFormat="1" x14ac:dyDescent="0.25">
      <c r="A49"/>
      <c r="B49"/>
      <c r="C49"/>
      <c r="D49"/>
      <c r="E49"/>
      <c r="F49"/>
      <c r="G49"/>
      <c r="H49"/>
      <c r="I49"/>
      <c r="J49" s="86"/>
      <c r="K49" s="126"/>
      <c r="L49" s="126"/>
      <c r="M49" s="126"/>
      <c r="T49" s="78"/>
      <c r="X49" s="123"/>
      <c r="Y49"/>
    </row>
    <row r="50" spans="1:25" s="88" customFormat="1" x14ac:dyDescent="0.25">
      <c r="A50"/>
      <c r="B50"/>
      <c r="C50"/>
      <c r="D50"/>
      <c r="E50"/>
      <c r="F50"/>
      <c r="G50"/>
      <c r="H50"/>
      <c r="I50"/>
      <c r="J50" s="86"/>
      <c r="K50" s="126"/>
      <c r="L50" s="126"/>
      <c r="M50" s="126"/>
      <c r="T50" s="78"/>
      <c r="X50" s="123"/>
      <c r="Y50"/>
    </row>
    <row r="51" spans="1:25" s="88" customFormat="1" x14ac:dyDescent="0.25">
      <c r="A51"/>
      <c r="B51"/>
      <c r="C51"/>
      <c r="D51"/>
      <c r="E51"/>
      <c r="F51"/>
      <c r="G51"/>
      <c r="H51"/>
      <c r="I51"/>
      <c r="J51" s="86"/>
      <c r="K51" s="126"/>
      <c r="L51" s="126"/>
      <c r="M51" s="126"/>
      <c r="T51" s="78"/>
      <c r="X51" s="123"/>
      <c r="Y51"/>
    </row>
    <row r="52" spans="1:25" s="88" customFormat="1" x14ac:dyDescent="0.25">
      <c r="A52"/>
      <c r="B52"/>
      <c r="C52"/>
      <c r="D52"/>
      <c r="E52"/>
      <c r="F52"/>
      <c r="G52"/>
      <c r="H52"/>
      <c r="I52"/>
      <c r="J52" s="86"/>
      <c r="K52" s="126"/>
      <c r="L52" s="126"/>
      <c r="M52" s="126"/>
      <c r="T52" s="78"/>
      <c r="X52" s="123"/>
      <c r="Y52"/>
    </row>
    <row r="53" spans="1:25" s="88" customFormat="1" x14ac:dyDescent="0.25">
      <c r="A53"/>
      <c r="B53"/>
      <c r="C53"/>
      <c r="D53"/>
      <c r="E53"/>
      <c r="F53"/>
      <c r="G53"/>
      <c r="H53"/>
      <c r="I53"/>
      <c r="J53" s="86"/>
      <c r="K53" s="126"/>
      <c r="L53" s="126"/>
      <c r="M53" s="126"/>
      <c r="T53" s="78"/>
      <c r="X53" s="123"/>
      <c r="Y53"/>
    </row>
    <row r="54" spans="1:25" s="88" customFormat="1" x14ac:dyDescent="0.25">
      <c r="A54"/>
      <c r="B54"/>
      <c r="C54"/>
      <c r="D54"/>
      <c r="E54"/>
      <c r="F54"/>
      <c r="G54"/>
      <c r="H54"/>
      <c r="I54"/>
      <c r="J54" s="86"/>
      <c r="K54" s="126"/>
      <c r="L54" s="126"/>
      <c r="M54" s="126"/>
      <c r="T54" s="78"/>
      <c r="X54" s="123"/>
      <c r="Y54"/>
    </row>
    <row r="55" spans="1:25" s="88" customFormat="1" x14ac:dyDescent="0.25">
      <c r="A55"/>
      <c r="B55"/>
      <c r="C55"/>
      <c r="D55"/>
      <c r="E55"/>
      <c r="F55"/>
      <c r="G55"/>
      <c r="H55"/>
      <c r="I55"/>
      <c r="J55" s="86"/>
      <c r="K55" s="126"/>
      <c r="L55" s="126"/>
      <c r="M55" s="126"/>
      <c r="T55" s="78"/>
      <c r="X55" s="123"/>
      <c r="Y55"/>
    </row>
    <row r="56" spans="1:25" s="88" customFormat="1" x14ac:dyDescent="0.25">
      <c r="A56"/>
      <c r="B56"/>
      <c r="C56"/>
      <c r="D56"/>
      <c r="E56"/>
      <c r="F56"/>
      <c r="G56"/>
      <c r="H56"/>
      <c r="I56"/>
      <c r="J56" s="86"/>
      <c r="K56" s="126"/>
      <c r="L56" s="126"/>
      <c r="M56" s="126"/>
      <c r="T56" s="78"/>
      <c r="X56" s="123"/>
      <c r="Y56"/>
    </row>
    <row r="57" spans="1:25" s="88" customFormat="1" x14ac:dyDescent="0.25">
      <c r="A57"/>
      <c r="B57"/>
      <c r="C57"/>
      <c r="D57"/>
      <c r="E57"/>
      <c r="F57"/>
      <c r="G57"/>
      <c r="H57"/>
      <c r="I57"/>
      <c r="J57" s="86"/>
      <c r="K57" s="126"/>
      <c r="L57" s="126"/>
      <c r="M57" s="126"/>
      <c r="T57" s="78"/>
      <c r="X57" s="123"/>
      <c r="Y57"/>
    </row>
    <row r="58" spans="1:25" s="88" customFormat="1" x14ac:dyDescent="0.25">
      <c r="A58"/>
      <c r="B58"/>
      <c r="C58"/>
      <c r="D58"/>
      <c r="E58"/>
      <c r="F58"/>
      <c r="G58"/>
      <c r="H58"/>
      <c r="I58"/>
      <c r="J58" s="86"/>
      <c r="K58" s="126"/>
      <c r="L58" s="126"/>
      <c r="M58" s="126"/>
      <c r="T58" s="78"/>
      <c r="X58" s="123"/>
      <c r="Y58"/>
    </row>
    <row r="59" spans="1:25" s="88" customFormat="1" x14ac:dyDescent="0.25">
      <c r="A59"/>
      <c r="B59"/>
      <c r="C59"/>
      <c r="D59"/>
      <c r="E59"/>
      <c r="F59"/>
      <c r="G59"/>
      <c r="H59"/>
      <c r="I59"/>
      <c r="J59" s="86"/>
      <c r="K59" s="126"/>
      <c r="L59" s="126"/>
      <c r="M59" s="126"/>
      <c r="T59" s="78"/>
      <c r="X59" s="123"/>
      <c r="Y59"/>
    </row>
    <row r="60" spans="1:25" s="88" customFormat="1" x14ac:dyDescent="0.25">
      <c r="A60"/>
      <c r="B60"/>
      <c r="C60"/>
      <c r="D60"/>
      <c r="E60"/>
      <c r="F60"/>
      <c r="G60"/>
      <c r="H60"/>
      <c r="I60"/>
      <c r="J60" s="86"/>
      <c r="K60" s="126"/>
      <c r="L60" s="126"/>
      <c r="M60" s="126"/>
      <c r="T60" s="78"/>
      <c r="X60" s="123"/>
      <c r="Y60"/>
    </row>
    <row r="61" spans="1:25" s="88" customFormat="1" x14ac:dyDescent="0.25">
      <c r="A61"/>
      <c r="B61"/>
      <c r="C61"/>
      <c r="D61"/>
      <c r="E61"/>
      <c r="F61"/>
      <c r="G61"/>
      <c r="H61"/>
      <c r="I61"/>
      <c r="J61" s="86"/>
      <c r="K61" s="126"/>
      <c r="L61" s="126"/>
      <c r="M61" s="126"/>
      <c r="T61" s="78"/>
      <c r="X61" s="123"/>
      <c r="Y61"/>
    </row>
    <row r="62" spans="1:25" s="88" customFormat="1" x14ac:dyDescent="0.25">
      <c r="A62"/>
      <c r="B62"/>
      <c r="C62"/>
      <c r="D62"/>
      <c r="E62"/>
      <c r="F62"/>
      <c r="G62"/>
      <c r="H62"/>
      <c r="I62"/>
      <c r="J62" s="86"/>
      <c r="K62" s="126"/>
      <c r="L62" s="126"/>
      <c r="M62" s="126"/>
      <c r="T62" s="78"/>
      <c r="X62" s="123"/>
      <c r="Y62"/>
    </row>
    <row r="63" spans="1:25" s="88" customFormat="1" x14ac:dyDescent="0.25">
      <c r="A63"/>
      <c r="B63"/>
      <c r="C63"/>
      <c r="D63"/>
      <c r="E63"/>
      <c r="F63"/>
      <c r="G63"/>
      <c r="H63"/>
      <c r="I63"/>
      <c r="J63" s="86"/>
      <c r="K63" s="126"/>
      <c r="L63" s="126"/>
      <c r="M63" s="126"/>
      <c r="T63" s="78"/>
      <c r="X63" s="123"/>
      <c r="Y63"/>
    </row>
    <row r="64" spans="1:25" s="88" customFormat="1" x14ac:dyDescent="0.25">
      <c r="A64"/>
      <c r="B64"/>
      <c r="C64"/>
      <c r="D64"/>
      <c r="E64"/>
      <c r="F64"/>
      <c r="G64"/>
      <c r="H64"/>
      <c r="I64"/>
      <c r="J64" s="86"/>
      <c r="K64" s="126"/>
      <c r="L64" s="126"/>
      <c r="M64" s="126"/>
      <c r="T64" s="78"/>
      <c r="X64" s="123"/>
      <c r="Y64"/>
    </row>
    <row r="65" spans="1:25" s="88" customFormat="1" x14ac:dyDescent="0.25">
      <c r="A65"/>
      <c r="B65"/>
      <c r="C65"/>
      <c r="D65"/>
      <c r="E65"/>
      <c r="F65"/>
      <c r="G65"/>
      <c r="H65"/>
      <c r="I65"/>
      <c r="J65" s="86"/>
      <c r="K65" s="126"/>
      <c r="L65" s="126"/>
      <c r="M65" s="126"/>
      <c r="T65" s="78"/>
      <c r="X65" s="123"/>
      <c r="Y65"/>
    </row>
    <row r="66" spans="1:25" s="88" customFormat="1" x14ac:dyDescent="0.25">
      <c r="A66"/>
      <c r="B66"/>
      <c r="C66"/>
      <c r="D66"/>
      <c r="E66"/>
      <c r="F66"/>
      <c r="G66"/>
      <c r="H66"/>
      <c r="I66"/>
      <c r="J66" s="86"/>
      <c r="K66" s="126"/>
      <c r="L66" s="126"/>
      <c r="M66" s="126"/>
      <c r="T66" s="78"/>
      <c r="X66" s="123"/>
      <c r="Y66"/>
    </row>
    <row r="67" spans="1:25" s="88" customFormat="1" x14ac:dyDescent="0.25">
      <c r="A67"/>
      <c r="B67"/>
      <c r="C67"/>
      <c r="D67"/>
      <c r="E67"/>
      <c r="F67"/>
      <c r="G67"/>
      <c r="H67"/>
      <c r="I67"/>
      <c r="J67" s="86"/>
      <c r="K67" s="126"/>
      <c r="L67" s="126"/>
      <c r="M67" s="126"/>
      <c r="T67" s="78"/>
      <c r="X67" s="123"/>
      <c r="Y67"/>
    </row>
    <row r="68" spans="1:25" s="88" customFormat="1" x14ac:dyDescent="0.25">
      <c r="A68"/>
      <c r="B68"/>
      <c r="C68"/>
      <c r="D68"/>
      <c r="E68"/>
      <c r="F68"/>
      <c r="G68"/>
      <c r="H68"/>
      <c r="I68"/>
      <c r="J68" s="86"/>
      <c r="K68" s="126"/>
      <c r="L68" s="126"/>
      <c r="M68" s="126"/>
      <c r="T68" s="78"/>
      <c r="X68" s="123"/>
      <c r="Y68"/>
    </row>
    <row r="69" spans="1:25" s="88" customFormat="1" x14ac:dyDescent="0.25">
      <c r="A69"/>
      <c r="B69"/>
      <c r="C69"/>
      <c r="D69"/>
      <c r="E69"/>
      <c r="F69"/>
      <c r="G69"/>
      <c r="H69"/>
      <c r="I69"/>
      <c r="J69" s="86"/>
      <c r="K69" s="126"/>
      <c r="L69" s="126"/>
      <c r="M69" s="126"/>
      <c r="T69" s="78"/>
      <c r="X69" s="123"/>
      <c r="Y69"/>
    </row>
    <row r="70" spans="1:25" s="88" customFormat="1" x14ac:dyDescent="0.25">
      <c r="A70"/>
      <c r="B70"/>
      <c r="C70"/>
      <c r="D70"/>
      <c r="E70"/>
      <c r="F70"/>
      <c r="G70"/>
      <c r="H70"/>
      <c r="I70"/>
      <c r="J70" s="86"/>
      <c r="K70" s="126"/>
      <c r="L70" s="126"/>
      <c r="M70" s="126"/>
      <c r="T70" s="78"/>
      <c r="X70" s="123"/>
      <c r="Y70"/>
    </row>
    <row r="71" spans="1:25" s="88" customFormat="1" x14ac:dyDescent="0.25">
      <c r="A71"/>
      <c r="B71"/>
      <c r="C71"/>
      <c r="D71"/>
      <c r="E71"/>
      <c r="F71"/>
      <c r="G71"/>
      <c r="H71"/>
      <c r="I71"/>
      <c r="J71" s="86"/>
      <c r="K71" s="126"/>
      <c r="L71" s="126"/>
      <c r="M71" s="126"/>
      <c r="T71" s="78"/>
      <c r="X71" s="123"/>
      <c r="Y71"/>
    </row>
    <row r="72" spans="1:25" s="88" customFormat="1" x14ac:dyDescent="0.25">
      <c r="A72"/>
      <c r="B72"/>
      <c r="C72"/>
      <c r="D72"/>
      <c r="E72"/>
      <c r="F72"/>
      <c r="G72"/>
      <c r="H72"/>
      <c r="I72"/>
      <c r="J72" s="86"/>
      <c r="K72" s="126"/>
      <c r="L72" s="126"/>
      <c r="M72" s="126"/>
      <c r="T72" s="78"/>
      <c r="X72" s="123"/>
      <c r="Y72"/>
    </row>
    <row r="73" spans="1:25" s="88" customFormat="1" x14ac:dyDescent="0.25">
      <c r="A73"/>
      <c r="B73"/>
      <c r="C73"/>
      <c r="D73"/>
      <c r="E73"/>
      <c r="F73"/>
      <c r="G73"/>
      <c r="H73"/>
      <c r="I73"/>
      <c r="J73" s="86"/>
      <c r="K73" s="126"/>
      <c r="L73" s="126"/>
      <c r="M73" s="126"/>
      <c r="T73" s="78"/>
      <c r="X73" s="123"/>
      <c r="Y73"/>
    </row>
    <row r="74" spans="1:25" s="88" customFormat="1" x14ac:dyDescent="0.25">
      <c r="A74"/>
      <c r="B74"/>
      <c r="C74"/>
      <c r="D74"/>
      <c r="E74"/>
      <c r="F74"/>
      <c r="G74"/>
      <c r="H74"/>
      <c r="I74"/>
      <c r="J74" s="86"/>
      <c r="K74" s="126"/>
      <c r="L74" s="126"/>
      <c r="M74" s="126"/>
      <c r="T74" s="78"/>
      <c r="X74" s="123"/>
      <c r="Y74"/>
    </row>
    <row r="75" spans="1:25" s="88" customFormat="1" x14ac:dyDescent="0.25">
      <c r="A75"/>
      <c r="B75"/>
      <c r="C75"/>
      <c r="D75"/>
      <c r="E75"/>
      <c r="F75"/>
      <c r="G75"/>
      <c r="H75"/>
      <c r="I75"/>
      <c r="J75" s="86"/>
      <c r="K75" s="126"/>
      <c r="L75" s="126"/>
      <c r="M75" s="126"/>
      <c r="T75" s="78"/>
      <c r="X75" s="123"/>
      <c r="Y75"/>
    </row>
    <row r="76" spans="1:25" s="88" customFormat="1" x14ac:dyDescent="0.25">
      <c r="A76"/>
      <c r="B76"/>
      <c r="C76"/>
      <c r="D76"/>
      <c r="E76"/>
      <c r="F76"/>
      <c r="G76"/>
      <c r="H76"/>
      <c r="I76"/>
      <c r="J76" s="86"/>
      <c r="K76" s="126"/>
      <c r="L76" s="126"/>
      <c r="M76" s="126"/>
      <c r="T76" s="78"/>
      <c r="X76" s="123"/>
      <c r="Y76"/>
    </row>
    <row r="77" spans="1:25" s="88" customFormat="1" x14ac:dyDescent="0.25">
      <c r="A77"/>
      <c r="B77"/>
      <c r="C77"/>
      <c r="D77"/>
      <c r="E77"/>
      <c r="F77"/>
      <c r="G77"/>
      <c r="H77"/>
      <c r="I77"/>
      <c r="J77" s="86"/>
      <c r="K77" s="126"/>
      <c r="L77" s="126"/>
      <c r="M77" s="126"/>
      <c r="T77" s="78"/>
      <c r="X77" s="123"/>
      <c r="Y77"/>
    </row>
    <row r="78" spans="1:25" s="88" customFormat="1" x14ac:dyDescent="0.25">
      <c r="A78"/>
      <c r="B78"/>
      <c r="C78"/>
      <c r="D78"/>
      <c r="E78"/>
      <c r="F78"/>
      <c r="G78"/>
      <c r="H78"/>
      <c r="I78"/>
      <c r="J78" s="86"/>
      <c r="K78" s="126"/>
      <c r="L78" s="126"/>
      <c r="M78" s="126"/>
      <c r="T78" s="78"/>
      <c r="X78" s="123"/>
      <c r="Y78"/>
    </row>
    <row r="79" spans="1:25" s="88" customFormat="1" x14ac:dyDescent="0.25">
      <c r="A79"/>
      <c r="B79"/>
      <c r="C79"/>
      <c r="D79"/>
      <c r="E79"/>
      <c r="F79"/>
      <c r="G79"/>
      <c r="H79"/>
      <c r="I79"/>
      <c r="J79" s="86"/>
      <c r="K79" s="126"/>
      <c r="L79" s="126"/>
      <c r="M79" s="126"/>
      <c r="T79" s="78"/>
      <c r="X79" s="123"/>
      <c r="Y79"/>
    </row>
    <row r="80" spans="1:25" s="88" customFormat="1" x14ac:dyDescent="0.25">
      <c r="A80"/>
      <c r="B80"/>
      <c r="C80"/>
      <c r="D80"/>
      <c r="E80"/>
      <c r="F80"/>
      <c r="G80"/>
      <c r="H80"/>
      <c r="I80"/>
      <c r="J80" s="86"/>
      <c r="K80" s="126"/>
      <c r="L80" s="126"/>
      <c r="M80" s="126"/>
      <c r="T80" s="78"/>
      <c r="X80" s="123"/>
      <c r="Y80"/>
    </row>
    <row r="81" spans="1:25" s="88" customFormat="1" x14ac:dyDescent="0.25">
      <c r="A81"/>
      <c r="B81"/>
      <c r="C81"/>
      <c r="D81"/>
      <c r="E81"/>
      <c r="F81"/>
      <c r="G81"/>
      <c r="H81"/>
      <c r="I81"/>
      <c r="J81" s="86"/>
      <c r="K81" s="126"/>
      <c r="L81" s="126"/>
      <c r="M81" s="126"/>
      <c r="T81" s="78"/>
      <c r="X81" s="123"/>
      <c r="Y81"/>
    </row>
    <row r="82" spans="1:25" s="88" customFormat="1" x14ac:dyDescent="0.25">
      <c r="A82"/>
      <c r="B82"/>
      <c r="C82"/>
      <c r="D82"/>
      <c r="E82"/>
      <c r="F82"/>
      <c r="G82"/>
      <c r="H82"/>
      <c r="I82"/>
      <c r="J82" s="86"/>
      <c r="K82" s="126"/>
      <c r="L82" s="126"/>
      <c r="M82" s="126"/>
      <c r="T82" s="78"/>
      <c r="X82" s="123"/>
      <c r="Y82"/>
    </row>
    <row r="83" spans="1:25" s="88" customFormat="1" x14ac:dyDescent="0.25">
      <c r="A83"/>
      <c r="B83"/>
      <c r="C83"/>
      <c r="D83"/>
      <c r="E83"/>
      <c r="F83"/>
      <c r="G83"/>
      <c r="H83"/>
      <c r="I83"/>
      <c r="J83" s="86"/>
      <c r="K83" s="126"/>
      <c r="L83" s="126"/>
      <c r="M83" s="126"/>
      <c r="T83" s="78"/>
      <c r="X83" s="123"/>
      <c r="Y83"/>
    </row>
    <row r="84" spans="1:25" s="88" customFormat="1" x14ac:dyDescent="0.25">
      <c r="A84"/>
      <c r="B84"/>
      <c r="C84"/>
      <c r="D84"/>
      <c r="E84"/>
      <c r="F84"/>
      <c r="G84"/>
      <c r="H84"/>
      <c r="I84"/>
      <c r="J84" s="86"/>
      <c r="K84" s="126"/>
      <c r="L84" s="126"/>
      <c r="M84" s="126"/>
      <c r="T84" s="78"/>
      <c r="X84" s="123"/>
      <c r="Y84"/>
    </row>
    <row r="85" spans="1:25" s="88" customFormat="1" x14ac:dyDescent="0.25">
      <c r="A85"/>
      <c r="B85"/>
      <c r="C85"/>
      <c r="D85"/>
      <c r="E85"/>
      <c r="F85"/>
      <c r="G85"/>
      <c r="H85"/>
      <c r="I85"/>
      <c r="J85" s="86"/>
      <c r="K85" s="126"/>
      <c r="L85" s="126"/>
      <c r="M85" s="126"/>
      <c r="T85" s="78"/>
      <c r="X85" s="123"/>
      <c r="Y85"/>
    </row>
    <row r="86" spans="1:25" s="88" customFormat="1" x14ac:dyDescent="0.25">
      <c r="A86"/>
      <c r="B86"/>
      <c r="C86"/>
      <c r="D86"/>
      <c r="E86"/>
      <c r="F86"/>
      <c r="G86"/>
      <c r="H86"/>
      <c r="I86"/>
      <c r="J86" s="86"/>
      <c r="K86" s="126"/>
      <c r="L86" s="126"/>
      <c r="M86" s="126"/>
      <c r="T86" s="78"/>
      <c r="X86" s="123"/>
      <c r="Y86"/>
    </row>
    <row r="87" spans="1:25" s="88" customFormat="1" x14ac:dyDescent="0.25">
      <c r="A87"/>
      <c r="B87"/>
      <c r="C87"/>
      <c r="D87"/>
      <c r="E87"/>
      <c r="F87"/>
      <c r="G87"/>
      <c r="H87"/>
      <c r="I87"/>
      <c r="J87" s="86"/>
      <c r="K87" s="126"/>
      <c r="L87" s="126"/>
      <c r="M87" s="126"/>
      <c r="T87" s="78"/>
      <c r="X87" s="123"/>
      <c r="Y87"/>
    </row>
    <row r="88" spans="1:25" s="88" customFormat="1" x14ac:dyDescent="0.25">
      <c r="A88"/>
      <c r="B88"/>
      <c r="C88"/>
      <c r="D88"/>
      <c r="E88"/>
      <c r="F88"/>
      <c r="G88"/>
      <c r="H88"/>
      <c r="I88"/>
      <c r="J88" s="86"/>
      <c r="K88" s="126"/>
      <c r="L88" s="126"/>
      <c r="M88" s="126"/>
      <c r="T88" s="78"/>
      <c r="X88" s="123"/>
      <c r="Y88"/>
    </row>
    <row r="89" spans="1:25" s="88" customFormat="1" x14ac:dyDescent="0.25">
      <c r="A89"/>
      <c r="B89"/>
      <c r="C89"/>
      <c r="D89"/>
      <c r="E89"/>
      <c r="F89"/>
      <c r="G89"/>
      <c r="H89"/>
      <c r="I89"/>
      <c r="J89" s="86"/>
      <c r="K89" s="126"/>
      <c r="L89" s="126"/>
      <c r="M89" s="126"/>
      <c r="T89" s="78"/>
      <c r="X89" s="123"/>
      <c r="Y89"/>
    </row>
    <row r="90" spans="1:25" s="88" customFormat="1" x14ac:dyDescent="0.25">
      <c r="A90"/>
      <c r="B90"/>
      <c r="C90"/>
      <c r="D90"/>
      <c r="E90"/>
      <c r="F90"/>
      <c r="G90"/>
      <c r="H90"/>
      <c r="I90"/>
      <c r="J90" s="86"/>
      <c r="K90" s="126"/>
      <c r="L90" s="126"/>
      <c r="M90" s="126"/>
      <c r="T90" s="78"/>
      <c r="X90" s="123"/>
      <c r="Y90"/>
    </row>
    <row r="91" spans="1:25" s="88" customFormat="1" x14ac:dyDescent="0.25">
      <c r="A91"/>
      <c r="B91"/>
      <c r="C91"/>
      <c r="D91"/>
      <c r="E91"/>
      <c r="F91"/>
      <c r="G91"/>
      <c r="H91"/>
      <c r="I91"/>
      <c r="J91" s="86"/>
      <c r="K91" s="126"/>
      <c r="L91" s="126"/>
      <c r="M91" s="126"/>
      <c r="T91" s="78"/>
      <c r="X91" s="123"/>
      <c r="Y91"/>
    </row>
    <row r="92" spans="1:25" s="88" customFormat="1" x14ac:dyDescent="0.25">
      <c r="A92"/>
      <c r="B92"/>
      <c r="C92"/>
      <c r="D92"/>
      <c r="E92"/>
      <c r="F92"/>
      <c r="G92"/>
      <c r="H92"/>
      <c r="I92"/>
      <c r="J92" s="86"/>
      <c r="K92" s="126"/>
      <c r="L92" s="126"/>
      <c r="M92" s="126"/>
      <c r="T92" s="78"/>
      <c r="X92" s="123"/>
      <c r="Y92"/>
    </row>
    <row r="93" spans="1:25" s="88" customFormat="1" x14ac:dyDescent="0.25">
      <c r="A93"/>
      <c r="B93"/>
      <c r="C93"/>
      <c r="D93"/>
      <c r="E93"/>
      <c r="F93"/>
      <c r="G93"/>
      <c r="H93"/>
      <c r="I93"/>
      <c r="J93" s="86"/>
      <c r="K93" s="126"/>
      <c r="L93" s="126"/>
      <c r="M93" s="126"/>
      <c r="T93" s="78"/>
      <c r="X93" s="123"/>
      <c r="Y93"/>
    </row>
    <row r="94" spans="1:25" s="88" customFormat="1" x14ac:dyDescent="0.25">
      <c r="A94"/>
      <c r="B94"/>
      <c r="C94"/>
      <c r="D94"/>
      <c r="E94"/>
      <c r="F94"/>
      <c r="G94"/>
      <c r="H94"/>
      <c r="I94"/>
      <c r="J94" s="86"/>
      <c r="K94" s="126"/>
      <c r="L94" s="126"/>
      <c r="M94" s="126"/>
      <c r="T94" s="78"/>
      <c r="X94" s="123"/>
      <c r="Y94"/>
    </row>
    <row r="95" spans="1:25" s="88" customFormat="1" x14ac:dyDescent="0.25">
      <c r="A95"/>
      <c r="B95"/>
      <c r="C95"/>
      <c r="D95"/>
      <c r="E95"/>
      <c r="F95"/>
      <c r="G95"/>
      <c r="H95"/>
      <c r="I95"/>
      <c r="J95" s="86"/>
      <c r="K95" s="126"/>
      <c r="L95" s="126"/>
      <c r="M95" s="126"/>
      <c r="T95" s="78"/>
      <c r="X95" s="123"/>
      <c r="Y95"/>
    </row>
    <row r="96" spans="1:25" s="88" customFormat="1" x14ac:dyDescent="0.25">
      <c r="A96"/>
      <c r="B96"/>
      <c r="C96"/>
      <c r="D96"/>
      <c r="E96"/>
      <c r="F96"/>
      <c r="G96"/>
      <c r="H96"/>
      <c r="I96"/>
      <c r="J96" s="86"/>
      <c r="K96" s="126"/>
      <c r="L96" s="126"/>
      <c r="M96" s="126"/>
      <c r="T96" s="78"/>
      <c r="X96" s="123"/>
      <c r="Y96"/>
    </row>
    <row r="97" spans="1:25" s="88" customFormat="1" x14ac:dyDescent="0.25">
      <c r="A97"/>
      <c r="B97"/>
      <c r="C97"/>
      <c r="D97"/>
      <c r="E97"/>
      <c r="F97"/>
      <c r="G97"/>
      <c r="H97"/>
      <c r="I97"/>
      <c r="J97" s="86"/>
      <c r="K97" s="126"/>
      <c r="L97" s="126"/>
      <c r="M97" s="126"/>
      <c r="T97" s="78"/>
      <c r="X97" s="123"/>
      <c r="Y97"/>
    </row>
    <row r="98" spans="1:25" s="88" customFormat="1" x14ac:dyDescent="0.25">
      <c r="A98"/>
      <c r="B98"/>
      <c r="C98"/>
      <c r="D98"/>
      <c r="E98"/>
      <c r="F98"/>
      <c r="G98"/>
      <c r="H98"/>
      <c r="I98"/>
      <c r="J98" s="86"/>
      <c r="K98" s="126"/>
      <c r="L98" s="126"/>
      <c r="M98" s="126"/>
      <c r="T98" s="78"/>
      <c r="X98" s="123"/>
      <c r="Y98"/>
    </row>
    <row r="99" spans="1:25" s="88" customFormat="1" x14ac:dyDescent="0.25">
      <c r="A99"/>
      <c r="B99"/>
      <c r="C99"/>
      <c r="D99"/>
      <c r="E99"/>
      <c r="F99"/>
      <c r="G99"/>
      <c r="H99"/>
      <c r="I99"/>
      <c r="J99" s="86"/>
      <c r="K99" s="126"/>
      <c r="L99" s="126"/>
      <c r="M99" s="126"/>
      <c r="T99" s="78"/>
      <c r="X99" s="123"/>
      <c r="Y99"/>
    </row>
  </sheetData>
  <mergeCells count="53">
    <mergeCell ref="W11:W12"/>
    <mergeCell ref="X11:X12"/>
    <mergeCell ref="I11:I12"/>
    <mergeCell ref="J11:J12"/>
    <mergeCell ref="K11:K12"/>
    <mergeCell ref="L11:L12"/>
    <mergeCell ref="M11:M12"/>
    <mergeCell ref="N11:N12"/>
    <mergeCell ref="A11:A12"/>
    <mergeCell ref="B11:B12"/>
    <mergeCell ref="C11:C12"/>
    <mergeCell ref="F11:F12"/>
    <mergeCell ref="G11:G12"/>
    <mergeCell ref="H11:H12"/>
    <mergeCell ref="L9:L10"/>
    <mergeCell ref="M9:M10"/>
    <mergeCell ref="N9:N10"/>
    <mergeCell ref="O9:O10"/>
    <mergeCell ref="O11:O12"/>
    <mergeCell ref="H9:H10"/>
    <mergeCell ref="I9:I10"/>
    <mergeCell ref="J9:J10"/>
    <mergeCell ref="K9:K10"/>
    <mergeCell ref="P6:P7"/>
    <mergeCell ref="A9:A10"/>
    <mergeCell ref="B9:B10"/>
    <mergeCell ref="C9:C10"/>
    <mergeCell ref="F9:F10"/>
    <mergeCell ref="G9:G10"/>
    <mergeCell ref="N6:N7"/>
    <mergeCell ref="O6:O7"/>
    <mergeCell ref="W9:W10"/>
    <mergeCell ref="X9:X10"/>
    <mergeCell ref="X6:X7"/>
    <mergeCell ref="Q6:Q7"/>
    <mergeCell ref="R6:S6"/>
    <mergeCell ref="T6:T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U6:V6"/>
    <mergeCell ref="W6:W7"/>
    <mergeCell ref="J6:J7"/>
    <mergeCell ref="K6:K7"/>
    <mergeCell ref="L6:L7"/>
    <mergeCell ref="M6:M7"/>
  </mergeCells>
  <pageMargins left="0.27559055118110237" right="0.27559055118110237" top="0.78740157480314965" bottom="0.78740157480314965" header="0.31496062992125984" footer="0.31496062992125984"/>
  <pageSetup paperSize="9" scale="42" firstPageNumber="160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C99D0-FD17-4DA1-A55F-4E3D4A23035E}">
  <sheetPr>
    <tabColor rgb="FF92D050"/>
    <pageSetUpPr fitToPage="1"/>
  </sheetPr>
  <dimension ref="A1:Y104"/>
  <sheetViews>
    <sheetView showGridLines="0" view="pageBreakPreview" zoomScale="70" zoomScaleNormal="70" zoomScaleSheetLayoutView="70" workbookViewId="0">
      <selection activeCell="B35" sqref="B35"/>
    </sheetView>
  </sheetViews>
  <sheetFormatPr defaultColWidth="9.140625" defaultRowHeight="15" outlineLevelCol="1" x14ac:dyDescent="0.25"/>
  <cols>
    <col min="1" max="1" width="5.42578125" customWidth="1"/>
    <col min="2" max="2" width="7.7109375" customWidth="1"/>
    <col min="3" max="3" width="9.7109375" hidden="1" customWidth="1" outlineLevel="1"/>
    <col min="4" max="4" width="6.42578125" hidden="1" customWidth="1" outlineLevel="1"/>
    <col min="5" max="5" width="8.28515625" hidden="1" customWidth="1" outlineLevel="1"/>
    <col min="6" max="6" width="15.5703125" hidden="1" customWidth="1" outlineLevel="1"/>
    <col min="7" max="7" width="37.85546875" customWidth="1" collapsed="1"/>
    <col min="8" max="8" width="38.85546875" customWidth="1"/>
    <col min="9" max="9" width="7.140625" customWidth="1"/>
    <col min="10" max="10" width="14.7109375" style="86" customWidth="1"/>
    <col min="11" max="12" width="14.85546875" style="88" customWidth="1"/>
    <col min="13" max="13" width="13.5703125" style="88" customWidth="1"/>
    <col min="14" max="14" width="13.7109375" style="88" customWidth="1"/>
    <col min="15" max="15" width="14.7109375" style="88" customWidth="1"/>
    <col min="16" max="17" width="16.7109375" style="88" customWidth="1"/>
    <col min="18" max="19" width="17.28515625" style="88" customWidth="1"/>
    <col min="20" max="20" width="16.140625" style="78" customWidth="1"/>
    <col min="21" max="22" width="14.85546875" style="88" customWidth="1"/>
    <col min="23" max="23" width="14.42578125" style="88" customWidth="1"/>
    <col min="24" max="24" width="17.7109375" style="123" customWidth="1"/>
  </cols>
  <sheetData>
    <row r="1" spans="1:25" ht="18" x14ac:dyDescent="0.25">
      <c r="A1" s="82" t="s">
        <v>47</v>
      </c>
      <c r="B1" s="83"/>
      <c r="C1" s="83"/>
      <c r="D1" s="83"/>
      <c r="E1" s="83"/>
      <c r="F1" s="84"/>
      <c r="G1" s="83"/>
      <c r="H1" s="85"/>
      <c r="I1" s="83"/>
      <c r="K1" s="87"/>
      <c r="N1" s="89"/>
      <c r="O1" s="89"/>
      <c r="Q1" s="89"/>
      <c r="R1" s="89"/>
      <c r="S1" s="89"/>
      <c r="T1" s="75"/>
      <c r="U1" s="90"/>
      <c r="V1"/>
      <c r="W1"/>
      <c r="X1"/>
    </row>
    <row r="2" spans="1:25" ht="15.75" x14ac:dyDescent="0.25">
      <c r="A2" s="12" t="s">
        <v>59</v>
      </c>
      <c r="B2" s="91"/>
      <c r="C2" s="91"/>
      <c r="F2" s="92"/>
      <c r="G2" s="93" t="s">
        <v>49</v>
      </c>
      <c r="H2" s="94" t="s">
        <v>82</v>
      </c>
      <c r="I2" s="95"/>
      <c r="K2" s="87"/>
      <c r="N2" s="96"/>
      <c r="O2" s="96"/>
      <c r="Q2" s="96"/>
      <c r="R2" s="96"/>
      <c r="S2" s="96"/>
      <c r="T2" s="76"/>
      <c r="U2" s="90"/>
      <c r="V2"/>
      <c r="W2"/>
      <c r="X2"/>
    </row>
    <row r="3" spans="1:25" ht="15.75" x14ac:dyDescent="0.25">
      <c r="A3" s="97"/>
      <c r="B3" s="91"/>
      <c r="C3" s="91"/>
      <c r="F3" s="92"/>
      <c r="G3" s="98" t="s">
        <v>0</v>
      </c>
      <c r="H3" s="99"/>
      <c r="I3" s="95"/>
      <c r="K3" s="87"/>
      <c r="N3" s="96"/>
      <c r="O3" s="96"/>
      <c r="Q3" s="96"/>
      <c r="R3" s="96"/>
      <c r="S3" s="96"/>
      <c r="T3" s="76"/>
      <c r="U3" s="90"/>
      <c r="V3"/>
      <c r="W3"/>
      <c r="X3"/>
    </row>
    <row r="4" spans="1:25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2"/>
      <c r="N4" s="23"/>
      <c r="O4" s="22"/>
      <c r="P4" s="22"/>
      <c r="Q4" s="22"/>
      <c r="R4" s="22"/>
      <c r="S4" s="22"/>
      <c r="T4" s="77"/>
      <c r="U4" s="22"/>
      <c r="V4" s="22"/>
      <c r="X4" s="24" t="s">
        <v>1</v>
      </c>
      <c r="Y4" s="90"/>
    </row>
    <row r="5" spans="1:25" ht="25.5" customHeight="1" x14ac:dyDescent="0.25">
      <c r="A5" s="271" t="s">
        <v>83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5"/>
    </row>
    <row r="6" spans="1:25" ht="25.5" customHeight="1" x14ac:dyDescent="0.25">
      <c r="A6" s="272" t="s">
        <v>2</v>
      </c>
      <c r="B6" s="272" t="s">
        <v>3</v>
      </c>
      <c r="C6" s="273" t="s">
        <v>4</v>
      </c>
      <c r="D6" s="273" t="s">
        <v>5</v>
      </c>
      <c r="E6" s="273" t="s">
        <v>6</v>
      </c>
      <c r="F6" s="273" t="s">
        <v>7</v>
      </c>
      <c r="G6" s="273" t="s">
        <v>8</v>
      </c>
      <c r="H6" s="274" t="s">
        <v>9</v>
      </c>
      <c r="I6" s="275" t="s">
        <v>10</v>
      </c>
      <c r="J6" s="274" t="s">
        <v>11</v>
      </c>
      <c r="K6" s="274" t="s">
        <v>12</v>
      </c>
      <c r="L6" s="274" t="s">
        <v>13</v>
      </c>
      <c r="M6" s="274" t="s">
        <v>14</v>
      </c>
      <c r="N6" s="274" t="s">
        <v>21</v>
      </c>
      <c r="O6" s="270" t="s">
        <v>22</v>
      </c>
      <c r="P6" s="276" t="s">
        <v>27</v>
      </c>
      <c r="Q6" s="276" t="s">
        <v>23</v>
      </c>
      <c r="R6" s="281" t="s">
        <v>20</v>
      </c>
      <c r="S6" s="282"/>
      <c r="T6" s="279" t="s">
        <v>28</v>
      </c>
      <c r="U6" s="278" t="s">
        <v>20</v>
      </c>
      <c r="V6" s="278"/>
      <c r="W6" s="270" t="s">
        <v>24</v>
      </c>
      <c r="X6" s="277" t="s">
        <v>15</v>
      </c>
    </row>
    <row r="7" spans="1:25" ht="81" customHeight="1" x14ac:dyDescent="0.25">
      <c r="A7" s="272"/>
      <c r="B7" s="272"/>
      <c r="C7" s="273"/>
      <c r="D7" s="273"/>
      <c r="E7" s="273"/>
      <c r="F7" s="273"/>
      <c r="G7" s="273"/>
      <c r="H7" s="274"/>
      <c r="I7" s="275"/>
      <c r="J7" s="274"/>
      <c r="K7" s="274"/>
      <c r="L7" s="274"/>
      <c r="M7" s="274"/>
      <c r="N7" s="274"/>
      <c r="O7" s="270"/>
      <c r="P7" s="276"/>
      <c r="Q7" s="276"/>
      <c r="R7" s="81" t="s">
        <v>25</v>
      </c>
      <c r="S7" s="80" t="s">
        <v>26</v>
      </c>
      <c r="T7" s="280"/>
      <c r="U7" s="80" t="s">
        <v>18</v>
      </c>
      <c r="V7" s="80" t="s">
        <v>19</v>
      </c>
      <c r="W7" s="270"/>
      <c r="X7" s="277"/>
    </row>
    <row r="8" spans="1:25" s="100" customFormat="1" ht="25.5" customHeight="1" x14ac:dyDescent="0.3">
      <c r="A8" s="68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27">
        <f>SUM(K9:K17)</f>
        <v>87160</v>
      </c>
      <c r="L8" s="27">
        <f>SUM(L9:L17)</f>
        <v>75552</v>
      </c>
      <c r="M8" s="27">
        <f>SUM(M9:M17)</f>
        <v>11608</v>
      </c>
      <c r="N8" s="27"/>
      <c r="O8" s="27">
        <f t="shared" ref="O8:W8" si="0">SUM(O9:O17)</f>
        <v>1533</v>
      </c>
      <c r="P8" s="28">
        <f t="shared" si="0"/>
        <v>3485</v>
      </c>
      <c r="Q8" s="28">
        <f t="shared" si="0"/>
        <v>0</v>
      </c>
      <c r="R8" s="28">
        <f t="shared" si="0"/>
        <v>0</v>
      </c>
      <c r="S8" s="28">
        <f t="shared" si="0"/>
        <v>0</v>
      </c>
      <c r="T8" s="28">
        <f t="shared" si="0"/>
        <v>3485</v>
      </c>
      <c r="U8" s="28">
        <f t="shared" si="0"/>
        <v>3485</v>
      </c>
      <c r="V8" s="28">
        <f t="shared" si="0"/>
        <v>0</v>
      </c>
      <c r="W8" s="27">
        <f t="shared" si="0"/>
        <v>6590</v>
      </c>
      <c r="X8" s="29"/>
    </row>
    <row r="9" spans="1:25" ht="41.45" customHeight="1" x14ac:dyDescent="0.25">
      <c r="A9" s="285">
        <v>1</v>
      </c>
      <c r="B9" s="307" t="s">
        <v>52</v>
      </c>
      <c r="C9" s="285">
        <v>4349</v>
      </c>
      <c r="D9" s="101">
        <v>5011</v>
      </c>
      <c r="E9" s="101">
        <v>50</v>
      </c>
      <c r="F9" s="289">
        <v>60002101515</v>
      </c>
      <c r="G9" s="319" t="s">
        <v>84</v>
      </c>
      <c r="H9" s="321" t="s">
        <v>85</v>
      </c>
      <c r="I9" s="295"/>
      <c r="J9" s="295" t="s">
        <v>64</v>
      </c>
      <c r="K9" s="299">
        <f>SUM(L9:M9)</f>
        <v>14294</v>
      </c>
      <c r="L9" s="299">
        <v>12865</v>
      </c>
      <c r="M9" s="299">
        <v>1429</v>
      </c>
      <c r="N9" s="323" t="s">
        <v>86</v>
      </c>
      <c r="O9" s="325">
        <v>829</v>
      </c>
      <c r="P9" s="110">
        <f>Q9+T9</f>
        <v>100</v>
      </c>
      <c r="Q9" s="265">
        <f t="shared" ref="Q9:Q17" si="1">SUM(R9:S9)</f>
        <v>0</v>
      </c>
      <c r="R9" s="109">
        <v>0</v>
      </c>
      <c r="S9" s="109">
        <v>0</v>
      </c>
      <c r="T9" s="148">
        <f t="shared" ref="T9:T19" si="2">SUM(U9:V9)</f>
        <v>100</v>
      </c>
      <c r="U9" s="111">
        <v>100</v>
      </c>
      <c r="V9" s="111">
        <v>0</v>
      </c>
      <c r="W9" s="317">
        <v>0</v>
      </c>
      <c r="X9" s="283" t="s">
        <v>87</v>
      </c>
    </row>
    <row r="10" spans="1:25" ht="39.6" customHeight="1" x14ac:dyDescent="0.25">
      <c r="A10" s="286"/>
      <c r="B10" s="308"/>
      <c r="C10" s="286"/>
      <c r="D10" s="102">
        <v>5169</v>
      </c>
      <c r="E10" s="102">
        <v>51</v>
      </c>
      <c r="F10" s="290"/>
      <c r="G10" s="320"/>
      <c r="H10" s="322"/>
      <c r="I10" s="296"/>
      <c r="J10" s="296"/>
      <c r="K10" s="300"/>
      <c r="L10" s="300"/>
      <c r="M10" s="300"/>
      <c r="N10" s="324"/>
      <c r="O10" s="326"/>
      <c r="P10" s="110">
        <f t="shared" ref="P10:P17" si="3">Q10+T10</f>
        <v>500</v>
      </c>
      <c r="Q10" s="265">
        <f t="shared" si="1"/>
        <v>0</v>
      </c>
      <c r="R10" s="109">
        <v>0</v>
      </c>
      <c r="S10" s="109">
        <v>0</v>
      </c>
      <c r="T10" s="148">
        <f t="shared" si="2"/>
        <v>500</v>
      </c>
      <c r="U10" s="111">
        <v>500</v>
      </c>
      <c r="V10" s="111">
        <v>0</v>
      </c>
      <c r="W10" s="318"/>
      <c r="X10" s="284"/>
    </row>
    <row r="11" spans="1:25" ht="43.15" customHeight="1" x14ac:dyDescent="0.25">
      <c r="A11" s="285">
        <v>2</v>
      </c>
      <c r="B11" s="285" t="s">
        <v>52</v>
      </c>
      <c r="C11" s="285">
        <v>4349</v>
      </c>
      <c r="D11" s="101">
        <v>5011</v>
      </c>
      <c r="E11" s="101">
        <v>50</v>
      </c>
      <c r="F11" s="289">
        <v>60002101545</v>
      </c>
      <c r="G11" s="319" t="s">
        <v>88</v>
      </c>
      <c r="H11" s="321" t="s">
        <v>85</v>
      </c>
      <c r="I11" s="295"/>
      <c r="J11" s="295" t="s">
        <v>64</v>
      </c>
      <c r="K11" s="299">
        <v>15035</v>
      </c>
      <c r="L11" s="299">
        <v>13531</v>
      </c>
      <c r="M11" s="299">
        <v>1504</v>
      </c>
      <c r="N11" s="323" t="s">
        <v>86</v>
      </c>
      <c r="O11" s="325">
        <v>704</v>
      </c>
      <c r="P11" s="110">
        <f t="shared" si="3"/>
        <v>100</v>
      </c>
      <c r="Q11" s="265">
        <f t="shared" si="1"/>
        <v>0</v>
      </c>
      <c r="R11" s="109">
        <v>0</v>
      </c>
      <c r="S11" s="109">
        <v>0</v>
      </c>
      <c r="T11" s="148">
        <f t="shared" si="2"/>
        <v>100</v>
      </c>
      <c r="U11" s="111">
        <v>100</v>
      </c>
      <c r="V11" s="111">
        <v>0</v>
      </c>
      <c r="W11" s="317">
        <v>0</v>
      </c>
      <c r="X11" s="283" t="s">
        <v>87</v>
      </c>
    </row>
    <row r="12" spans="1:25" ht="43.9" customHeight="1" x14ac:dyDescent="0.25">
      <c r="A12" s="286"/>
      <c r="B12" s="286"/>
      <c r="C12" s="286"/>
      <c r="D12" s="102">
        <v>5169</v>
      </c>
      <c r="E12" s="102">
        <v>51</v>
      </c>
      <c r="F12" s="290"/>
      <c r="G12" s="320"/>
      <c r="H12" s="322"/>
      <c r="I12" s="296"/>
      <c r="J12" s="296"/>
      <c r="K12" s="300"/>
      <c r="L12" s="300"/>
      <c r="M12" s="300"/>
      <c r="N12" s="324"/>
      <c r="O12" s="326"/>
      <c r="P12" s="110">
        <f t="shared" si="3"/>
        <v>700</v>
      </c>
      <c r="Q12" s="265">
        <f t="shared" si="1"/>
        <v>0</v>
      </c>
      <c r="R12" s="109">
        <v>0</v>
      </c>
      <c r="S12" s="109">
        <v>0</v>
      </c>
      <c r="T12" s="148">
        <f t="shared" si="2"/>
        <v>700</v>
      </c>
      <c r="U12" s="111">
        <v>700</v>
      </c>
      <c r="V12" s="111">
        <v>0</v>
      </c>
      <c r="W12" s="318"/>
      <c r="X12" s="284"/>
    </row>
    <row r="13" spans="1:25" ht="94.9" customHeight="1" x14ac:dyDescent="0.25">
      <c r="A13" s="101">
        <v>3</v>
      </c>
      <c r="B13" s="101" t="s">
        <v>52</v>
      </c>
      <c r="C13" s="101">
        <v>4349</v>
      </c>
      <c r="D13" s="101">
        <v>5169</v>
      </c>
      <c r="E13" s="101">
        <v>51</v>
      </c>
      <c r="F13" s="169"/>
      <c r="G13" s="112" t="s">
        <v>89</v>
      </c>
      <c r="H13" s="113" t="s">
        <v>90</v>
      </c>
      <c r="I13" s="106"/>
      <c r="J13" s="106" t="s">
        <v>64</v>
      </c>
      <c r="K13" s="107">
        <f t="shared" ref="K13" si="4">SUM(L13:M13)</f>
        <v>17466</v>
      </c>
      <c r="L13" s="107">
        <v>14846</v>
      </c>
      <c r="M13" s="107">
        <v>2620</v>
      </c>
      <c r="N13" s="137" t="s">
        <v>91</v>
      </c>
      <c r="O13" s="109">
        <v>0</v>
      </c>
      <c r="P13" s="110">
        <f t="shared" si="3"/>
        <v>873</v>
      </c>
      <c r="Q13" s="265">
        <f t="shared" si="1"/>
        <v>0</v>
      </c>
      <c r="R13" s="109">
        <v>0</v>
      </c>
      <c r="S13" s="109">
        <v>0</v>
      </c>
      <c r="T13" s="148">
        <f t="shared" si="2"/>
        <v>873</v>
      </c>
      <c r="U13" s="111">
        <v>873</v>
      </c>
      <c r="V13" s="111">
        <v>0</v>
      </c>
      <c r="W13" s="111">
        <f>M13-O13-P13</f>
        <v>1747</v>
      </c>
      <c r="X13" s="136" t="s">
        <v>235</v>
      </c>
    </row>
    <row r="14" spans="1:25" ht="75" x14ac:dyDescent="0.25">
      <c r="A14" s="101">
        <v>4</v>
      </c>
      <c r="B14" s="101" t="s">
        <v>52</v>
      </c>
      <c r="C14" s="101">
        <v>4349</v>
      </c>
      <c r="D14" s="101">
        <v>5169</v>
      </c>
      <c r="E14" s="101">
        <v>51</v>
      </c>
      <c r="F14" s="169"/>
      <c r="G14" s="138" t="s">
        <v>92</v>
      </c>
      <c r="H14" s="113" t="s">
        <v>93</v>
      </c>
      <c r="I14" s="106"/>
      <c r="J14" s="106" t="s">
        <v>64</v>
      </c>
      <c r="K14" s="107">
        <f t="shared" ref="K14:K16" si="5">SUM(L14:M14)</f>
        <v>13575</v>
      </c>
      <c r="L14" s="107">
        <v>11539</v>
      </c>
      <c r="M14" s="107">
        <v>2036</v>
      </c>
      <c r="N14" s="137" t="s">
        <v>94</v>
      </c>
      <c r="O14" s="109">
        <v>0</v>
      </c>
      <c r="P14" s="110">
        <f>Q14+T14</f>
        <v>408</v>
      </c>
      <c r="Q14" s="265">
        <f t="shared" si="1"/>
        <v>0</v>
      </c>
      <c r="R14" s="109">
        <v>0</v>
      </c>
      <c r="S14" s="109">
        <v>0</v>
      </c>
      <c r="T14" s="148">
        <f t="shared" si="2"/>
        <v>408</v>
      </c>
      <c r="U14" s="111">
        <v>408</v>
      </c>
      <c r="V14" s="111">
        <v>0</v>
      </c>
      <c r="W14" s="111">
        <f t="shared" ref="W14:W16" si="6">M14-O14-P14</f>
        <v>1628</v>
      </c>
      <c r="X14" s="136" t="s">
        <v>95</v>
      </c>
    </row>
    <row r="15" spans="1:25" ht="75" x14ac:dyDescent="0.25">
      <c r="A15" s="101">
        <v>5</v>
      </c>
      <c r="B15" s="101" t="s">
        <v>52</v>
      </c>
      <c r="C15" s="101">
        <v>4349</v>
      </c>
      <c r="D15" s="101">
        <v>5169</v>
      </c>
      <c r="E15" s="101">
        <v>51</v>
      </c>
      <c r="F15" s="169"/>
      <c r="G15" s="138" t="s">
        <v>96</v>
      </c>
      <c r="H15" s="113" t="s">
        <v>93</v>
      </c>
      <c r="I15" s="106"/>
      <c r="J15" s="106" t="s">
        <v>64</v>
      </c>
      <c r="K15" s="107">
        <f t="shared" ref="K15" si="7">SUM(L15:M15)</f>
        <v>12719</v>
      </c>
      <c r="L15" s="107">
        <v>10811</v>
      </c>
      <c r="M15" s="107">
        <v>1908</v>
      </c>
      <c r="N15" s="137" t="s">
        <v>94</v>
      </c>
      <c r="O15" s="109">
        <v>0</v>
      </c>
      <c r="P15" s="110">
        <f t="shared" ref="P15:P16" si="8">Q15+T15</f>
        <v>382</v>
      </c>
      <c r="Q15" s="265">
        <f t="shared" si="1"/>
        <v>0</v>
      </c>
      <c r="R15" s="109">
        <v>0</v>
      </c>
      <c r="S15" s="109">
        <v>0</v>
      </c>
      <c r="T15" s="148">
        <f t="shared" si="2"/>
        <v>382</v>
      </c>
      <c r="U15" s="111">
        <v>382</v>
      </c>
      <c r="V15" s="111">
        <v>0</v>
      </c>
      <c r="W15" s="111">
        <f t="shared" si="6"/>
        <v>1526</v>
      </c>
      <c r="X15" s="136" t="s">
        <v>95</v>
      </c>
    </row>
    <row r="16" spans="1:25" ht="75" x14ac:dyDescent="0.25">
      <c r="A16" s="101">
        <v>6</v>
      </c>
      <c r="B16" s="101" t="s">
        <v>52</v>
      </c>
      <c r="C16" s="101">
        <v>4349</v>
      </c>
      <c r="D16" s="101">
        <v>5169</v>
      </c>
      <c r="E16" s="101">
        <v>51</v>
      </c>
      <c r="F16" s="169"/>
      <c r="G16" s="139" t="s">
        <v>234</v>
      </c>
      <c r="H16" s="113" t="s">
        <v>93</v>
      </c>
      <c r="I16" s="106"/>
      <c r="J16" s="106" t="s">
        <v>64</v>
      </c>
      <c r="K16" s="107">
        <f t="shared" si="5"/>
        <v>14071</v>
      </c>
      <c r="L16" s="107">
        <v>11960</v>
      </c>
      <c r="M16" s="107">
        <v>2111</v>
      </c>
      <c r="N16" s="137" t="s">
        <v>94</v>
      </c>
      <c r="O16" s="109">
        <v>0</v>
      </c>
      <c r="P16" s="110">
        <f t="shared" si="8"/>
        <v>422</v>
      </c>
      <c r="Q16" s="265">
        <f t="shared" si="1"/>
        <v>0</v>
      </c>
      <c r="R16" s="109">
        <v>0</v>
      </c>
      <c r="S16" s="109">
        <v>0</v>
      </c>
      <c r="T16" s="148">
        <f t="shared" si="2"/>
        <v>422</v>
      </c>
      <c r="U16" s="111">
        <v>422</v>
      </c>
      <c r="V16" s="111">
        <v>0</v>
      </c>
      <c r="W16" s="111">
        <f t="shared" si="6"/>
        <v>1689</v>
      </c>
      <c r="X16" s="136" t="s">
        <v>95</v>
      </c>
    </row>
    <row r="17" spans="1:25" ht="15.75" hidden="1" x14ac:dyDescent="0.25">
      <c r="A17" s="101">
        <v>8</v>
      </c>
      <c r="B17" s="101"/>
      <c r="C17" s="102"/>
      <c r="D17" s="102"/>
      <c r="E17" s="102"/>
      <c r="F17" s="116"/>
      <c r="G17" s="112"/>
      <c r="H17" s="113"/>
      <c r="I17" s="117"/>
      <c r="J17" s="106"/>
      <c r="K17" s="107">
        <f t="shared" ref="K17" si="9">SUM(L17:M17)</f>
        <v>0</v>
      </c>
      <c r="L17" s="107"/>
      <c r="M17" s="107"/>
      <c r="N17" s="114"/>
      <c r="O17" s="109"/>
      <c r="P17" s="110">
        <f t="shared" si="3"/>
        <v>0</v>
      </c>
      <c r="Q17" s="109">
        <f t="shared" si="1"/>
        <v>0</v>
      </c>
      <c r="R17" s="109"/>
      <c r="S17" s="109"/>
      <c r="T17" s="111">
        <f t="shared" si="2"/>
        <v>0</v>
      </c>
      <c r="U17" s="111"/>
      <c r="V17" s="111"/>
      <c r="W17" s="111">
        <f>K17-O17-P17</f>
        <v>0</v>
      </c>
      <c r="X17" s="115"/>
    </row>
    <row r="18" spans="1:25" s="100" customFormat="1" ht="25.5" hidden="1" customHeight="1" x14ac:dyDescent="0.3">
      <c r="A18" s="71" t="s">
        <v>17</v>
      </c>
      <c r="B18" s="71"/>
      <c r="C18" s="71"/>
      <c r="D18" s="71"/>
      <c r="E18" s="71"/>
      <c r="F18" s="71"/>
      <c r="G18" s="71"/>
      <c r="H18" s="71"/>
      <c r="I18" s="71"/>
      <c r="J18" s="71"/>
      <c r="K18" s="45">
        <f>SUM(K19)</f>
        <v>0</v>
      </c>
      <c r="L18" s="45">
        <f>SUM(L19)</f>
        <v>0</v>
      </c>
      <c r="M18" s="45">
        <f>SUM(M19)</f>
        <v>0</v>
      </c>
      <c r="N18" s="46"/>
      <c r="O18" s="45">
        <f>SUM(O19)</f>
        <v>0</v>
      </c>
      <c r="P18" s="72">
        <f>SUM(P19)</f>
        <v>0</v>
      </c>
      <c r="Q18" s="72">
        <f>SUM(Q19)</f>
        <v>0</v>
      </c>
      <c r="R18" s="72">
        <f t="shared" ref="R18:V18" si="10">SUM(R19)</f>
        <v>0</v>
      </c>
      <c r="S18" s="72">
        <f t="shared" si="10"/>
        <v>0</v>
      </c>
      <c r="T18" s="72">
        <f>SUM(T19)</f>
        <v>0</v>
      </c>
      <c r="U18" s="72">
        <f t="shared" si="10"/>
        <v>0</v>
      </c>
      <c r="V18" s="72">
        <f t="shared" si="10"/>
        <v>0</v>
      </c>
      <c r="W18" s="45">
        <f>SUM(W19)</f>
        <v>0</v>
      </c>
      <c r="X18" s="29"/>
    </row>
    <row r="19" spans="1:25" ht="15.75" hidden="1" x14ac:dyDescent="0.25">
      <c r="A19" s="101">
        <v>1</v>
      </c>
      <c r="B19" s="101"/>
      <c r="C19" s="102"/>
      <c r="D19" s="102"/>
      <c r="E19" s="102"/>
      <c r="F19" s="116"/>
      <c r="G19" s="112"/>
      <c r="H19" s="113"/>
      <c r="I19" s="117"/>
      <c r="J19" s="106"/>
      <c r="K19" s="107"/>
      <c r="L19" s="107"/>
      <c r="M19" s="107"/>
      <c r="N19" s="114"/>
      <c r="O19" s="109">
        <v>0</v>
      </c>
      <c r="P19" s="110">
        <f>Q19+T19</f>
        <v>0</v>
      </c>
      <c r="Q19" s="109">
        <f>SUM(R19:S19)</f>
        <v>0</v>
      </c>
      <c r="R19" s="109"/>
      <c r="S19" s="109"/>
      <c r="T19" s="111">
        <f t="shared" si="2"/>
        <v>0</v>
      </c>
      <c r="U19" s="111"/>
      <c r="V19" s="111"/>
      <c r="W19" s="111">
        <f>K19-O19-P19</f>
        <v>0</v>
      </c>
      <c r="X19" s="115"/>
    </row>
    <row r="20" spans="1:25" ht="35.25" customHeight="1" x14ac:dyDescent="0.25">
      <c r="A20" s="73" t="s">
        <v>100</v>
      </c>
      <c r="B20" s="73"/>
      <c r="C20" s="73"/>
      <c r="D20" s="73"/>
      <c r="E20" s="73"/>
      <c r="F20" s="73"/>
      <c r="G20" s="73"/>
      <c r="H20" s="73"/>
      <c r="I20" s="73"/>
      <c r="J20" s="73"/>
      <c r="K20" s="47">
        <f>K8+K18</f>
        <v>87160</v>
      </c>
      <c r="L20" s="47">
        <f>L8+L18</f>
        <v>75552</v>
      </c>
      <c r="M20" s="47">
        <f>M8+M18</f>
        <v>11608</v>
      </c>
      <c r="N20" s="47"/>
      <c r="O20" s="47">
        <f t="shared" ref="O20:W20" si="11">O8+O18</f>
        <v>1533</v>
      </c>
      <c r="P20" s="47">
        <f t="shared" si="11"/>
        <v>3485</v>
      </c>
      <c r="Q20" s="47">
        <f t="shared" si="11"/>
        <v>0</v>
      </c>
      <c r="R20" s="47">
        <f t="shared" si="11"/>
        <v>0</v>
      </c>
      <c r="S20" s="47">
        <f t="shared" si="11"/>
        <v>0</v>
      </c>
      <c r="T20" s="47">
        <f t="shared" si="11"/>
        <v>3485</v>
      </c>
      <c r="U20" s="47">
        <f t="shared" si="11"/>
        <v>3485</v>
      </c>
      <c r="V20" s="47">
        <f t="shared" si="11"/>
        <v>0</v>
      </c>
      <c r="W20" s="48">
        <f t="shared" si="11"/>
        <v>6590</v>
      </c>
      <c r="X20" s="49"/>
    </row>
    <row r="21" spans="1:25" s="88" customFormat="1" x14ac:dyDescent="0.25">
      <c r="A21" s="86"/>
      <c r="B21" s="86"/>
      <c r="C21" s="86"/>
      <c r="D21" s="86"/>
      <c r="E21" s="86"/>
      <c r="F21" s="86"/>
      <c r="G21" s="118"/>
      <c r="H21" s="86"/>
      <c r="I21" s="119"/>
      <c r="J21" s="120"/>
      <c r="K21" s="121"/>
      <c r="L21" s="121"/>
      <c r="M21" s="121"/>
      <c r="N21" s="122"/>
      <c r="O21" s="122"/>
      <c r="T21" s="78"/>
      <c r="X21" s="123"/>
      <c r="Y21"/>
    </row>
    <row r="22" spans="1:25" s="88" customFormat="1" x14ac:dyDescent="0.25">
      <c r="A22" s="86"/>
      <c r="B22" s="86"/>
      <c r="C22" s="86"/>
      <c r="D22" s="86"/>
      <c r="E22" s="86"/>
      <c r="F22" s="86"/>
      <c r="G22" s="86"/>
      <c r="H22" s="86"/>
      <c r="I22" s="124"/>
      <c r="J22" s="125"/>
      <c r="K22" s="126"/>
      <c r="L22" s="126"/>
      <c r="M22" s="126"/>
      <c r="T22" s="78"/>
      <c r="X22" s="123"/>
      <c r="Y22"/>
    </row>
    <row r="23" spans="1:25" s="88" customFormat="1" ht="18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T23" s="78"/>
      <c r="X23" s="123"/>
      <c r="Y23"/>
    </row>
    <row r="24" spans="1:25" s="133" customFormat="1" x14ac:dyDescent="0.2">
      <c r="A24" s="128"/>
      <c r="B24" s="129"/>
      <c r="C24" s="128"/>
      <c r="D24" s="129"/>
      <c r="E24" s="129"/>
      <c r="F24" s="129"/>
      <c r="G24" s="129"/>
      <c r="H24" s="129"/>
      <c r="I24" s="130"/>
      <c r="J24" s="131"/>
      <c r="K24" s="132"/>
      <c r="L24" s="132"/>
      <c r="M24" s="132"/>
      <c r="T24" s="78"/>
      <c r="X24" s="134"/>
      <c r="Y24" s="128"/>
    </row>
    <row r="25" spans="1:25" s="88" customFormat="1" x14ac:dyDescent="0.25">
      <c r="A25" s="86"/>
      <c r="B25" s="86"/>
      <c r="C25" s="86"/>
      <c r="D25" s="86"/>
      <c r="E25" s="86"/>
      <c r="F25" s="86"/>
      <c r="G25" s="86"/>
      <c r="H25" s="86"/>
      <c r="I25"/>
      <c r="J25" s="125"/>
      <c r="K25" s="126"/>
      <c r="L25" s="126"/>
      <c r="M25" s="126"/>
      <c r="T25" s="78"/>
      <c r="X25" s="123"/>
      <c r="Y25"/>
    </row>
    <row r="26" spans="1:25" s="88" customFormat="1" x14ac:dyDescent="0.25">
      <c r="A26" s="86"/>
      <c r="B26" s="86"/>
      <c r="C26" s="86"/>
      <c r="D26" s="86"/>
      <c r="E26" s="86"/>
      <c r="F26" s="86"/>
      <c r="G26" s="86"/>
      <c r="H26" s="86"/>
      <c r="I26"/>
      <c r="J26" s="125"/>
      <c r="K26" s="126"/>
      <c r="L26" s="126"/>
      <c r="M26" s="126"/>
      <c r="T26" s="78"/>
      <c r="X26" s="123"/>
      <c r="Y26"/>
    </row>
    <row r="27" spans="1:25" s="88" customFormat="1" x14ac:dyDescent="0.25">
      <c r="A27" s="86"/>
      <c r="B27" s="86"/>
      <c r="C27" s="86"/>
      <c r="D27" s="86"/>
      <c r="E27" s="86"/>
      <c r="F27" s="86"/>
      <c r="G27" s="86"/>
      <c r="H27" s="86"/>
      <c r="I27"/>
      <c r="J27" s="125"/>
      <c r="K27" s="126"/>
      <c r="L27" s="126"/>
      <c r="M27" s="126"/>
      <c r="T27" s="78"/>
      <c r="X27" s="123"/>
      <c r="Y27"/>
    </row>
    <row r="28" spans="1:25" s="88" customFormat="1" x14ac:dyDescent="0.25">
      <c r="A28" s="86"/>
      <c r="B28" s="86"/>
      <c r="C28" s="86"/>
      <c r="D28" s="86"/>
      <c r="E28" s="86"/>
      <c r="F28" s="86"/>
      <c r="G28" s="86"/>
      <c r="H28" s="86"/>
      <c r="I28"/>
      <c r="J28" s="125"/>
      <c r="K28" s="126"/>
      <c r="L28" s="126"/>
      <c r="M28" s="126"/>
      <c r="T28" s="78"/>
      <c r="X28" s="123"/>
      <c r="Y28"/>
    </row>
    <row r="29" spans="1:25" s="88" customFormat="1" x14ac:dyDescent="0.25">
      <c r="A29" s="86"/>
      <c r="B29" s="86"/>
      <c r="C29" s="86"/>
      <c r="D29" s="86"/>
      <c r="E29" s="86"/>
      <c r="F29" s="86"/>
      <c r="G29" s="86"/>
      <c r="H29" s="86"/>
      <c r="I29"/>
      <c r="J29" s="125"/>
      <c r="K29" s="126"/>
      <c r="L29" s="126"/>
      <c r="M29" s="126"/>
      <c r="T29" s="78"/>
      <c r="X29" s="123"/>
      <c r="Y29"/>
    </row>
    <row r="30" spans="1:25" s="88" customFormat="1" x14ac:dyDescent="0.25">
      <c r="A30" s="86"/>
      <c r="B30" s="86"/>
      <c r="C30" s="86"/>
      <c r="D30" s="86"/>
      <c r="E30" s="86"/>
      <c r="F30" s="86"/>
      <c r="G30" s="86"/>
      <c r="H30" s="86"/>
      <c r="I30"/>
      <c r="J30" s="125"/>
      <c r="K30" s="126"/>
      <c r="L30" s="126"/>
      <c r="M30" s="126"/>
      <c r="T30" s="78"/>
      <c r="X30" s="123"/>
      <c r="Y30"/>
    </row>
    <row r="31" spans="1:25" s="88" customFormat="1" x14ac:dyDescent="0.25">
      <c r="A31" s="86"/>
      <c r="B31" s="86"/>
      <c r="C31" s="86"/>
      <c r="D31" s="86"/>
      <c r="E31" s="86"/>
      <c r="F31" s="86"/>
      <c r="G31" s="86"/>
      <c r="H31" s="86"/>
      <c r="I31"/>
      <c r="J31" s="125"/>
      <c r="K31" s="126"/>
      <c r="L31" s="126"/>
      <c r="M31" s="126"/>
      <c r="T31" s="78"/>
      <c r="X31" s="123"/>
      <c r="Y31"/>
    </row>
    <row r="32" spans="1:25" s="88" customFormat="1" x14ac:dyDescent="0.25">
      <c r="A32" s="86"/>
      <c r="B32" s="86"/>
      <c r="C32" s="86"/>
      <c r="D32" s="86"/>
      <c r="E32" s="86"/>
      <c r="F32" s="86"/>
      <c r="G32" s="86"/>
      <c r="H32" s="86"/>
      <c r="I32"/>
      <c r="J32" s="125"/>
      <c r="K32" s="126"/>
      <c r="L32" s="126"/>
      <c r="M32" s="126"/>
      <c r="T32" s="78"/>
      <c r="X32" s="123"/>
      <c r="Y32"/>
    </row>
    <row r="33" spans="1:25" s="88" customFormat="1" x14ac:dyDescent="0.25">
      <c r="A33" s="86"/>
      <c r="B33" s="86"/>
      <c r="C33" s="86"/>
      <c r="D33" s="86"/>
      <c r="E33" s="86"/>
      <c r="F33" s="86"/>
      <c r="G33" s="86"/>
      <c r="H33" s="86"/>
      <c r="I33"/>
      <c r="J33" s="125"/>
      <c r="K33" s="126"/>
      <c r="L33" s="126"/>
      <c r="M33" s="126"/>
      <c r="T33" s="78"/>
      <c r="X33" s="123"/>
      <c r="Y33"/>
    </row>
    <row r="34" spans="1:25" s="88" customFormat="1" x14ac:dyDescent="0.25">
      <c r="A34" s="86"/>
      <c r="B34" s="86"/>
      <c r="C34" s="86"/>
      <c r="D34" s="86"/>
      <c r="E34" s="86"/>
      <c r="F34" s="86"/>
      <c r="G34" s="86"/>
      <c r="H34" s="86"/>
      <c r="I34"/>
      <c r="J34" s="125"/>
      <c r="K34" s="126"/>
      <c r="L34" s="126"/>
      <c r="M34" s="126"/>
      <c r="T34" s="78"/>
      <c r="X34" s="123"/>
      <c r="Y34"/>
    </row>
    <row r="35" spans="1:25" s="88" customFormat="1" x14ac:dyDescent="0.25">
      <c r="A35" s="86"/>
      <c r="B35" s="86"/>
      <c r="C35" s="86"/>
      <c r="D35" s="86"/>
      <c r="E35" s="86"/>
      <c r="F35" s="86"/>
      <c r="G35" s="86"/>
      <c r="H35" s="86"/>
      <c r="I35"/>
      <c r="J35" s="125"/>
      <c r="K35" s="126"/>
      <c r="L35" s="126"/>
      <c r="M35" s="126"/>
      <c r="T35" s="78"/>
      <c r="X35" s="123"/>
      <c r="Y35"/>
    </row>
    <row r="36" spans="1:25" s="88" customFormat="1" x14ac:dyDescent="0.25">
      <c r="A36" s="86"/>
      <c r="B36" s="86"/>
      <c r="C36" s="86"/>
      <c r="D36" s="86"/>
      <c r="E36" s="86"/>
      <c r="F36" s="86"/>
      <c r="G36" s="86"/>
      <c r="H36" s="86"/>
      <c r="I36"/>
      <c r="J36" s="125"/>
      <c r="K36" s="126"/>
      <c r="L36" s="126"/>
      <c r="M36" s="126"/>
      <c r="T36" s="78"/>
      <c r="X36" s="123"/>
      <c r="Y36"/>
    </row>
    <row r="37" spans="1:25" s="88" customFormat="1" x14ac:dyDescent="0.25">
      <c r="A37" s="86"/>
      <c r="B37" s="86"/>
      <c r="C37" s="86"/>
      <c r="D37" s="86"/>
      <c r="E37" s="86"/>
      <c r="F37" s="86"/>
      <c r="G37" s="86"/>
      <c r="H37" s="86"/>
      <c r="I37"/>
      <c r="J37" s="125"/>
      <c r="K37" s="126"/>
      <c r="L37" s="126"/>
      <c r="M37" s="126"/>
      <c r="T37" s="78"/>
      <c r="X37" s="123"/>
      <c r="Y37"/>
    </row>
    <row r="38" spans="1:25" s="88" customFormat="1" x14ac:dyDescent="0.25">
      <c r="A38" s="86"/>
      <c r="B38" s="86"/>
      <c r="C38" s="86"/>
      <c r="D38" s="86"/>
      <c r="E38" s="86"/>
      <c r="F38" s="86"/>
      <c r="G38" s="86"/>
      <c r="H38" s="86"/>
      <c r="I38"/>
      <c r="J38" s="125"/>
      <c r="K38" s="126"/>
      <c r="L38" s="126"/>
      <c r="M38" s="126"/>
      <c r="T38" s="78"/>
      <c r="X38" s="123"/>
      <c r="Y38"/>
    </row>
    <row r="39" spans="1:25" s="88" customFormat="1" x14ac:dyDescent="0.25">
      <c r="A39" s="86"/>
      <c r="B39" s="86"/>
      <c r="C39" s="86"/>
      <c r="D39" s="86"/>
      <c r="E39" s="86"/>
      <c r="F39" s="86"/>
      <c r="G39" s="86"/>
      <c r="H39" s="86"/>
      <c r="I39"/>
      <c r="J39" s="125"/>
      <c r="K39" s="126"/>
      <c r="L39" s="126"/>
      <c r="M39" s="126"/>
      <c r="T39" s="78"/>
      <c r="X39" s="123"/>
      <c r="Y39"/>
    </row>
    <row r="40" spans="1:25" s="88" customFormat="1" x14ac:dyDescent="0.25">
      <c r="A40" s="86"/>
      <c r="B40" s="86"/>
      <c r="C40" s="86"/>
      <c r="D40" s="86"/>
      <c r="E40" s="86"/>
      <c r="F40" s="86"/>
      <c r="G40" s="86"/>
      <c r="H40" s="86"/>
      <c r="I40"/>
      <c r="J40" s="125"/>
      <c r="K40" s="126"/>
      <c r="L40" s="126"/>
      <c r="M40" s="126"/>
      <c r="T40" s="78"/>
      <c r="X40" s="123"/>
      <c r="Y40"/>
    </row>
    <row r="41" spans="1:25" s="88" customFormat="1" x14ac:dyDescent="0.25">
      <c r="A41" s="86"/>
      <c r="B41" s="86"/>
      <c r="C41" s="86"/>
      <c r="D41" s="86"/>
      <c r="E41" s="86"/>
      <c r="F41" s="86"/>
      <c r="G41" s="86"/>
      <c r="H41" s="86"/>
      <c r="I41"/>
      <c r="J41" s="125"/>
      <c r="K41" s="126"/>
      <c r="L41" s="126"/>
      <c r="M41" s="126"/>
      <c r="T41" s="78"/>
      <c r="X41" s="123"/>
      <c r="Y41"/>
    </row>
    <row r="42" spans="1:25" s="88" customFormat="1" x14ac:dyDescent="0.25">
      <c r="A42" s="86"/>
      <c r="B42" s="86"/>
      <c r="C42" s="86"/>
      <c r="D42" s="86"/>
      <c r="E42" s="86"/>
      <c r="F42" s="86"/>
      <c r="G42" s="86"/>
      <c r="H42" s="86"/>
      <c r="I42"/>
      <c r="J42" s="86"/>
      <c r="K42" s="126"/>
      <c r="L42" s="126"/>
      <c r="M42" s="126"/>
      <c r="T42" s="78"/>
      <c r="X42" s="123"/>
      <c r="Y42"/>
    </row>
    <row r="43" spans="1:25" s="88" customFormat="1" x14ac:dyDescent="0.25">
      <c r="A43" s="86"/>
      <c r="B43" s="86"/>
      <c r="C43" s="86"/>
      <c r="D43" s="86"/>
      <c r="E43" s="86"/>
      <c r="F43" s="86"/>
      <c r="G43" s="86"/>
      <c r="H43" s="86"/>
      <c r="I43"/>
      <c r="J43" s="86"/>
      <c r="K43" s="126"/>
      <c r="L43" s="126"/>
      <c r="M43" s="126"/>
      <c r="T43" s="78"/>
      <c r="X43" s="123"/>
      <c r="Y43"/>
    </row>
    <row r="44" spans="1:25" s="88" customFormat="1" x14ac:dyDescent="0.25">
      <c r="A44" s="86"/>
      <c r="B44" s="86"/>
      <c r="C44" s="86"/>
      <c r="D44" s="86"/>
      <c r="E44" s="86"/>
      <c r="F44" s="86"/>
      <c r="G44" s="86"/>
      <c r="H44" s="86"/>
      <c r="I44"/>
      <c r="J44" s="86"/>
      <c r="K44" s="126"/>
      <c r="L44" s="126"/>
      <c r="M44" s="126"/>
      <c r="T44" s="78"/>
      <c r="X44" s="123"/>
      <c r="Y44"/>
    </row>
    <row r="45" spans="1:25" s="88" customFormat="1" x14ac:dyDescent="0.25">
      <c r="A45" s="86"/>
      <c r="B45" s="86"/>
      <c r="C45" s="86"/>
      <c r="D45" s="86"/>
      <c r="E45" s="86"/>
      <c r="F45" s="86"/>
      <c r="G45" s="86"/>
      <c r="H45" s="86"/>
      <c r="I45"/>
      <c r="J45" s="86"/>
      <c r="K45" s="126"/>
      <c r="L45" s="126"/>
      <c r="M45" s="126"/>
      <c r="T45" s="78"/>
      <c r="X45" s="123"/>
      <c r="Y45"/>
    </row>
    <row r="46" spans="1:25" s="88" customFormat="1" x14ac:dyDescent="0.25">
      <c r="A46" s="86"/>
      <c r="B46" s="86"/>
      <c r="C46" s="86"/>
      <c r="D46" s="86"/>
      <c r="E46" s="86"/>
      <c r="F46" s="86"/>
      <c r="G46" s="86"/>
      <c r="H46" s="86"/>
      <c r="I46"/>
      <c r="J46" s="86"/>
      <c r="K46" s="126"/>
      <c r="L46" s="126"/>
      <c r="M46" s="126"/>
      <c r="T46" s="78"/>
      <c r="X46" s="123"/>
      <c r="Y46"/>
    </row>
    <row r="47" spans="1:25" s="88" customFormat="1" x14ac:dyDescent="0.25">
      <c r="A47" s="86"/>
      <c r="B47" s="86"/>
      <c r="C47" s="86"/>
      <c r="D47" s="86"/>
      <c r="E47" s="86"/>
      <c r="F47" s="86"/>
      <c r="G47" s="86"/>
      <c r="H47" s="86"/>
      <c r="I47"/>
      <c r="J47" s="86"/>
      <c r="K47" s="126"/>
      <c r="L47" s="126"/>
      <c r="M47" s="126"/>
      <c r="T47" s="78"/>
      <c r="X47" s="123"/>
      <c r="Y47"/>
    </row>
    <row r="48" spans="1:25" s="88" customFormat="1" x14ac:dyDescent="0.25">
      <c r="A48" s="86"/>
      <c r="B48" s="86"/>
      <c r="C48" s="86"/>
      <c r="D48" s="86"/>
      <c r="E48" s="86"/>
      <c r="F48" s="86"/>
      <c r="G48" s="86"/>
      <c r="H48" s="86"/>
      <c r="I48"/>
      <c r="J48" s="86"/>
      <c r="K48" s="126"/>
      <c r="L48" s="126"/>
      <c r="M48" s="126"/>
      <c r="T48" s="78"/>
      <c r="X48" s="123"/>
      <c r="Y48"/>
    </row>
    <row r="49" spans="1:25" s="88" customFormat="1" x14ac:dyDescent="0.25">
      <c r="A49" s="86"/>
      <c r="B49" s="86"/>
      <c r="C49" s="86"/>
      <c r="D49" s="86"/>
      <c r="E49" s="86"/>
      <c r="F49" s="86"/>
      <c r="G49" s="86"/>
      <c r="H49" s="86"/>
      <c r="I49"/>
      <c r="J49" s="86"/>
      <c r="K49" s="126"/>
      <c r="L49" s="126"/>
      <c r="M49" s="126"/>
      <c r="T49" s="78"/>
      <c r="X49" s="123"/>
      <c r="Y49"/>
    </row>
    <row r="50" spans="1:25" s="88" customFormat="1" x14ac:dyDescent="0.25">
      <c r="A50" s="86"/>
      <c r="B50" s="86"/>
      <c r="C50" s="86"/>
      <c r="D50" s="86"/>
      <c r="E50" s="86"/>
      <c r="F50" s="86"/>
      <c r="G50" s="86"/>
      <c r="H50" s="86"/>
      <c r="I50"/>
      <c r="J50" s="86"/>
      <c r="K50" s="126"/>
      <c r="L50" s="126"/>
      <c r="M50" s="126"/>
      <c r="T50" s="78"/>
      <c r="X50" s="123"/>
      <c r="Y50"/>
    </row>
    <row r="51" spans="1:25" s="88" customFormat="1" x14ac:dyDescent="0.25">
      <c r="A51" s="86"/>
      <c r="B51" s="86"/>
      <c r="C51" s="86"/>
      <c r="D51" s="86"/>
      <c r="E51" s="86"/>
      <c r="F51" s="86"/>
      <c r="G51" s="86"/>
      <c r="H51" s="86"/>
      <c r="I51"/>
      <c r="J51" s="86"/>
      <c r="K51" s="126"/>
      <c r="L51" s="126"/>
      <c r="M51" s="126"/>
      <c r="T51" s="78"/>
      <c r="X51" s="123"/>
      <c r="Y51"/>
    </row>
    <row r="52" spans="1:25" s="88" customFormat="1" x14ac:dyDescent="0.25">
      <c r="A52" s="86"/>
      <c r="B52" s="86"/>
      <c r="C52" s="86"/>
      <c r="D52" s="86"/>
      <c r="E52" s="86"/>
      <c r="F52" s="86"/>
      <c r="G52" s="86"/>
      <c r="H52" s="86"/>
      <c r="I52"/>
      <c r="J52" s="86"/>
      <c r="K52" s="126"/>
      <c r="L52" s="126"/>
      <c r="M52" s="126"/>
      <c r="T52" s="78"/>
      <c r="X52" s="123"/>
      <c r="Y52"/>
    </row>
    <row r="53" spans="1:25" s="88" customFormat="1" x14ac:dyDescent="0.25">
      <c r="A53"/>
      <c r="B53"/>
      <c r="C53"/>
      <c r="D53"/>
      <c r="E53"/>
      <c r="F53"/>
      <c r="G53"/>
      <c r="H53"/>
      <c r="I53"/>
      <c r="J53" s="86"/>
      <c r="K53" s="126"/>
      <c r="L53" s="126"/>
      <c r="M53" s="126"/>
      <c r="T53" s="78"/>
      <c r="X53" s="123"/>
      <c r="Y53"/>
    </row>
    <row r="54" spans="1:25" s="88" customFormat="1" x14ac:dyDescent="0.25">
      <c r="A54"/>
      <c r="B54"/>
      <c r="C54"/>
      <c r="D54"/>
      <c r="E54"/>
      <c r="F54"/>
      <c r="G54"/>
      <c r="H54"/>
      <c r="I54"/>
      <c r="J54" s="86"/>
      <c r="K54" s="126"/>
      <c r="L54" s="126"/>
      <c r="M54" s="126"/>
      <c r="T54" s="78"/>
      <c r="X54" s="123"/>
      <c r="Y54"/>
    </row>
    <row r="55" spans="1:25" s="88" customFormat="1" x14ac:dyDescent="0.25">
      <c r="A55"/>
      <c r="B55"/>
      <c r="C55"/>
      <c r="D55"/>
      <c r="E55"/>
      <c r="F55"/>
      <c r="G55"/>
      <c r="H55"/>
      <c r="I55"/>
      <c r="J55" s="86"/>
      <c r="K55" s="126"/>
      <c r="L55" s="126"/>
      <c r="M55" s="126"/>
      <c r="T55" s="78"/>
      <c r="X55" s="123"/>
      <c r="Y55"/>
    </row>
    <row r="56" spans="1:25" s="88" customFormat="1" x14ac:dyDescent="0.25">
      <c r="A56"/>
      <c r="B56"/>
      <c r="C56"/>
      <c r="D56"/>
      <c r="E56"/>
      <c r="F56"/>
      <c r="G56"/>
      <c r="H56"/>
      <c r="I56"/>
      <c r="J56" s="86"/>
      <c r="K56" s="126"/>
      <c r="L56" s="126"/>
      <c r="M56" s="126"/>
      <c r="T56" s="78"/>
      <c r="X56" s="123"/>
      <c r="Y56"/>
    </row>
    <row r="57" spans="1:25" s="88" customFormat="1" x14ac:dyDescent="0.25">
      <c r="A57"/>
      <c r="B57"/>
      <c r="C57"/>
      <c r="D57"/>
      <c r="E57"/>
      <c r="F57"/>
      <c r="G57"/>
      <c r="H57"/>
      <c r="I57"/>
      <c r="J57" s="86"/>
      <c r="K57" s="126"/>
      <c r="L57" s="126"/>
      <c r="M57" s="126"/>
      <c r="T57" s="78"/>
      <c r="X57" s="123"/>
      <c r="Y57"/>
    </row>
    <row r="58" spans="1:25" s="88" customFormat="1" x14ac:dyDescent="0.25">
      <c r="A58"/>
      <c r="B58"/>
      <c r="C58"/>
      <c r="D58"/>
      <c r="E58"/>
      <c r="F58"/>
      <c r="G58"/>
      <c r="H58"/>
      <c r="I58"/>
      <c r="J58" s="86"/>
      <c r="K58" s="126"/>
      <c r="L58" s="126"/>
      <c r="M58" s="126"/>
      <c r="T58" s="78"/>
      <c r="X58" s="123"/>
      <c r="Y58"/>
    </row>
    <row r="59" spans="1:25" s="88" customFormat="1" x14ac:dyDescent="0.25">
      <c r="A59"/>
      <c r="B59"/>
      <c r="C59"/>
      <c r="D59"/>
      <c r="E59"/>
      <c r="F59"/>
      <c r="G59"/>
      <c r="H59"/>
      <c r="I59"/>
      <c r="J59" s="86"/>
      <c r="K59" s="126"/>
      <c r="L59" s="126"/>
      <c r="M59" s="126"/>
      <c r="T59" s="78"/>
      <c r="X59" s="123"/>
      <c r="Y59"/>
    </row>
    <row r="60" spans="1:25" s="88" customFormat="1" x14ac:dyDescent="0.25">
      <c r="A60"/>
      <c r="B60"/>
      <c r="C60"/>
      <c r="D60"/>
      <c r="E60"/>
      <c r="F60"/>
      <c r="G60"/>
      <c r="H60"/>
      <c r="I60"/>
      <c r="J60" s="86"/>
      <c r="K60" s="126"/>
      <c r="L60" s="126"/>
      <c r="M60" s="126"/>
      <c r="T60" s="78"/>
      <c r="X60" s="123"/>
      <c r="Y60"/>
    </row>
    <row r="61" spans="1:25" s="88" customFormat="1" x14ac:dyDescent="0.25">
      <c r="A61"/>
      <c r="B61"/>
      <c r="C61"/>
      <c r="D61"/>
      <c r="E61"/>
      <c r="F61"/>
      <c r="G61"/>
      <c r="H61"/>
      <c r="I61"/>
      <c r="J61" s="86"/>
      <c r="K61" s="126"/>
      <c r="L61" s="126"/>
      <c r="M61" s="126"/>
      <c r="T61" s="78"/>
      <c r="X61" s="123"/>
      <c r="Y61"/>
    </row>
    <row r="62" spans="1:25" s="88" customFormat="1" x14ac:dyDescent="0.25">
      <c r="A62"/>
      <c r="B62"/>
      <c r="C62"/>
      <c r="D62"/>
      <c r="E62"/>
      <c r="F62"/>
      <c r="G62"/>
      <c r="H62"/>
      <c r="I62"/>
      <c r="J62" s="86"/>
      <c r="K62" s="126"/>
      <c r="L62" s="126"/>
      <c r="M62" s="126"/>
      <c r="T62" s="78"/>
      <c r="X62" s="123"/>
      <c r="Y62"/>
    </row>
    <row r="63" spans="1:25" s="88" customFormat="1" x14ac:dyDescent="0.25">
      <c r="A63"/>
      <c r="B63"/>
      <c r="C63"/>
      <c r="D63"/>
      <c r="E63"/>
      <c r="F63"/>
      <c r="G63"/>
      <c r="H63"/>
      <c r="I63"/>
      <c r="J63" s="86"/>
      <c r="K63" s="126"/>
      <c r="L63" s="126"/>
      <c r="M63" s="126"/>
      <c r="T63" s="78"/>
      <c r="X63" s="123"/>
      <c r="Y63"/>
    </row>
    <row r="64" spans="1:25" s="88" customFormat="1" x14ac:dyDescent="0.25">
      <c r="A64"/>
      <c r="B64"/>
      <c r="C64"/>
      <c r="D64"/>
      <c r="E64"/>
      <c r="F64"/>
      <c r="G64"/>
      <c r="H64"/>
      <c r="I64"/>
      <c r="J64" s="86"/>
      <c r="K64" s="126"/>
      <c r="L64" s="126"/>
      <c r="M64" s="126"/>
      <c r="T64" s="78"/>
      <c r="X64" s="123"/>
      <c r="Y64"/>
    </row>
    <row r="65" spans="1:25" s="88" customFormat="1" x14ac:dyDescent="0.25">
      <c r="A65"/>
      <c r="B65"/>
      <c r="C65"/>
      <c r="D65"/>
      <c r="E65"/>
      <c r="F65"/>
      <c r="G65"/>
      <c r="H65"/>
      <c r="I65"/>
      <c r="J65" s="86"/>
      <c r="K65" s="126"/>
      <c r="L65" s="126"/>
      <c r="M65" s="126"/>
      <c r="T65" s="78"/>
      <c r="X65" s="123"/>
      <c r="Y65"/>
    </row>
    <row r="66" spans="1:25" s="88" customFormat="1" x14ac:dyDescent="0.25">
      <c r="A66"/>
      <c r="B66"/>
      <c r="C66"/>
      <c r="D66"/>
      <c r="E66"/>
      <c r="F66"/>
      <c r="G66"/>
      <c r="H66"/>
      <c r="I66"/>
      <c r="J66" s="86"/>
      <c r="K66" s="126"/>
      <c r="L66" s="126"/>
      <c r="M66" s="126"/>
      <c r="T66" s="78"/>
      <c r="X66" s="123"/>
      <c r="Y66"/>
    </row>
    <row r="67" spans="1:25" s="88" customFormat="1" x14ac:dyDescent="0.25">
      <c r="A67"/>
      <c r="B67"/>
      <c r="C67"/>
      <c r="D67"/>
      <c r="E67"/>
      <c r="F67"/>
      <c r="G67"/>
      <c r="H67"/>
      <c r="I67"/>
      <c r="J67" s="86"/>
      <c r="K67" s="126"/>
      <c r="L67" s="126"/>
      <c r="M67" s="126"/>
      <c r="T67" s="78"/>
      <c r="X67" s="123"/>
      <c r="Y67"/>
    </row>
    <row r="68" spans="1:25" s="88" customFormat="1" x14ac:dyDescent="0.25">
      <c r="A68"/>
      <c r="B68"/>
      <c r="C68"/>
      <c r="D68"/>
      <c r="E68"/>
      <c r="F68"/>
      <c r="G68"/>
      <c r="H68"/>
      <c r="I68"/>
      <c r="J68" s="86"/>
      <c r="K68" s="126"/>
      <c r="L68" s="126"/>
      <c r="M68" s="126"/>
      <c r="T68" s="78"/>
      <c r="X68" s="123"/>
      <c r="Y68"/>
    </row>
    <row r="69" spans="1:25" s="88" customFormat="1" x14ac:dyDescent="0.25">
      <c r="A69"/>
      <c r="B69"/>
      <c r="C69"/>
      <c r="D69"/>
      <c r="E69"/>
      <c r="F69"/>
      <c r="G69"/>
      <c r="H69"/>
      <c r="I69"/>
      <c r="J69" s="86"/>
      <c r="K69" s="126"/>
      <c r="L69" s="126"/>
      <c r="M69" s="126"/>
      <c r="T69" s="78"/>
      <c r="X69" s="123"/>
      <c r="Y69"/>
    </row>
    <row r="70" spans="1:25" s="88" customFormat="1" x14ac:dyDescent="0.25">
      <c r="A70"/>
      <c r="B70"/>
      <c r="C70"/>
      <c r="D70"/>
      <c r="E70"/>
      <c r="F70"/>
      <c r="G70"/>
      <c r="H70"/>
      <c r="I70"/>
      <c r="J70" s="86"/>
      <c r="K70" s="126"/>
      <c r="L70" s="126"/>
      <c r="M70" s="126"/>
      <c r="T70" s="78"/>
      <c r="X70" s="123"/>
      <c r="Y70"/>
    </row>
    <row r="71" spans="1:25" s="88" customFormat="1" x14ac:dyDescent="0.25">
      <c r="A71"/>
      <c r="B71"/>
      <c r="C71"/>
      <c r="D71"/>
      <c r="E71"/>
      <c r="F71"/>
      <c r="G71"/>
      <c r="H71"/>
      <c r="I71"/>
      <c r="J71" s="86"/>
      <c r="K71" s="126"/>
      <c r="L71" s="126"/>
      <c r="M71" s="126"/>
      <c r="T71" s="78"/>
      <c r="X71" s="123"/>
      <c r="Y71"/>
    </row>
    <row r="72" spans="1:25" s="88" customFormat="1" x14ac:dyDescent="0.25">
      <c r="A72"/>
      <c r="B72"/>
      <c r="C72"/>
      <c r="D72"/>
      <c r="E72"/>
      <c r="F72"/>
      <c r="G72"/>
      <c r="H72"/>
      <c r="I72"/>
      <c r="J72" s="86"/>
      <c r="K72" s="126"/>
      <c r="L72" s="126"/>
      <c r="M72" s="126"/>
      <c r="T72" s="78"/>
      <c r="X72" s="123"/>
      <c r="Y72"/>
    </row>
    <row r="73" spans="1:25" s="88" customFormat="1" x14ac:dyDescent="0.25">
      <c r="A73"/>
      <c r="B73"/>
      <c r="C73"/>
      <c r="D73"/>
      <c r="E73"/>
      <c r="F73"/>
      <c r="G73"/>
      <c r="H73"/>
      <c r="I73"/>
      <c r="J73" s="86"/>
      <c r="K73" s="126"/>
      <c r="L73" s="126"/>
      <c r="M73" s="126"/>
      <c r="T73" s="78"/>
      <c r="X73" s="123"/>
      <c r="Y73"/>
    </row>
    <row r="74" spans="1:25" s="88" customFormat="1" x14ac:dyDescent="0.25">
      <c r="A74"/>
      <c r="B74"/>
      <c r="C74"/>
      <c r="D74"/>
      <c r="E74"/>
      <c r="F74"/>
      <c r="G74"/>
      <c r="H74"/>
      <c r="I74"/>
      <c r="J74" s="86"/>
      <c r="K74" s="126"/>
      <c r="L74" s="126"/>
      <c r="M74" s="126"/>
      <c r="T74" s="78"/>
      <c r="X74" s="123"/>
      <c r="Y74"/>
    </row>
    <row r="75" spans="1:25" s="88" customFormat="1" x14ac:dyDescent="0.25">
      <c r="A75"/>
      <c r="B75"/>
      <c r="C75"/>
      <c r="D75"/>
      <c r="E75"/>
      <c r="F75"/>
      <c r="G75"/>
      <c r="H75"/>
      <c r="I75"/>
      <c r="J75" s="86"/>
      <c r="K75" s="126"/>
      <c r="L75" s="126"/>
      <c r="M75" s="126"/>
      <c r="T75" s="78"/>
      <c r="X75" s="123"/>
      <c r="Y75"/>
    </row>
    <row r="76" spans="1:25" s="88" customFormat="1" x14ac:dyDescent="0.25">
      <c r="A76"/>
      <c r="B76"/>
      <c r="C76"/>
      <c r="D76"/>
      <c r="E76"/>
      <c r="F76"/>
      <c r="G76"/>
      <c r="H76"/>
      <c r="I76"/>
      <c r="J76" s="86"/>
      <c r="K76" s="126"/>
      <c r="L76" s="126"/>
      <c r="M76" s="126"/>
      <c r="T76" s="78"/>
      <c r="X76" s="123"/>
      <c r="Y76"/>
    </row>
    <row r="77" spans="1:25" s="88" customFormat="1" x14ac:dyDescent="0.25">
      <c r="A77"/>
      <c r="B77"/>
      <c r="C77"/>
      <c r="D77"/>
      <c r="E77"/>
      <c r="F77"/>
      <c r="G77"/>
      <c r="H77"/>
      <c r="I77"/>
      <c r="J77" s="86"/>
      <c r="K77" s="126"/>
      <c r="L77" s="126"/>
      <c r="M77" s="126"/>
      <c r="T77" s="78"/>
      <c r="X77" s="123"/>
      <c r="Y77"/>
    </row>
    <row r="78" spans="1:25" s="88" customFormat="1" x14ac:dyDescent="0.25">
      <c r="A78"/>
      <c r="B78"/>
      <c r="C78"/>
      <c r="D78"/>
      <c r="E78"/>
      <c r="F78"/>
      <c r="G78"/>
      <c r="H78"/>
      <c r="I78"/>
      <c r="J78" s="86"/>
      <c r="K78" s="126"/>
      <c r="L78" s="126"/>
      <c r="M78" s="126"/>
      <c r="T78" s="78"/>
      <c r="X78" s="123"/>
      <c r="Y78"/>
    </row>
    <row r="79" spans="1:25" s="88" customFormat="1" x14ac:dyDescent="0.25">
      <c r="A79"/>
      <c r="B79"/>
      <c r="C79"/>
      <c r="D79"/>
      <c r="E79"/>
      <c r="F79"/>
      <c r="G79"/>
      <c r="H79"/>
      <c r="I79"/>
      <c r="J79" s="86"/>
      <c r="K79" s="126"/>
      <c r="L79" s="126"/>
      <c r="M79" s="126"/>
      <c r="T79" s="78"/>
      <c r="X79" s="123"/>
      <c r="Y79"/>
    </row>
    <row r="80" spans="1:25" s="88" customFormat="1" x14ac:dyDescent="0.25">
      <c r="A80"/>
      <c r="B80"/>
      <c r="C80"/>
      <c r="D80"/>
      <c r="E80"/>
      <c r="F80"/>
      <c r="G80"/>
      <c r="H80"/>
      <c r="I80"/>
      <c r="J80" s="86"/>
      <c r="K80" s="126"/>
      <c r="L80" s="126"/>
      <c r="M80" s="126"/>
      <c r="T80" s="78"/>
      <c r="X80" s="123"/>
      <c r="Y80"/>
    </row>
    <row r="81" spans="1:25" s="88" customFormat="1" x14ac:dyDescent="0.25">
      <c r="A81"/>
      <c r="B81"/>
      <c r="C81"/>
      <c r="D81"/>
      <c r="E81"/>
      <c r="F81"/>
      <c r="G81"/>
      <c r="H81"/>
      <c r="I81"/>
      <c r="J81" s="86"/>
      <c r="K81" s="126"/>
      <c r="L81" s="126"/>
      <c r="M81" s="126"/>
      <c r="T81" s="78"/>
      <c r="X81" s="123"/>
      <c r="Y81"/>
    </row>
    <row r="82" spans="1:25" s="88" customFormat="1" x14ac:dyDescent="0.25">
      <c r="A82"/>
      <c r="B82"/>
      <c r="C82"/>
      <c r="D82"/>
      <c r="E82"/>
      <c r="F82"/>
      <c r="G82"/>
      <c r="H82"/>
      <c r="I82"/>
      <c r="J82" s="86"/>
      <c r="K82" s="126"/>
      <c r="L82" s="126"/>
      <c r="M82" s="126"/>
      <c r="T82" s="78"/>
      <c r="X82" s="123"/>
      <c r="Y82"/>
    </row>
    <row r="83" spans="1:25" s="88" customFormat="1" x14ac:dyDescent="0.25">
      <c r="A83"/>
      <c r="B83"/>
      <c r="C83"/>
      <c r="D83"/>
      <c r="E83"/>
      <c r="F83"/>
      <c r="G83"/>
      <c r="H83"/>
      <c r="I83"/>
      <c r="J83" s="86"/>
      <c r="K83" s="126"/>
      <c r="L83" s="126"/>
      <c r="M83" s="126"/>
      <c r="T83" s="78"/>
      <c r="X83" s="123"/>
      <c r="Y83"/>
    </row>
    <row r="84" spans="1:25" s="88" customFormat="1" x14ac:dyDescent="0.25">
      <c r="A84"/>
      <c r="B84"/>
      <c r="C84"/>
      <c r="D84"/>
      <c r="E84"/>
      <c r="F84"/>
      <c r="G84"/>
      <c r="H84"/>
      <c r="I84"/>
      <c r="J84" s="86"/>
      <c r="K84" s="126"/>
      <c r="L84" s="126"/>
      <c r="M84" s="126"/>
      <c r="T84" s="78"/>
      <c r="X84" s="123"/>
      <c r="Y84"/>
    </row>
    <row r="85" spans="1:25" s="88" customFormat="1" x14ac:dyDescent="0.25">
      <c r="A85"/>
      <c r="B85"/>
      <c r="C85"/>
      <c r="D85"/>
      <c r="E85"/>
      <c r="F85"/>
      <c r="G85"/>
      <c r="H85"/>
      <c r="I85"/>
      <c r="J85" s="86"/>
      <c r="K85" s="126"/>
      <c r="L85" s="126"/>
      <c r="M85" s="126"/>
      <c r="T85" s="78"/>
      <c r="X85" s="123"/>
      <c r="Y85"/>
    </row>
    <row r="86" spans="1:25" s="88" customFormat="1" x14ac:dyDescent="0.25">
      <c r="A86"/>
      <c r="B86"/>
      <c r="C86"/>
      <c r="D86"/>
      <c r="E86"/>
      <c r="F86"/>
      <c r="G86"/>
      <c r="H86"/>
      <c r="I86"/>
      <c r="J86" s="86"/>
      <c r="K86" s="126"/>
      <c r="L86" s="126"/>
      <c r="M86" s="126"/>
      <c r="T86" s="78"/>
      <c r="X86" s="123"/>
      <c r="Y86"/>
    </row>
    <row r="87" spans="1:25" s="88" customFormat="1" x14ac:dyDescent="0.25">
      <c r="A87"/>
      <c r="B87"/>
      <c r="C87"/>
      <c r="D87"/>
      <c r="E87"/>
      <c r="F87"/>
      <c r="G87"/>
      <c r="H87"/>
      <c r="I87"/>
      <c r="J87" s="86"/>
      <c r="K87" s="126"/>
      <c r="L87" s="126"/>
      <c r="M87" s="126"/>
      <c r="T87" s="78"/>
      <c r="X87" s="123"/>
      <c r="Y87"/>
    </row>
    <row r="88" spans="1:25" s="88" customFormat="1" x14ac:dyDescent="0.25">
      <c r="A88"/>
      <c r="B88"/>
      <c r="C88"/>
      <c r="D88"/>
      <c r="E88"/>
      <c r="F88"/>
      <c r="G88"/>
      <c r="H88"/>
      <c r="I88"/>
      <c r="J88" s="86"/>
      <c r="K88" s="126"/>
      <c r="L88" s="126"/>
      <c r="M88" s="126"/>
      <c r="T88" s="78"/>
      <c r="X88" s="123"/>
      <c r="Y88"/>
    </row>
    <row r="89" spans="1:25" s="88" customFormat="1" x14ac:dyDescent="0.25">
      <c r="A89"/>
      <c r="B89"/>
      <c r="C89"/>
      <c r="D89"/>
      <c r="E89"/>
      <c r="F89"/>
      <c r="G89"/>
      <c r="H89"/>
      <c r="I89"/>
      <c r="J89" s="86"/>
      <c r="K89" s="126"/>
      <c r="L89" s="126"/>
      <c r="M89" s="126"/>
      <c r="T89" s="78"/>
      <c r="X89" s="123"/>
      <c r="Y89"/>
    </row>
    <row r="90" spans="1:25" s="88" customFormat="1" x14ac:dyDescent="0.25">
      <c r="A90"/>
      <c r="B90"/>
      <c r="C90"/>
      <c r="D90"/>
      <c r="E90"/>
      <c r="F90"/>
      <c r="G90"/>
      <c r="H90"/>
      <c r="I90"/>
      <c r="J90" s="86"/>
      <c r="K90" s="126"/>
      <c r="L90" s="126"/>
      <c r="M90" s="126"/>
      <c r="T90" s="78"/>
      <c r="X90" s="123"/>
      <c r="Y90"/>
    </row>
    <row r="91" spans="1:25" s="88" customFormat="1" x14ac:dyDescent="0.25">
      <c r="A91"/>
      <c r="B91"/>
      <c r="C91"/>
      <c r="D91"/>
      <c r="E91"/>
      <c r="F91"/>
      <c r="G91"/>
      <c r="H91"/>
      <c r="I91"/>
      <c r="J91" s="86"/>
      <c r="K91" s="126"/>
      <c r="L91" s="126"/>
      <c r="M91" s="126"/>
      <c r="T91" s="78"/>
      <c r="X91" s="123"/>
      <c r="Y91"/>
    </row>
    <row r="92" spans="1:25" s="88" customFormat="1" x14ac:dyDescent="0.25">
      <c r="A92"/>
      <c r="B92"/>
      <c r="C92"/>
      <c r="D92"/>
      <c r="E92"/>
      <c r="F92"/>
      <c r="G92"/>
      <c r="H92"/>
      <c r="I92"/>
      <c r="J92" s="86"/>
      <c r="K92" s="126"/>
      <c r="L92" s="126"/>
      <c r="M92" s="126"/>
      <c r="T92" s="78"/>
      <c r="X92" s="123"/>
      <c r="Y92"/>
    </row>
    <row r="93" spans="1:25" s="88" customFormat="1" x14ac:dyDescent="0.25">
      <c r="A93"/>
      <c r="B93"/>
      <c r="C93"/>
      <c r="D93"/>
      <c r="E93"/>
      <c r="F93"/>
      <c r="G93"/>
      <c r="H93"/>
      <c r="I93"/>
      <c r="J93" s="86"/>
      <c r="K93" s="126"/>
      <c r="L93" s="126"/>
      <c r="M93" s="126"/>
      <c r="T93" s="78"/>
      <c r="X93" s="123"/>
      <c r="Y93"/>
    </row>
    <row r="94" spans="1:25" s="88" customFormat="1" x14ac:dyDescent="0.25">
      <c r="A94"/>
      <c r="B94"/>
      <c r="C94"/>
      <c r="D94"/>
      <c r="E94"/>
      <c r="F94"/>
      <c r="G94"/>
      <c r="H94"/>
      <c r="I94"/>
      <c r="J94" s="86"/>
      <c r="K94" s="126"/>
      <c r="L94" s="126"/>
      <c r="M94" s="126"/>
      <c r="T94" s="78"/>
      <c r="X94" s="123"/>
      <c r="Y94"/>
    </row>
    <row r="95" spans="1:25" s="88" customFormat="1" x14ac:dyDescent="0.25">
      <c r="A95"/>
      <c r="B95"/>
      <c r="C95"/>
      <c r="D95"/>
      <c r="E95"/>
      <c r="F95"/>
      <c r="G95"/>
      <c r="H95"/>
      <c r="I95"/>
      <c r="J95" s="86"/>
      <c r="K95" s="126"/>
      <c r="L95" s="126"/>
      <c r="M95" s="126"/>
      <c r="T95" s="78"/>
      <c r="X95" s="123"/>
      <c r="Y95"/>
    </row>
    <row r="96" spans="1:25" s="88" customFormat="1" x14ac:dyDescent="0.25">
      <c r="A96"/>
      <c r="B96"/>
      <c r="C96"/>
      <c r="D96"/>
      <c r="E96"/>
      <c r="F96"/>
      <c r="G96"/>
      <c r="H96"/>
      <c r="I96"/>
      <c r="J96" s="86"/>
      <c r="K96" s="126"/>
      <c r="L96" s="126"/>
      <c r="M96" s="126"/>
      <c r="T96" s="78"/>
      <c r="X96" s="123"/>
      <c r="Y96"/>
    </row>
    <row r="97" spans="1:25" s="88" customFormat="1" x14ac:dyDescent="0.25">
      <c r="A97"/>
      <c r="B97"/>
      <c r="C97"/>
      <c r="D97"/>
      <c r="E97"/>
      <c r="F97"/>
      <c r="G97"/>
      <c r="H97"/>
      <c r="I97"/>
      <c r="J97" s="86"/>
      <c r="K97" s="126"/>
      <c r="L97" s="126"/>
      <c r="M97" s="126"/>
      <c r="T97" s="78"/>
      <c r="X97" s="123"/>
      <c r="Y97"/>
    </row>
    <row r="98" spans="1:25" s="88" customFormat="1" x14ac:dyDescent="0.25">
      <c r="A98"/>
      <c r="B98"/>
      <c r="C98"/>
      <c r="D98"/>
      <c r="E98"/>
      <c r="F98"/>
      <c r="G98"/>
      <c r="H98"/>
      <c r="I98"/>
      <c r="J98" s="86"/>
      <c r="K98" s="126"/>
      <c r="L98" s="126"/>
      <c r="M98" s="126"/>
      <c r="T98" s="78"/>
      <c r="X98" s="123"/>
      <c r="Y98"/>
    </row>
    <row r="99" spans="1:25" s="88" customFormat="1" x14ac:dyDescent="0.25">
      <c r="A99"/>
      <c r="B99"/>
      <c r="C99"/>
      <c r="D99"/>
      <c r="E99"/>
      <c r="F99"/>
      <c r="G99"/>
      <c r="H99"/>
      <c r="I99"/>
      <c r="J99" s="86"/>
      <c r="K99" s="126"/>
      <c r="L99" s="126"/>
      <c r="M99" s="126"/>
      <c r="T99" s="78"/>
      <c r="X99" s="123"/>
      <c r="Y99"/>
    </row>
    <row r="100" spans="1:25" s="88" customFormat="1" x14ac:dyDescent="0.25">
      <c r="A100"/>
      <c r="B100"/>
      <c r="C100"/>
      <c r="D100"/>
      <c r="E100"/>
      <c r="F100"/>
      <c r="G100"/>
      <c r="H100"/>
      <c r="I100"/>
      <c r="J100" s="86"/>
      <c r="K100" s="126"/>
      <c r="L100" s="126"/>
      <c r="M100" s="126"/>
      <c r="T100" s="78"/>
      <c r="X100" s="123"/>
      <c r="Y100"/>
    </row>
    <row r="101" spans="1:25" s="88" customFormat="1" x14ac:dyDescent="0.25">
      <c r="A101"/>
      <c r="B101"/>
      <c r="C101"/>
      <c r="D101"/>
      <c r="E101"/>
      <c r="F101"/>
      <c r="G101"/>
      <c r="H101"/>
      <c r="I101"/>
      <c r="J101" s="86"/>
      <c r="K101" s="126"/>
      <c r="L101" s="126"/>
      <c r="M101" s="126"/>
      <c r="T101" s="78"/>
      <c r="X101" s="123"/>
      <c r="Y101"/>
    </row>
    <row r="102" spans="1:25" s="88" customFormat="1" x14ac:dyDescent="0.25">
      <c r="A102"/>
      <c r="B102"/>
      <c r="C102"/>
      <c r="D102"/>
      <c r="E102"/>
      <c r="F102"/>
      <c r="G102"/>
      <c r="H102"/>
      <c r="I102"/>
      <c r="J102" s="86"/>
      <c r="K102" s="126"/>
      <c r="L102" s="126"/>
      <c r="M102" s="126"/>
      <c r="T102" s="78"/>
      <c r="X102" s="123"/>
      <c r="Y102"/>
    </row>
    <row r="103" spans="1:25" s="88" customFormat="1" x14ac:dyDescent="0.25">
      <c r="A103"/>
      <c r="B103"/>
      <c r="C103"/>
      <c r="D103"/>
      <c r="E103"/>
      <c r="F103"/>
      <c r="G103"/>
      <c r="H103"/>
      <c r="I103"/>
      <c r="J103" s="86"/>
      <c r="K103" s="126"/>
      <c r="L103" s="126"/>
      <c r="M103" s="126"/>
      <c r="T103" s="78"/>
      <c r="X103" s="123"/>
      <c r="Y103"/>
    </row>
    <row r="104" spans="1:25" s="88" customFormat="1" x14ac:dyDescent="0.25">
      <c r="A104"/>
      <c r="B104"/>
      <c r="C104"/>
      <c r="D104"/>
      <c r="E104"/>
      <c r="F104"/>
      <c r="G104"/>
      <c r="H104"/>
      <c r="I104"/>
      <c r="J104" s="86"/>
      <c r="K104" s="126"/>
      <c r="L104" s="126"/>
      <c r="M104" s="126"/>
      <c r="T104" s="78"/>
      <c r="X104" s="123"/>
      <c r="Y104"/>
    </row>
  </sheetData>
  <mergeCells count="53">
    <mergeCell ref="W11:W12"/>
    <mergeCell ref="X11:X12"/>
    <mergeCell ref="I11:I12"/>
    <mergeCell ref="J11:J12"/>
    <mergeCell ref="K11:K12"/>
    <mergeCell ref="L11:L12"/>
    <mergeCell ref="M11:M12"/>
    <mergeCell ref="N11:N12"/>
    <mergeCell ref="A11:A12"/>
    <mergeCell ref="B11:B12"/>
    <mergeCell ref="C11:C12"/>
    <mergeCell ref="F11:F12"/>
    <mergeCell ref="G11:G12"/>
    <mergeCell ref="H11:H12"/>
    <mergeCell ref="L9:L10"/>
    <mergeCell ref="M9:M10"/>
    <mergeCell ref="N9:N10"/>
    <mergeCell ref="O9:O10"/>
    <mergeCell ref="O11:O12"/>
    <mergeCell ref="H9:H10"/>
    <mergeCell ref="I9:I10"/>
    <mergeCell ref="J9:J10"/>
    <mergeCell ref="K9:K10"/>
    <mergeCell ref="P6:P7"/>
    <mergeCell ref="A9:A10"/>
    <mergeCell ref="B9:B10"/>
    <mergeCell ref="C9:C10"/>
    <mergeCell ref="F9:F10"/>
    <mergeCell ref="G9:G10"/>
    <mergeCell ref="N6:N7"/>
    <mergeCell ref="O6:O7"/>
    <mergeCell ref="W9:W10"/>
    <mergeCell ref="X9:X10"/>
    <mergeCell ref="X6:X7"/>
    <mergeCell ref="Q6:Q7"/>
    <mergeCell ref="R6:S6"/>
    <mergeCell ref="T6:T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U6:V6"/>
    <mergeCell ref="W6:W7"/>
    <mergeCell ref="J6:J7"/>
    <mergeCell ref="K6:K7"/>
    <mergeCell ref="L6:L7"/>
    <mergeCell ref="M6:M7"/>
  </mergeCells>
  <pageMargins left="0.27559055118110237" right="0.27559055118110237" top="0.78740157480314965" bottom="0.78740157480314965" header="0.31496062992125984" footer="0.31496062992125984"/>
  <pageSetup paperSize="9" scale="43" firstPageNumber="161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74475-2D1B-4E1C-AA97-9AA069A3360A}">
  <sheetPr>
    <tabColor rgb="FF00B0F0"/>
    <pageSetUpPr fitToPage="1"/>
  </sheetPr>
  <dimension ref="A1:Y102"/>
  <sheetViews>
    <sheetView showGridLines="0" view="pageBreakPreview" zoomScale="70" zoomScaleNormal="70" zoomScaleSheetLayoutView="70" workbookViewId="0">
      <selection activeCell="B35" sqref="B35"/>
    </sheetView>
  </sheetViews>
  <sheetFormatPr defaultColWidth="9.140625" defaultRowHeight="15" outlineLevelCol="1" x14ac:dyDescent="0.25"/>
  <cols>
    <col min="1" max="1" width="5.42578125" customWidth="1"/>
    <col min="2" max="2" width="6.28515625" customWidth="1"/>
    <col min="3" max="3" width="6" hidden="1" customWidth="1" outlineLevel="1"/>
    <col min="4" max="4" width="6.42578125" hidden="1" customWidth="1" outlineLevel="1"/>
    <col min="5" max="5" width="8.28515625" customWidth="1" collapsed="1"/>
    <col min="6" max="6" width="15.5703125" hidden="1" customWidth="1" outlineLevel="1"/>
    <col min="7" max="7" width="37.85546875" customWidth="1" collapsed="1"/>
    <col min="8" max="8" width="38.85546875" customWidth="1"/>
    <col min="9" max="9" width="7.140625" customWidth="1"/>
    <col min="10" max="10" width="14.7109375" style="86" customWidth="1"/>
    <col min="11" max="12" width="14.85546875" style="88" customWidth="1"/>
    <col min="13" max="13" width="13.5703125" style="88" customWidth="1"/>
    <col min="14" max="14" width="13.7109375" style="88" customWidth="1"/>
    <col min="15" max="15" width="14.7109375" style="88" customWidth="1"/>
    <col min="16" max="17" width="16.7109375" style="88" customWidth="1"/>
    <col min="18" max="19" width="17.28515625" style="88" customWidth="1"/>
    <col min="20" max="20" width="16.140625" style="78" customWidth="1"/>
    <col min="21" max="22" width="14.85546875" style="88" customWidth="1"/>
    <col min="23" max="23" width="14.42578125" style="88" customWidth="1"/>
    <col min="24" max="24" width="17.7109375" style="123" customWidth="1"/>
  </cols>
  <sheetData>
    <row r="1" spans="1:25" ht="18" x14ac:dyDescent="0.25">
      <c r="A1" s="82" t="s">
        <v>47</v>
      </c>
      <c r="B1" s="83"/>
      <c r="C1" s="83"/>
      <c r="D1" s="83"/>
      <c r="E1" s="83"/>
      <c r="F1" s="84"/>
      <c r="G1" s="83"/>
      <c r="H1" s="85"/>
      <c r="I1" s="83"/>
      <c r="K1" s="87"/>
      <c r="N1" s="89"/>
      <c r="O1" s="89"/>
      <c r="Q1" s="89"/>
      <c r="R1" s="89"/>
      <c r="S1" s="89"/>
      <c r="T1" s="75"/>
      <c r="U1" s="90"/>
      <c r="V1"/>
      <c r="W1"/>
      <c r="X1"/>
    </row>
    <row r="2" spans="1:25" ht="15.75" x14ac:dyDescent="0.25">
      <c r="A2" s="12" t="s">
        <v>59</v>
      </c>
      <c r="B2" s="91"/>
      <c r="C2" s="91"/>
      <c r="F2" s="92"/>
      <c r="G2" s="93" t="s">
        <v>49</v>
      </c>
      <c r="H2" s="94" t="s">
        <v>82</v>
      </c>
      <c r="I2" s="95"/>
      <c r="K2" s="87"/>
      <c r="N2" s="96"/>
      <c r="O2" s="96"/>
      <c r="Q2" s="96"/>
      <c r="R2" s="96"/>
      <c r="S2" s="96"/>
      <c r="T2" s="76"/>
      <c r="U2" s="90"/>
      <c r="V2"/>
      <c r="W2"/>
      <c r="X2"/>
    </row>
    <row r="3" spans="1:25" ht="15.75" x14ac:dyDescent="0.25">
      <c r="A3" s="97"/>
      <c r="B3" s="91"/>
      <c r="C3" s="91"/>
      <c r="F3" s="92"/>
      <c r="G3" s="98" t="s">
        <v>0</v>
      </c>
      <c r="H3" s="99"/>
      <c r="I3" s="95"/>
      <c r="K3" s="87"/>
      <c r="N3" s="96"/>
      <c r="O3" s="96"/>
      <c r="Q3" s="96"/>
      <c r="R3" s="96"/>
      <c r="S3" s="96"/>
      <c r="T3" s="76"/>
      <c r="U3" s="90"/>
      <c r="V3"/>
      <c r="W3"/>
      <c r="X3"/>
    </row>
    <row r="4" spans="1:25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2"/>
      <c r="N4" s="23"/>
      <c r="O4" s="22"/>
      <c r="P4" s="22"/>
      <c r="Q4" s="22"/>
      <c r="R4" s="22"/>
      <c r="S4" s="22"/>
      <c r="T4" s="77"/>
      <c r="U4" s="22"/>
      <c r="V4" s="22"/>
      <c r="X4" s="24" t="s">
        <v>1</v>
      </c>
      <c r="Y4" s="90"/>
    </row>
    <row r="5" spans="1:25" ht="25.5" customHeight="1" x14ac:dyDescent="0.25">
      <c r="A5" s="271" t="s">
        <v>107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5"/>
    </row>
    <row r="6" spans="1:25" ht="25.5" customHeight="1" x14ac:dyDescent="0.25">
      <c r="A6" s="272" t="s">
        <v>2</v>
      </c>
      <c r="B6" s="272" t="s">
        <v>3</v>
      </c>
      <c r="C6" s="273" t="s">
        <v>4</v>
      </c>
      <c r="D6" s="273" t="s">
        <v>5</v>
      </c>
      <c r="E6" s="273" t="s">
        <v>6</v>
      </c>
      <c r="F6" s="273" t="s">
        <v>7</v>
      </c>
      <c r="G6" s="273" t="s">
        <v>8</v>
      </c>
      <c r="H6" s="274" t="s">
        <v>9</v>
      </c>
      <c r="I6" s="275" t="s">
        <v>10</v>
      </c>
      <c r="J6" s="274" t="s">
        <v>11</v>
      </c>
      <c r="K6" s="274" t="s">
        <v>12</v>
      </c>
      <c r="L6" s="274" t="s">
        <v>13</v>
      </c>
      <c r="M6" s="274" t="s">
        <v>14</v>
      </c>
      <c r="N6" s="274" t="s">
        <v>21</v>
      </c>
      <c r="O6" s="270" t="s">
        <v>22</v>
      </c>
      <c r="P6" s="276" t="s">
        <v>27</v>
      </c>
      <c r="Q6" s="276" t="s">
        <v>23</v>
      </c>
      <c r="R6" s="281" t="s">
        <v>20</v>
      </c>
      <c r="S6" s="282"/>
      <c r="T6" s="279" t="s">
        <v>28</v>
      </c>
      <c r="U6" s="278" t="s">
        <v>20</v>
      </c>
      <c r="V6" s="278"/>
      <c r="W6" s="270" t="s">
        <v>24</v>
      </c>
      <c r="X6" s="277" t="s">
        <v>15</v>
      </c>
    </row>
    <row r="7" spans="1:25" ht="81" customHeight="1" x14ac:dyDescent="0.25">
      <c r="A7" s="272"/>
      <c r="B7" s="272"/>
      <c r="C7" s="273"/>
      <c r="D7" s="273"/>
      <c r="E7" s="273"/>
      <c r="F7" s="273"/>
      <c r="G7" s="273"/>
      <c r="H7" s="274"/>
      <c r="I7" s="275"/>
      <c r="J7" s="274"/>
      <c r="K7" s="274"/>
      <c r="L7" s="274"/>
      <c r="M7" s="274"/>
      <c r="N7" s="274"/>
      <c r="O7" s="270"/>
      <c r="P7" s="276"/>
      <c r="Q7" s="276"/>
      <c r="R7" s="81" t="s">
        <v>25</v>
      </c>
      <c r="S7" s="80" t="s">
        <v>26</v>
      </c>
      <c r="T7" s="280"/>
      <c r="U7" s="80" t="s">
        <v>18</v>
      </c>
      <c r="V7" s="80" t="s">
        <v>19</v>
      </c>
      <c r="W7" s="270"/>
      <c r="X7" s="277"/>
    </row>
    <row r="8" spans="1:25" s="100" customFormat="1" ht="25.5" customHeight="1" x14ac:dyDescent="0.3">
      <c r="A8" s="68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27">
        <f>SUM(K9:K15)</f>
        <v>2942</v>
      </c>
      <c r="L8" s="27">
        <f>SUM(L9:L15)</f>
        <v>2143</v>
      </c>
      <c r="M8" s="27">
        <f>SUM(M9:M15)</f>
        <v>799</v>
      </c>
      <c r="N8" s="27"/>
      <c r="O8" s="27">
        <f>SUM(O9:O15)</f>
        <v>552</v>
      </c>
      <c r="P8" s="28">
        <f>SUM(P9:P15)</f>
        <v>247</v>
      </c>
      <c r="Q8" s="28">
        <f>SUM(Q9:Q15)</f>
        <v>0</v>
      </c>
      <c r="R8" s="28">
        <f t="shared" ref="R8:S8" si="0">SUM(R9:R15)</f>
        <v>0</v>
      </c>
      <c r="S8" s="28">
        <f t="shared" si="0"/>
        <v>0</v>
      </c>
      <c r="T8" s="28">
        <f>SUM(T9:T15)</f>
        <v>247</v>
      </c>
      <c r="U8" s="28">
        <f>SUM(U9:U15)</f>
        <v>0</v>
      </c>
      <c r="V8" s="28">
        <f>SUM(V9:V15)</f>
        <v>247</v>
      </c>
      <c r="W8" s="27">
        <f>SUM(W9:W15)</f>
        <v>0</v>
      </c>
      <c r="X8" s="29"/>
    </row>
    <row r="9" spans="1:25" ht="135" customHeight="1" x14ac:dyDescent="0.25">
      <c r="A9" s="101">
        <v>1</v>
      </c>
      <c r="B9" s="102" t="s">
        <v>52</v>
      </c>
      <c r="C9" s="101">
        <v>3319</v>
      </c>
      <c r="D9" s="101">
        <v>5169</v>
      </c>
      <c r="E9" s="101">
        <v>51</v>
      </c>
      <c r="F9" s="103">
        <v>60003101589</v>
      </c>
      <c r="G9" s="135" t="s">
        <v>108</v>
      </c>
      <c r="H9" s="113" t="s">
        <v>109</v>
      </c>
      <c r="I9" s="106"/>
      <c r="J9" s="106" t="s">
        <v>64</v>
      </c>
      <c r="K9" s="107">
        <f>SUM(L9:M9)</f>
        <v>2942</v>
      </c>
      <c r="L9" s="107">
        <v>2143</v>
      </c>
      <c r="M9" s="107">
        <f>517+282</f>
        <v>799</v>
      </c>
      <c r="N9" s="114" t="s">
        <v>110</v>
      </c>
      <c r="O9" s="109">
        <f>M9-P9</f>
        <v>552</v>
      </c>
      <c r="P9" s="110">
        <f>Q9+T9</f>
        <v>247</v>
      </c>
      <c r="Q9" s="265">
        <f>R9+S9</f>
        <v>0</v>
      </c>
      <c r="R9" s="109">
        <v>0</v>
      </c>
      <c r="S9" s="111">
        <f>U9</f>
        <v>0</v>
      </c>
      <c r="T9" s="148">
        <f>U9+V9</f>
        <v>247</v>
      </c>
      <c r="U9" s="111">
        <v>0</v>
      </c>
      <c r="V9" s="111">
        <v>247</v>
      </c>
      <c r="W9" s="107">
        <v>0</v>
      </c>
      <c r="X9" s="136" t="s">
        <v>87</v>
      </c>
    </row>
    <row r="10" spans="1:25" ht="17.25" hidden="1" customHeight="1" x14ac:dyDescent="0.25">
      <c r="A10" s="101">
        <v>2</v>
      </c>
      <c r="B10" s="101"/>
      <c r="C10" s="102"/>
      <c r="D10" s="102"/>
      <c r="E10" s="102"/>
      <c r="F10" s="116"/>
      <c r="G10" s="104"/>
      <c r="H10" s="113"/>
      <c r="I10" s="106"/>
      <c r="J10" s="106"/>
      <c r="K10" s="107">
        <f t="shared" ref="K10:K15" si="1">SUM(L10:M10)</f>
        <v>0</v>
      </c>
      <c r="L10" s="107"/>
      <c r="M10" s="107"/>
      <c r="N10" s="114"/>
      <c r="O10" s="109"/>
      <c r="P10" s="110">
        <f t="shared" ref="P10:P15" si="2">Q10+T10</f>
        <v>0</v>
      </c>
      <c r="Q10" s="109">
        <f t="shared" ref="Q10:Q15" si="3">SUM(R10:S10)</f>
        <v>0</v>
      </c>
      <c r="R10" s="109"/>
      <c r="S10" s="109"/>
      <c r="T10" s="111">
        <f t="shared" ref="T10:T17" si="4">SUM(U10:V10)</f>
        <v>0</v>
      </c>
      <c r="U10" s="111"/>
      <c r="V10" s="111"/>
      <c r="W10" s="111">
        <f>K10-O10-P10</f>
        <v>0</v>
      </c>
      <c r="X10" s="136"/>
    </row>
    <row r="11" spans="1:25" ht="15.75" hidden="1" x14ac:dyDescent="0.25">
      <c r="A11" s="101">
        <v>3</v>
      </c>
      <c r="B11" s="101"/>
      <c r="C11" s="101"/>
      <c r="D11" s="101"/>
      <c r="E11" s="101"/>
      <c r="F11" s="103"/>
      <c r="G11" s="112"/>
      <c r="H11" s="113"/>
      <c r="I11" s="106"/>
      <c r="J11" s="106"/>
      <c r="K11" s="107">
        <f t="shared" si="1"/>
        <v>0</v>
      </c>
      <c r="L11" s="107"/>
      <c r="M11" s="107"/>
      <c r="N11" s="114"/>
      <c r="O11" s="109"/>
      <c r="P11" s="110">
        <f t="shared" si="2"/>
        <v>0</v>
      </c>
      <c r="Q11" s="109">
        <f t="shared" si="3"/>
        <v>0</v>
      </c>
      <c r="R11" s="109"/>
      <c r="S11" s="109"/>
      <c r="T11" s="111">
        <f t="shared" si="4"/>
        <v>0</v>
      </c>
      <c r="U11" s="111"/>
      <c r="V11" s="111"/>
      <c r="W11" s="111">
        <f>K11-O11-P11</f>
        <v>0</v>
      </c>
      <c r="X11" s="115"/>
    </row>
    <row r="12" spans="1:25" ht="15.75" hidden="1" x14ac:dyDescent="0.25">
      <c r="A12" s="101">
        <v>4</v>
      </c>
      <c r="B12" s="101"/>
      <c r="C12" s="101"/>
      <c r="D12" s="101"/>
      <c r="E12" s="101"/>
      <c r="F12" s="103"/>
      <c r="G12" s="112"/>
      <c r="H12" s="113"/>
      <c r="I12" s="106"/>
      <c r="J12" s="106"/>
      <c r="K12" s="107">
        <f t="shared" si="1"/>
        <v>0</v>
      </c>
      <c r="L12" s="107"/>
      <c r="M12" s="107"/>
      <c r="N12" s="114"/>
      <c r="O12" s="109"/>
      <c r="P12" s="110">
        <f t="shared" si="2"/>
        <v>0</v>
      </c>
      <c r="Q12" s="109">
        <f t="shared" si="3"/>
        <v>0</v>
      </c>
      <c r="R12" s="109"/>
      <c r="S12" s="109"/>
      <c r="T12" s="111">
        <f t="shared" si="4"/>
        <v>0</v>
      </c>
      <c r="U12" s="111"/>
      <c r="V12" s="111"/>
      <c r="W12" s="111">
        <f t="shared" ref="W12:W14" si="5">K12-O12-P12</f>
        <v>0</v>
      </c>
      <c r="X12" s="115"/>
    </row>
    <row r="13" spans="1:25" ht="15.75" hidden="1" x14ac:dyDescent="0.25">
      <c r="A13" s="101">
        <v>5</v>
      </c>
      <c r="B13" s="101"/>
      <c r="C13" s="101"/>
      <c r="D13" s="101"/>
      <c r="E13" s="101"/>
      <c r="F13" s="103"/>
      <c r="G13" s="112"/>
      <c r="H13" s="113"/>
      <c r="I13" s="106"/>
      <c r="J13" s="106"/>
      <c r="K13" s="107">
        <f t="shared" si="1"/>
        <v>0</v>
      </c>
      <c r="L13" s="107"/>
      <c r="M13" s="107"/>
      <c r="N13" s="114"/>
      <c r="O13" s="109"/>
      <c r="P13" s="110">
        <f t="shared" si="2"/>
        <v>0</v>
      </c>
      <c r="Q13" s="109">
        <f t="shared" si="3"/>
        <v>0</v>
      </c>
      <c r="R13" s="109"/>
      <c r="S13" s="109"/>
      <c r="T13" s="111">
        <f t="shared" si="4"/>
        <v>0</v>
      </c>
      <c r="U13" s="111"/>
      <c r="V13" s="111"/>
      <c r="W13" s="111">
        <f t="shared" si="5"/>
        <v>0</v>
      </c>
      <c r="X13" s="115"/>
    </row>
    <row r="14" spans="1:25" ht="15.75" hidden="1" x14ac:dyDescent="0.25">
      <c r="A14" s="101">
        <v>6</v>
      </c>
      <c r="B14" s="101"/>
      <c r="C14" s="101"/>
      <c r="D14" s="101"/>
      <c r="E14" s="101"/>
      <c r="F14" s="103"/>
      <c r="G14" s="112"/>
      <c r="H14" s="113"/>
      <c r="I14" s="106"/>
      <c r="J14" s="106"/>
      <c r="K14" s="107">
        <f t="shared" si="1"/>
        <v>0</v>
      </c>
      <c r="L14" s="107"/>
      <c r="M14" s="107"/>
      <c r="N14" s="114"/>
      <c r="O14" s="109"/>
      <c r="P14" s="110">
        <f t="shared" si="2"/>
        <v>0</v>
      </c>
      <c r="Q14" s="109">
        <f t="shared" si="3"/>
        <v>0</v>
      </c>
      <c r="R14" s="109"/>
      <c r="S14" s="109"/>
      <c r="T14" s="111">
        <f t="shared" si="4"/>
        <v>0</v>
      </c>
      <c r="U14" s="111"/>
      <c r="V14" s="111"/>
      <c r="W14" s="111">
        <f t="shared" si="5"/>
        <v>0</v>
      </c>
      <c r="X14" s="115"/>
    </row>
    <row r="15" spans="1:25" ht="15.75" hidden="1" x14ac:dyDescent="0.25">
      <c r="A15" s="101">
        <v>7</v>
      </c>
      <c r="B15" s="101"/>
      <c r="C15" s="102"/>
      <c r="D15" s="102"/>
      <c r="E15" s="102"/>
      <c r="F15" s="116"/>
      <c r="G15" s="112"/>
      <c r="H15" s="113"/>
      <c r="I15" s="117"/>
      <c r="J15" s="106"/>
      <c r="K15" s="107">
        <f t="shared" si="1"/>
        <v>0</v>
      </c>
      <c r="L15" s="107"/>
      <c r="M15" s="107"/>
      <c r="N15" s="114"/>
      <c r="O15" s="109"/>
      <c r="P15" s="110">
        <f t="shared" si="2"/>
        <v>0</v>
      </c>
      <c r="Q15" s="109">
        <f t="shared" si="3"/>
        <v>0</v>
      </c>
      <c r="R15" s="109"/>
      <c r="S15" s="109"/>
      <c r="T15" s="111">
        <f t="shared" si="4"/>
        <v>0</v>
      </c>
      <c r="U15" s="111"/>
      <c r="V15" s="111"/>
      <c r="W15" s="111">
        <f>K15-O15-P15</f>
        <v>0</v>
      </c>
      <c r="X15" s="115"/>
    </row>
    <row r="16" spans="1:25" s="100" customFormat="1" ht="25.5" hidden="1" customHeight="1" x14ac:dyDescent="0.3">
      <c r="A16" s="71" t="s">
        <v>17</v>
      </c>
      <c r="B16" s="71"/>
      <c r="C16" s="71"/>
      <c r="D16" s="71"/>
      <c r="E16" s="71"/>
      <c r="F16" s="71"/>
      <c r="G16" s="71"/>
      <c r="H16" s="71"/>
      <c r="I16" s="71"/>
      <c r="J16" s="71"/>
      <c r="K16" s="45">
        <f>SUM(K17)</f>
        <v>0</v>
      </c>
      <c r="L16" s="45">
        <f>SUM(L17)</f>
        <v>0</v>
      </c>
      <c r="M16" s="45">
        <f>SUM(M17)</f>
        <v>0</v>
      </c>
      <c r="N16" s="46"/>
      <c r="O16" s="45">
        <f>SUM(O17)</f>
        <v>0</v>
      </c>
      <c r="P16" s="72">
        <f>SUM(P17)</f>
        <v>0</v>
      </c>
      <c r="Q16" s="72">
        <f>SUM(Q17)</f>
        <v>0</v>
      </c>
      <c r="R16" s="72">
        <f t="shared" ref="R16:V16" si="6">SUM(R17)</f>
        <v>0</v>
      </c>
      <c r="S16" s="72">
        <f t="shared" si="6"/>
        <v>0</v>
      </c>
      <c r="T16" s="72">
        <f>SUM(T17)</f>
        <v>0</v>
      </c>
      <c r="U16" s="72">
        <f t="shared" si="6"/>
        <v>0</v>
      </c>
      <c r="V16" s="72">
        <f t="shared" si="6"/>
        <v>0</v>
      </c>
      <c r="W16" s="45">
        <f>SUM(W17)</f>
        <v>0</v>
      </c>
      <c r="X16" s="29"/>
    </row>
    <row r="17" spans="1:25" ht="15.75" hidden="1" x14ac:dyDescent="0.25">
      <c r="A17" s="101">
        <v>1</v>
      </c>
      <c r="B17" s="101"/>
      <c r="C17" s="102"/>
      <c r="D17" s="102"/>
      <c r="E17" s="102"/>
      <c r="F17" s="116"/>
      <c r="G17" s="112"/>
      <c r="H17" s="113"/>
      <c r="I17" s="117"/>
      <c r="J17" s="106"/>
      <c r="K17" s="107"/>
      <c r="L17" s="107"/>
      <c r="M17" s="107"/>
      <c r="N17" s="114"/>
      <c r="O17" s="109">
        <v>0</v>
      </c>
      <c r="P17" s="110">
        <f>Q17+T17</f>
        <v>0</v>
      </c>
      <c r="Q17" s="109">
        <f>SUM(R17:S17)</f>
        <v>0</v>
      </c>
      <c r="R17" s="109"/>
      <c r="S17" s="109"/>
      <c r="T17" s="111">
        <f t="shared" si="4"/>
        <v>0</v>
      </c>
      <c r="U17" s="111"/>
      <c r="V17" s="111"/>
      <c r="W17" s="111">
        <f>K17-O17-P17</f>
        <v>0</v>
      </c>
      <c r="X17" s="115"/>
    </row>
    <row r="18" spans="1:25" ht="35.25" customHeight="1" x14ac:dyDescent="0.25">
      <c r="A18" s="73" t="s">
        <v>111</v>
      </c>
      <c r="B18" s="73"/>
      <c r="C18" s="73"/>
      <c r="D18" s="73"/>
      <c r="E18" s="73"/>
      <c r="F18" s="73"/>
      <c r="G18" s="73"/>
      <c r="H18" s="73"/>
      <c r="I18" s="73"/>
      <c r="J18" s="73"/>
      <c r="K18" s="47">
        <f t="shared" ref="K18:M18" si="7">K8+K16</f>
        <v>2942</v>
      </c>
      <c r="L18" s="47">
        <f t="shared" si="7"/>
        <v>2143</v>
      </c>
      <c r="M18" s="47">
        <f t="shared" si="7"/>
        <v>799</v>
      </c>
      <c r="N18" s="47"/>
      <c r="O18" s="47">
        <f>O8+O16</f>
        <v>552</v>
      </c>
      <c r="P18" s="47">
        <f>P8+P16</f>
        <v>247</v>
      </c>
      <c r="Q18" s="47">
        <f>Q8+Q16</f>
        <v>0</v>
      </c>
      <c r="R18" s="47">
        <f t="shared" ref="R18:V18" si="8">R8+R16</f>
        <v>0</v>
      </c>
      <c r="S18" s="47">
        <f t="shared" si="8"/>
        <v>0</v>
      </c>
      <c r="T18" s="47">
        <f>T8+T16</f>
        <v>247</v>
      </c>
      <c r="U18" s="47">
        <f t="shared" si="8"/>
        <v>0</v>
      </c>
      <c r="V18" s="47">
        <f t="shared" si="8"/>
        <v>247</v>
      </c>
      <c r="W18" s="48">
        <f>W8+W16</f>
        <v>0</v>
      </c>
      <c r="X18" s="49"/>
    </row>
    <row r="19" spans="1:25" s="88" customFormat="1" x14ac:dyDescent="0.25">
      <c r="A19" s="86"/>
      <c r="B19" s="86"/>
      <c r="C19" s="86"/>
      <c r="D19" s="86"/>
      <c r="E19" s="86"/>
      <c r="F19" s="86"/>
      <c r="G19" s="118"/>
      <c r="H19" s="86"/>
      <c r="I19" s="119"/>
      <c r="J19" s="120"/>
      <c r="K19" s="121"/>
      <c r="L19" s="121"/>
      <c r="M19" s="121"/>
      <c r="N19" s="122"/>
      <c r="O19" s="122"/>
      <c r="T19" s="78"/>
      <c r="X19" s="123"/>
      <c r="Y19"/>
    </row>
    <row r="20" spans="1:25" s="88" customFormat="1" x14ac:dyDescent="0.25">
      <c r="A20" s="86"/>
      <c r="B20" s="86"/>
      <c r="C20" s="86"/>
      <c r="D20" s="86"/>
      <c r="E20" s="86"/>
      <c r="F20" s="86"/>
      <c r="G20" s="86"/>
      <c r="H20" s="86"/>
      <c r="I20" s="124"/>
      <c r="J20" s="125"/>
      <c r="K20" s="126"/>
      <c r="L20" s="126"/>
      <c r="M20" s="126"/>
      <c r="T20" s="78"/>
      <c r="X20" s="123"/>
      <c r="Y20"/>
    </row>
    <row r="21" spans="1:25" s="88" customFormat="1" ht="18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T21" s="78"/>
      <c r="X21" s="123"/>
      <c r="Y21"/>
    </row>
    <row r="22" spans="1:25" s="133" customFormat="1" x14ac:dyDescent="0.2">
      <c r="A22" s="128"/>
      <c r="B22" s="129"/>
      <c r="C22" s="128"/>
      <c r="D22" s="129"/>
      <c r="E22" s="129"/>
      <c r="F22" s="129"/>
      <c r="G22" s="129"/>
      <c r="H22" s="129"/>
      <c r="I22" s="130"/>
      <c r="J22" s="131"/>
      <c r="K22" s="132"/>
      <c r="L22" s="132"/>
      <c r="M22" s="132"/>
      <c r="T22" s="78"/>
      <c r="X22" s="134"/>
      <c r="Y22" s="128"/>
    </row>
    <row r="23" spans="1:25" s="88" customFormat="1" x14ac:dyDescent="0.25">
      <c r="A23" s="86"/>
      <c r="B23" s="86"/>
      <c r="C23" s="86"/>
      <c r="D23" s="86"/>
      <c r="E23" s="86"/>
      <c r="F23" s="86"/>
      <c r="G23" s="86"/>
      <c r="H23" s="86"/>
      <c r="I23"/>
      <c r="J23" s="125"/>
      <c r="K23" s="126"/>
      <c r="L23" s="126"/>
      <c r="M23" s="126"/>
      <c r="T23" s="78"/>
      <c r="X23" s="123"/>
      <c r="Y23"/>
    </row>
    <row r="24" spans="1:25" s="88" customFormat="1" x14ac:dyDescent="0.25">
      <c r="A24" s="86"/>
      <c r="B24" s="86"/>
      <c r="C24" s="86"/>
      <c r="D24" s="86"/>
      <c r="E24" s="86"/>
      <c r="F24" s="86"/>
      <c r="G24" s="86"/>
      <c r="H24" s="86"/>
      <c r="I24"/>
      <c r="J24" s="125"/>
      <c r="K24" s="126"/>
      <c r="L24" s="126"/>
      <c r="M24" s="126"/>
      <c r="T24" s="78"/>
      <c r="X24" s="123"/>
      <c r="Y24"/>
    </row>
    <row r="25" spans="1:25" s="88" customFormat="1" x14ac:dyDescent="0.25">
      <c r="A25" s="86"/>
      <c r="B25" s="86"/>
      <c r="C25" s="86"/>
      <c r="D25" s="86"/>
      <c r="E25" s="86"/>
      <c r="F25" s="86"/>
      <c r="G25" s="86"/>
      <c r="H25" s="86"/>
      <c r="I25"/>
      <c r="J25" s="125"/>
      <c r="K25" s="126"/>
      <c r="L25" s="126"/>
      <c r="M25" s="126"/>
      <c r="T25" s="78"/>
      <c r="X25" s="123"/>
      <c r="Y25"/>
    </row>
    <row r="26" spans="1:25" s="88" customFormat="1" x14ac:dyDescent="0.25">
      <c r="A26" s="86"/>
      <c r="B26" s="86"/>
      <c r="C26" s="86"/>
      <c r="D26" s="86"/>
      <c r="E26" s="86"/>
      <c r="F26" s="86"/>
      <c r="G26" s="86"/>
      <c r="H26" s="86"/>
      <c r="I26"/>
      <c r="J26" s="125"/>
      <c r="K26" s="126"/>
      <c r="L26" s="126"/>
      <c r="M26" s="126"/>
      <c r="T26" s="78"/>
      <c r="X26" s="123"/>
      <c r="Y26"/>
    </row>
    <row r="27" spans="1:25" s="88" customFormat="1" x14ac:dyDescent="0.25">
      <c r="A27" s="86"/>
      <c r="B27" s="86"/>
      <c r="C27" s="86"/>
      <c r="D27" s="86"/>
      <c r="E27" s="86"/>
      <c r="F27" s="86"/>
      <c r="G27" s="86"/>
      <c r="H27" s="86"/>
      <c r="I27"/>
      <c r="J27" s="125"/>
      <c r="K27" s="126"/>
      <c r="L27" s="126"/>
      <c r="M27" s="126"/>
      <c r="T27" s="78"/>
      <c r="X27" s="123"/>
      <c r="Y27"/>
    </row>
    <row r="28" spans="1:25" s="88" customFormat="1" x14ac:dyDescent="0.25">
      <c r="A28" s="86"/>
      <c r="B28" s="86"/>
      <c r="C28" s="86"/>
      <c r="D28" s="86"/>
      <c r="E28" s="86"/>
      <c r="F28" s="86"/>
      <c r="G28" s="86"/>
      <c r="H28" s="86"/>
      <c r="I28"/>
      <c r="J28" s="125"/>
      <c r="K28" s="126"/>
      <c r="L28" s="126"/>
      <c r="M28" s="126"/>
      <c r="T28" s="78"/>
      <c r="X28" s="123"/>
      <c r="Y28"/>
    </row>
    <row r="29" spans="1:25" s="88" customFormat="1" x14ac:dyDescent="0.25">
      <c r="A29" s="86"/>
      <c r="B29" s="86"/>
      <c r="C29" s="86"/>
      <c r="D29" s="86"/>
      <c r="E29" s="86"/>
      <c r="F29" s="86"/>
      <c r="G29" s="86"/>
      <c r="H29" s="86"/>
      <c r="I29"/>
      <c r="J29" s="125"/>
      <c r="K29" s="126"/>
      <c r="L29" s="126"/>
      <c r="M29" s="126"/>
      <c r="T29" s="78"/>
      <c r="X29" s="123"/>
      <c r="Y29"/>
    </row>
    <row r="30" spans="1:25" s="88" customFormat="1" x14ac:dyDescent="0.25">
      <c r="A30" s="86"/>
      <c r="B30" s="86"/>
      <c r="C30" s="86"/>
      <c r="D30" s="86"/>
      <c r="E30" s="86"/>
      <c r="F30" s="86"/>
      <c r="G30" s="86"/>
      <c r="H30" s="86"/>
      <c r="I30"/>
      <c r="J30" s="125"/>
      <c r="K30" s="126"/>
      <c r="L30" s="126"/>
      <c r="M30" s="126"/>
      <c r="T30" s="78"/>
      <c r="X30" s="123"/>
      <c r="Y30"/>
    </row>
    <row r="31" spans="1:25" s="88" customFormat="1" x14ac:dyDescent="0.25">
      <c r="A31" s="86"/>
      <c r="B31" s="86"/>
      <c r="C31" s="86"/>
      <c r="D31" s="86"/>
      <c r="E31" s="86"/>
      <c r="F31" s="86"/>
      <c r="G31" s="86"/>
      <c r="H31" s="86"/>
      <c r="I31"/>
      <c r="J31" s="125"/>
      <c r="K31" s="126"/>
      <c r="L31" s="126"/>
      <c r="M31" s="126"/>
      <c r="T31" s="78"/>
      <c r="X31" s="123"/>
      <c r="Y31"/>
    </row>
    <row r="32" spans="1:25" s="88" customFormat="1" x14ac:dyDescent="0.25">
      <c r="A32" s="86"/>
      <c r="B32" s="86"/>
      <c r="C32" s="86"/>
      <c r="D32" s="86"/>
      <c r="E32" s="86"/>
      <c r="F32" s="86"/>
      <c r="G32" s="86"/>
      <c r="H32" s="86"/>
      <c r="I32"/>
      <c r="J32" s="125"/>
      <c r="K32" s="126"/>
      <c r="L32" s="126"/>
      <c r="M32" s="126"/>
      <c r="T32" s="78"/>
      <c r="X32" s="123"/>
      <c r="Y32"/>
    </row>
    <row r="33" spans="1:25" s="88" customFormat="1" x14ac:dyDescent="0.25">
      <c r="A33" s="86"/>
      <c r="B33" s="86"/>
      <c r="C33" s="86"/>
      <c r="D33" s="86"/>
      <c r="E33" s="86"/>
      <c r="F33" s="86"/>
      <c r="G33" s="86"/>
      <c r="H33" s="86"/>
      <c r="I33"/>
      <c r="J33" s="125"/>
      <c r="K33" s="126"/>
      <c r="L33" s="126"/>
      <c r="M33" s="126"/>
      <c r="T33" s="78"/>
      <c r="X33" s="123"/>
      <c r="Y33"/>
    </row>
    <row r="34" spans="1:25" s="88" customFormat="1" x14ac:dyDescent="0.25">
      <c r="A34" s="86"/>
      <c r="B34" s="86"/>
      <c r="C34" s="86"/>
      <c r="D34" s="86"/>
      <c r="E34" s="86"/>
      <c r="F34" s="86"/>
      <c r="G34" s="86"/>
      <c r="H34" s="86"/>
      <c r="I34"/>
      <c r="J34" s="125"/>
      <c r="K34" s="126"/>
      <c r="L34" s="126"/>
      <c r="M34" s="126"/>
      <c r="T34" s="78"/>
      <c r="X34" s="123"/>
      <c r="Y34"/>
    </row>
    <row r="35" spans="1:25" s="88" customFormat="1" x14ac:dyDescent="0.25">
      <c r="A35" s="86"/>
      <c r="B35" s="86"/>
      <c r="C35" s="86"/>
      <c r="D35" s="86"/>
      <c r="E35" s="86"/>
      <c r="F35" s="86"/>
      <c r="G35" s="86"/>
      <c r="H35" s="86"/>
      <c r="I35"/>
      <c r="J35" s="125"/>
      <c r="K35" s="126"/>
      <c r="L35" s="126"/>
      <c r="M35" s="126"/>
      <c r="T35" s="78"/>
      <c r="X35" s="123"/>
      <c r="Y35"/>
    </row>
    <row r="36" spans="1:25" s="88" customFormat="1" x14ac:dyDescent="0.25">
      <c r="A36" s="86"/>
      <c r="B36" s="86"/>
      <c r="C36" s="86"/>
      <c r="D36" s="86"/>
      <c r="E36" s="86"/>
      <c r="F36" s="86"/>
      <c r="G36" s="86"/>
      <c r="H36" s="86"/>
      <c r="I36"/>
      <c r="J36" s="125"/>
      <c r="K36" s="126"/>
      <c r="L36" s="126"/>
      <c r="M36" s="126"/>
      <c r="T36" s="78"/>
      <c r="X36" s="123"/>
      <c r="Y36"/>
    </row>
    <row r="37" spans="1:25" s="88" customFormat="1" x14ac:dyDescent="0.25">
      <c r="A37" s="86"/>
      <c r="B37" s="86"/>
      <c r="C37" s="86"/>
      <c r="D37" s="86"/>
      <c r="E37" s="86"/>
      <c r="F37" s="86"/>
      <c r="G37" s="86"/>
      <c r="H37" s="86"/>
      <c r="I37"/>
      <c r="J37" s="125"/>
      <c r="K37" s="126"/>
      <c r="L37" s="126"/>
      <c r="M37" s="126"/>
      <c r="T37" s="78"/>
      <c r="X37" s="123"/>
      <c r="Y37"/>
    </row>
    <row r="38" spans="1:25" s="88" customFormat="1" x14ac:dyDescent="0.25">
      <c r="A38" s="86"/>
      <c r="B38" s="86"/>
      <c r="C38" s="86"/>
      <c r="D38" s="86"/>
      <c r="E38" s="86"/>
      <c r="F38" s="86"/>
      <c r="G38" s="86"/>
      <c r="H38" s="86"/>
      <c r="I38"/>
      <c r="J38" s="125"/>
      <c r="K38" s="126"/>
      <c r="L38" s="126"/>
      <c r="M38" s="126"/>
      <c r="T38" s="78"/>
      <c r="X38" s="123"/>
      <c r="Y38"/>
    </row>
    <row r="39" spans="1:25" s="88" customFormat="1" x14ac:dyDescent="0.25">
      <c r="A39" s="86"/>
      <c r="B39" s="86"/>
      <c r="C39" s="86"/>
      <c r="D39" s="86"/>
      <c r="E39" s="86"/>
      <c r="F39" s="86"/>
      <c r="G39" s="86"/>
      <c r="H39" s="86"/>
      <c r="I39"/>
      <c r="J39" s="125"/>
      <c r="K39" s="126"/>
      <c r="L39" s="126"/>
      <c r="M39" s="126"/>
      <c r="T39" s="78"/>
      <c r="X39" s="123"/>
      <c r="Y39"/>
    </row>
    <row r="40" spans="1:25" s="88" customFormat="1" x14ac:dyDescent="0.25">
      <c r="A40" s="86"/>
      <c r="B40" s="86"/>
      <c r="C40" s="86"/>
      <c r="D40" s="86"/>
      <c r="E40" s="86"/>
      <c r="F40" s="86"/>
      <c r="G40" s="86"/>
      <c r="H40" s="86"/>
      <c r="I40"/>
      <c r="J40" s="86"/>
      <c r="K40" s="126"/>
      <c r="L40" s="126"/>
      <c r="M40" s="126"/>
      <c r="T40" s="78"/>
      <c r="X40" s="123"/>
      <c r="Y40"/>
    </row>
    <row r="41" spans="1:25" s="88" customFormat="1" x14ac:dyDescent="0.25">
      <c r="A41" s="86"/>
      <c r="B41" s="86"/>
      <c r="C41" s="86"/>
      <c r="D41" s="86"/>
      <c r="E41" s="86"/>
      <c r="F41" s="86"/>
      <c r="G41" s="86"/>
      <c r="H41" s="86"/>
      <c r="I41"/>
      <c r="J41" s="86"/>
      <c r="K41" s="126"/>
      <c r="L41" s="126"/>
      <c r="M41" s="126"/>
      <c r="T41" s="78"/>
      <c r="X41" s="123"/>
      <c r="Y41"/>
    </row>
    <row r="42" spans="1:25" s="88" customFormat="1" x14ac:dyDescent="0.25">
      <c r="A42" s="86"/>
      <c r="B42" s="86"/>
      <c r="C42" s="86"/>
      <c r="D42" s="86"/>
      <c r="E42" s="86"/>
      <c r="F42" s="86"/>
      <c r="G42" s="86"/>
      <c r="H42" s="86"/>
      <c r="I42"/>
      <c r="J42" s="86"/>
      <c r="K42" s="126"/>
      <c r="L42" s="126"/>
      <c r="M42" s="126"/>
      <c r="T42" s="78"/>
      <c r="X42" s="123"/>
      <c r="Y42"/>
    </row>
    <row r="43" spans="1:25" s="88" customFormat="1" x14ac:dyDescent="0.25">
      <c r="A43" s="86"/>
      <c r="B43" s="86"/>
      <c r="C43" s="86"/>
      <c r="D43" s="86"/>
      <c r="E43" s="86"/>
      <c r="F43" s="86"/>
      <c r="G43" s="86"/>
      <c r="H43" s="86"/>
      <c r="I43"/>
      <c r="J43" s="86"/>
      <c r="K43" s="126"/>
      <c r="L43" s="126"/>
      <c r="M43" s="126"/>
      <c r="T43" s="78"/>
      <c r="X43" s="123"/>
      <c r="Y43"/>
    </row>
    <row r="44" spans="1:25" s="88" customFormat="1" x14ac:dyDescent="0.25">
      <c r="A44" s="86"/>
      <c r="B44" s="86"/>
      <c r="C44" s="86"/>
      <c r="D44" s="86"/>
      <c r="E44" s="86"/>
      <c r="F44" s="86"/>
      <c r="G44" s="86"/>
      <c r="H44" s="86"/>
      <c r="I44"/>
      <c r="J44" s="86"/>
      <c r="K44" s="126"/>
      <c r="L44" s="126"/>
      <c r="M44" s="126"/>
      <c r="T44" s="78"/>
      <c r="X44" s="123"/>
      <c r="Y44"/>
    </row>
    <row r="45" spans="1:25" s="88" customFormat="1" x14ac:dyDescent="0.25">
      <c r="A45" s="86"/>
      <c r="B45" s="86"/>
      <c r="C45" s="86"/>
      <c r="D45" s="86"/>
      <c r="E45" s="86"/>
      <c r="F45" s="86"/>
      <c r="G45" s="86"/>
      <c r="H45" s="86"/>
      <c r="I45"/>
      <c r="J45" s="86"/>
      <c r="K45" s="126"/>
      <c r="L45" s="126"/>
      <c r="M45" s="126"/>
      <c r="T45" s="78"/>
      <c r="X45" s="123"/>
      <c r="Y45"/>
    </row>
    <row r="46" spans="1:25" s="88" customFormat="1" x14ac:dyDescent="0.25">
      <c r="A46" s="86"/>
      <c r="B46" s="86"/>
      <c r="C46" s="86"/>
      <c r="D46" s="86"/>
      <c r="E46" s="86"/>
      <c r="F46" s="86"/>
      <c r="G46" s="86"/>
      <c r="H46" s="86"/>
      <c r="I46"/>
      <c r="J46" s="86"/>
      <c r="K46" s="126"/>
      <c r="L46" s="126"/>
      <c r="M46" s="126"/>
      <c r="T46" s="78"/>
      <c r="X46" s="123"/>
      <c r="Y46"/>
    </row>
    <row r="47" spans="1:25" s="88" customFormat="1" x14ac:dyDescent="0.25">
      <c r="A47" s="86"/>
      <c r="B47" s="86"/>
      <c r="C47" s="86"/>
      <c r="D47" s="86"/>
      <c r="E47" s="86"/>
      <c r="F47" s="86"/>
      <c r="G47" s="86"/>
      <c r="H47" s="86"/>
      <c r="I47"/>
      <c r="J47" s="86"/>
      <c r="K47" s="126"/>
      <c r="L47" s="126"/>
      <c r="M47" s="126"/>
      <c r="T47" s="78"/>
      <c r="X47" s="123"/>
      <c r="Y47"/>
    </row>
    <row r="48" spans="1:25" s="88" customFormat="1" x14ac:dyDescent="0.25">
      <c r="A48" s="86"/>
      <c r="B48" s="86"/>
      <c r="C48" s="86"/>
      <c r="D48" s="86"/>
      <c r="E48" s="86"/>
      <c r="F48" s="86"/>
      <c r="G48" s="86"/>
      <c r="H48" s="86"/>
      <c r="I48"/>
      <c r="J48" s="86"/>
      <c r="K48" s="126"/>
      <c r="L48" s="126"/>
      <c r="M48" s="126"/>
      <c r="T48" s="78"/>
      <c r="X48" s="123"/>
      <c r="Y48"/>
    </row>
    <row r="49" spans="1:25" s="88" customFormat="1" x14ac:dyDescent="0.25">
      <c r="A49" s="86"/>
      <c r="B49" s="86"/>
      <c r="C49" s="86"/>
      <c r="D49" s="86"/>
      <c r="E49" s="86"/>
      <c r="F49" s="86"/>
      <c r="G49" s="86"/>
      <c r="H49" s="86"/>
      <c r="I49"/>
      <c r="J49" s="86"/>
      <c r="K49" s="126"/>
      <c r="L49" s="126"/>
      <c r="M49" s="126"/>
      <c r="T49" s="78"/>
      <c r="X49" s="123"/>
      <c r="Y49"/>
    </row>
    <row r="50" spans="1:25" s="88" customFormat="1" x14ac:dyDescent="0.25">
      <c r="A50" s="86"/>
      <c r="B50" s="86"/>
      <c r="C50" s="86"/>
      <c r="D50" s="86"/>
      <c r="E50" s="86"/>
      <c r="F50" s="86"/>
      <c r="G50" s="86"/>
      <c r="H50" s="86"/>
      <c r="I50"/>
      <c r="J50" s="86"/>
      <c r="K50" s="126"/>
      <c r="L50" s="126"/>
      <c r="M50" s="126"/>
      <c r="T50" s="78"/>
      <c r="X50" s="123"/>
      <c r="Y50"/>
    </row>
    <row r="51" spans="1:25" s="88" customFormat="1" x14ac:dyDescent="0.25">
      <c r="A51"/>
      <c r="B51"/>
      <c r="C51"/>
      <c r="D51"/>
      <c r="E51"/>
      <c r="F51"/>
      <c r="G51"/>
      <c r="H51"/>
      <c r="I51"/>
      <c r="J51" s="86"/>
      <c r="K51" s="126"/>
      <c r="L51" s="126"/>
      <c r="M51" s="126"/>
      <c r="T51" s="78"/>
      <c r="X51" s="123"/>
      <c r="Y51"/>
    </row>
    <row r="52" spans="1:25" s="88" customFormat="1" x14ac:dyDescent="0.25">
      <c r="A52"/>
      <c r="B52"/>
      <c r="C52"/>
      <c r="D52"/>
      <c r="E52"/>
      <c r="F52"/>
      <c r="G52"/>
      <c r="H52"/>
      <c r="I52"/>
      <c r="J52" s="86"/>
      <c r="K52" s="126"/>
      <c r="L52" s="126"/>
      <c r="M52" s="126"/>
      <c r="T52" s="78"/>
      <c r="X52" s="123"/>
      <c r="Y52"/>
    </row>
    <row r="53" spans="1:25" s="88" customFormat="1" x14ac:dyDescent="0.25">
      <c r="A53"/>
      <c r="B53"/>
      <c r="C53"/>
      <c r="D53"/>
      <c r="E53"/>
      <c r="F53"/>
      <c r="G53"/>
      <c r="H53"/>
      <c r="I53"/>
      <c r="J53" s="86"/>
      <c r="K53" s="126"/>
      <c r="L53" s="126"/>
      <c r="M53" s="126"/>
      <c r="T53" s="78"/>
      <c r="X53" s="123"/>
      <c r="Y53"/>
    </row>
    <row r="54" spans="1:25" s="88" customFormat="1" x14ac:dyDescent="0.25">
      <c r="A54"/>
      <c r="B54"/>
      <c r="C54"/>
      <c r="D54"/>
      <c r="E54"/>
      <c r="F54"/>
      <c r="G54"/>
      <c r="H54"/>
      <c r="I54"/>
      <c r="J54" s="86"/>
      <c r="K54" s="126"/>
      <c r="L54" s="126"/>
      <c r="M54" s="126"/>
      <c r="T54" s="78"/>
      <c r="X54" s="123"/>
      <c r="Y54"/>
    </row>
    <row r="55" spans="1:25" s="88" customFormat="1" x14ac:dyDescent="0.25">
      <c r="A55"/>
      <c r="B55"/>
      <c r="C55"/>
      <c r="D55"/>
      <c r="E55"/>
      <c r="F55"/>
      <c r="G55"/>
      <c r="H55"/>
      <c r="I55"/>
      <c r="J55" s="86"/>
      <c r="K55" s="126"/>
      <c r="L55" s="126"/>
      <c r="M55" s="126"/>
      <c r="T55" s="78"/>
      <c r="X55" s="123"/>
      <c r="Y55"/>
    </row>
    <row r="56" spans="1:25" s="88" customFormat="1" x14ac:dyDescent="0.25">
      <c r="A56"/>
      <c r="B56"/>
      <c r="C56"/>
      <c r="D56"/>
      <c r="E56"/>
      <c r="F56"/>
      <c r="G56"/>
      <c r="H56"/>
      <c r="I56"/>
      <c r="J56" s="86"/>
      <c r="K56" s="126"/>
      <c r="L56" s="126"/>
      <c r="M56" s="126"/>
      <c r="T56" s="78"/>
      <c r="X56" s="123"/>
      <c r="Y56"/>
    </row>
    <row r="57" spans="1:25" s="88" customFormat="1" x14ac:dyDescent="0.25">
      <c r="A57"/>
      <c r="B57"/>
      <c r="C57"/>
      <c r="D57"/>
      <c r="E57"/>
      <c r="F57"/>
      <c r="G57"/>
      <c r="H57"/>
      <c r="I57"/>
      <c r="J57" s="86"/>
      <c r="K57" s="126"/>
      <c r="L57" s="126"/>
      <c r="M57" s="126"/>
      <c r="T57" s="78"/>
      <c r="X57" s="123"/>
      <c r="Y57"/>
    </row>
    <row r="58" spans="1:25" s="88" customFormat="1" x14ac:dyDescent="0.25">
      <c r="A58"/>
      <c r="B58"/>
      <c r="C58"/>
      <c r="D58"/>
      <c r="E58"/>
      <c r="F58"/>
      <c r="G58"/>
      <c r="H58"/>
      <c r="I58"/>
      <c r="J58" s="86"/>
      <c r="K58" s="126"/>
      <c r="L58" s="126"/>
      <c r="M58" s="126"/>
      <c r="T58" s="78"/>
      <c r="X58" s="123"/>
      <c r="Y58"/>
    </row>
    <row r="59" spans="1:25" s="88" customFormat="1" x14ac:dyDescent="0.25">
      <c r="A59"/>
      <c r="B59"/>
      <c r="C59"/>
      <c r="D59"/>
      <c r="E59"/>
      <c r="F59"/>
      <c r="G59"/>
      <c r="H59"/>
      <c r="I59"/>
      <c r="J59" s="86"/>
      <c r="K59" s="126"/>
      <c r="L59" s="126"/>
      <c r="M59" s="126"/>
      <c r="T59" s="78"/>
      <c r="X59" s="123"/>
      <c r="Y59"/>
    </row>
    <row r="60" spans="1:25" s="88" customFormat="1" x14ac:dyDescent="0.25">
      <c r="A60"/>
      <c r="B60"/>
      <c r="C60"/>
      <c r="D60"/>
      <c r="E60"/>
      <c r="F60"/>
      <c r="G60"/>
      <c r="H60"/>
      <c r="I60"/>
      <c r="J60" s="86"/>
      <c r="K60" s="126"/>
      <c r="L60" s="126"/>
      <c r="M60" s="126"/>
      <c r="T60" s="78"/>
      <c r="X60" s="123"/>
      <c r="Y60"/>
    </row>
    <row r="61" spans="1:25" s="88" customFormat="1" x14ac:dyDescent="0.25">
      <c r="A61"/>
      <c r="B61"/>
      <c r="C61"/>
      <c r="D61"/>
      <c r="E61"/>
      <c r="F61"/>
      <c r="G61"/>
      <c r="H61"/>
      <c r="I61"/>
      <c r="J61" s="86"/>
      <c r="K61" s="126"/>
      <c r="L61" s="126"/>
      <c r="M61" s="126"/>
      <c r="T61" s="78"/>
      <c r="X61" s="123"/>
      <c r="Y61"/>
    </row>
    <row r="62" spans="1:25" s="88" customFormat="1" x14ac:dyDescent="0.25">
      <c r="A62"/>
      <c r="B62"/>
      <c r="C62"/>
      <c r="D62"/>
      <c r="E62"/>
      <c r="F62"/>
      <c r="G62"/>
      <c r="H62"/>
      <c r="I62"/>
      <c r="J62" s="86"/>
      <c r="K62" s="126"/>
      <c r="L62" s="126"/>
      <c r="M62" s="126"/>
      <c r="T62" s="78"/>
      <c r="X62" s="123"/>
      <c r="Y62"/>
    </row>
    <row r="63" spans="1:25" s="88" customFormat="1" x14ac:dyDescent="0.25">
      <c r="A63"/>
      <c r="B63"/>
      <c r="C63"/>
      <c r="D63"/>
      <c r="E63"/>
      <c r="F63"/>
      <c r="G63"/>
      <c r="H63"/>
      <c r="I63"/>
      <c r="J63" s="86"/>
      <c r="K63" s="126"/>
      <c r="L63" s="126"/>
      <c r="M63" s="126"/>
      <c r="T63" s="78"/>
      <c r="X63" s="123"/>
      <c r="Y63"/>
    </row>
    <row r="64" spans="1:25" s="88" customFormat="1" x14ac:dyDescent="0.25">
      <c r="A64"/>
      <c r="B64"/>
      <c r="C64"/>
      <c r="D64"/>
      <c r="E64"/>
      <c r="F64"/>
      <c r="G64"/>
      <c r="H64"/>
      <c r="I64"/>
      <c r="J64" s="86"/>
      <c r="K64" s="126"/>
      <c r="L64" s="126"/>
      <c r="M64" s="126"/>
      <c r="T64" s="78"/>
      <c r="X64" s="123"/>
      <c r="Y64"/>
    </row>
    <row r="65" spans="1:25" s="88" customFormat="1" x14ac:dyDescent="0.25">
      <c r="A65"/>
      <c r="B65"/>
      <c r="C65"/>
      <c r="D65"/>
      <c r="E65"/>
      <c r="F65"/>
      <c r="G65"/>
      <c r="H65"/>
      <c r="I65"/>
      <c r="J65" s="86"/>
      <c r="K65" s="126"/>
      <c r="L65" s="126"/>
      <c r="M65" s="126"/>
      <c r="T65" s="78"/>
      <c r="X65" s="123"/>
      <c r="Y65"/>
    </row>
    <row r="66" spans="1:25" s="88" customFormat="1" x14ac:dyDescent="0.25">
      <c r="A66"/>
      <c r="B66"/>
      <c r="C66"/>
      <c r="D66"/>
      <c r="E66"/>
      <c r="F66"/>
      <c r="G66"/>
      <c r="H66"/>
      <c r="I66"/>
      <c r="J66" s="86"/>
      <c r="K66" s="126"/>
      <c r="L66" s="126"/>
      <c r="M66" s="126"/>
      <c r="T66" s="78"/>
      <c r="X66" s="123"/>
      <c r="Y66"/>
    </row>
    <row r="67" spans="1:25" s="88" customFormat="1" x14ac:dyDescent="0.25">
      <c r="A67"/>
      <c r="B67"/>
      <c r="C67"/>
      <c r="D67"/>
      <c r="E67"/>
      <c r="F67"/>
      <c r="G67"/>
      <c r="H67"/>
      <c r="I67"/>
      <c r="J67" s="86"/>
      <c r="K67" s="126"/>
      <c r="L67" s="126"/>
      <c r="M67" s="126"/>
      <c r="T67" s="78"/>
      <c r="X67" s="123"/>
      <c r="Y67"/>
    </row>
    <row r="68" spans="1:25" s="88" customFormat="1" x14ac:dyDescent="0.25">
      <c r="A68"/>
      <c r="B68"/>
      <c r="C68"/>
      <c r="D68"/>
      <c r="E68"/>
      <c r="F68"/>
      <c r="G68"/>
      <c r="H68"/>
      <c r="I68"/>
      <c r="J68" s="86"/>
      <c r="K68" s="126"/>
      <c r="L68" s="126"/>
      <c r="M68" s="126"/>
      <c r="T68" s="78"/>
      <c r="X68" s="123"/>
      <c r="Y68"/>
    </row>
    <row r="69" spans="1:25" s="88" customFormat="1" x14ac:dyDescent="0.25">
      <c r="A69"/>
      <c r="B69"/>
      <c r="C69"/>
      <c r="D69"/>
      <c r="E69"/>
      <c r="F69"/>
      <c r="G69"/>
      <c r="H69"/>
      <c r="I69"/>
      <c r="J69" s="86"/>
      <c r="K69" s="126"/>
      <c r="L69" s="126"/>
      <c r="M69" s="126"/>
      <c r="T69" s="78"/>
      <c r="X69" s="123"/>
      <c r="Y69"/>
    </row>
    <row r="70" spans="1:25" s="88" customFormat="1" x14ac:dyDescent="0.25">
      <c r="A70"/>
      <c r="B70"/>
      <c r="C70"/>
      <c r="D70"/>
      <c r="E70"/>
      <c r="F70"/>
      <c r="G70"/>
      <c r="H70"/>
      <c r="I70"/>
      <c r="J70" s="86"/>
      <c r="K70" s="126"/>
      <c r="L70" s="126"/>
      <c r="M70" s="126"/>
      <c r="T70" s="78"/>
      <c r="X70" s="123"/>
      <c r="Y70"/>
    </row>
    <row r="71" spans="1:25" s="88" customFormat="1" x14ac:dyDescent="0.25">
      <c r="A71"/>
      <c r="B71"/>
      <c r="C71"/>
      <c r="D71"/>
      <c r="E71"/>
      <c r="F71"/>
      <c r="G71"/>
      <c r="H71"/>
      <c r="I71"/>
      <c r="J71" s="86"/>
      <c r="K71" s="126"/>
      <c r="L71" s="126"/>
      <c r="M71" s="126"/>
      <c r="T71" s="78"/>
      <c r="X71" s="123"/>
      <c r="Y71"/>
    </row>
    <row r="72" spans="1:25" s="88" customFormat="1" x14ac:dyDescent="0.25">
      <c r="A72"/>
      <c r="B72"/>
      <c r="C72"/>
      <c r="D72"/>
      <c r="E72"/>
      <c r="F72"/>
      <c r="G72"/>
      <c r="H72"/>
      <c r="I72"/>
      <c r="J72" s="86"/>
      <c r="K72" s="126"/>
      <c r="L72" s="126"/>
      <c r="M72" s="126"/>
      <c r="T72" s="78"/>
      <c r="X72" s="123"/>
      <c r="Y72"/>
    </row>
    <row r="73" spans="1:25" s="88" customFormat="1" x14ac:dyDescent="0.25">
      <c r="A73"/>
      <c r="B73"/>
      <c r="C73"/>
      <c r="D73"/>
      <c r="E73"/>
      <c r="F73"/>
      <c r="G73"/>
      <c r="H73"/>
      <c r="I73"/>
      <c r="J73" s="86"/>
      <c r="K73" s="126"/>
      <c r="L73" s="126"/>
      <c r="M73" s="126"/>
      <c r="T73" s="78"/>
      <c r="X73" s="123"/>
      <c r="Y73"/>
    </row>
    <row r="74" spans="1:25" s="88" customFormat="1" x14ac:dyDescent="0.25">
      <c r="A74"/>
      <c r="B74"/>
      <c r="C74"/>
      <c r="D74"/>
      <c r="E74"/>
      <c r="F74"/>
      <c r="G74"/>
      <c r="H74"/>
      <c r="I74"/>
      <c r="J74" s="86"/>
      <c r="K74" s="126"/>
      <c r="L74" s="126"/>
      <c r="M74" s="126"/>
      <c r="T74" s="78"/>
      <c r="X74" s="123"/>
      <c r="Y74"/>
    </row>
    <row r="75" spans="1:25" s="88" customFormat="1" x14ac:dyDescent="0.25">
      <c r="A75"/>
      <c r="B75"/>
      <c r="C75"/>
      <c r="D75"/>
      <c r="E75"/>
      <c r="F75"/>
      <c r="G75"/>
      <c r="H75"/>
      <c r="I75"/>
      <c r="J75" s="86"/>
      <c r="K75" s="126"/>
      <c r="L75" s="126"/>
      <c r="M75" s="126"/>
      <c r="T75" s="78"/>
      <c r="X75" s="123"/>
      <c r="Y75"/>
    </row>
    <row r="76" spans="1:25" s="88" customFormat="1" x14ac:dyDescent="0.25">
      <c r="A76"/>
      <c r="B76"/>
      <c r="C76"/>
      <c r="D76"/>
      <c r="E76"/>
      <c r="F76"/>
      <c r="G76"/>
      <c r="H76"/>
      <c r="I76"/>
      <c r="J76" s="86"/>
      <c r="K76" s="126"/>
      <c r="L76" s="126"/>
      <c r="M76" s="126"/>
      <c r="T76" s="78"/>
      <c r="X76" s="123"/>
      <c r="Y76"/>
    </row>
    <row r="77" spans="1:25" s="88" customFormat="1" x14ac:dyDescent="0.25">
      <c r="A77"/>
      <c r="B77"/>
      <c r="C77"/>
      <c r="D77"/>
      <c r="E77"/>
      <c r="F77"/>
      <c r="G77"/>
      <c r="H77"/>
      <c r="I77"/>
      <c r="J77" s="86"/>
      <c r="K77" s="126"/>
      <c r="L77" s="126"/>
      <c r="M77" s="126"/>
      <c r="T77" s="78"/>
      <c r="X77" s="123"/>
      <c r="Y77"/>
    </row>
    <row r="78" spans="1:25" s="88" customFormat="1" x14ac:dyDescent="0.25">
      <c r="A78"/>
      <c r="B78"/>
      <c r="C78"/>
      <c r="D78"/>
      <c r="E78"/>
      <c r="F78"/>
      <c r="G78"/>
      <c r="H78"/>
      <c r="I78"/>
      <c r="J78" s="86"/>
      <c r="K78" s="126"/>
      <c r="L78" s="126"/>
      <c r="M78" s="126"/>
      <c r="T78" s="78"/>
      <c r="X78" s="123"/>
      <c r="Y78"/>
    </row>
    <row r="79" spans="1:25" s="88" customFormat="1" x14ac:dyDescent="0.25">
      <c r="A79"/>
      <c r="B79"/>
      <c r="C79"/>
      <c r="D79"/>
      <c r="E79"/>
      <c r="F79"/>
      <c r="G79"/>
      <c r="H79"/>
      <c r="I79"/>
      <c r="J79" s="86"/>
      <c r="K79" s="126"/>
      <c r="L79" s="126"/>
      <c r="M79" s="126"/>
      <c r="T79" s="78"/>
      <c r="X79" s="123"/>
      <c r="Y79"/>
    </row>
    <row r="80" spans="1:25" s="88" customFormat="1" x14ac:dyDescent="0.25">
      <c r="A80"/>
      <c r="B80"/>
      <c r="C80"/>
      <c r="D80"/>
      <c r="E80"/>
      <c r="F80"/>
      <c r="G80"/>
      <c r="H80"/>
      <c r="I80"/>
      <c r="J80" s="86"/>
      <c r="K80" s="126"/>
      <c r="L80" s="126"/>
      <c r="M80" s="126"/>
      <c r="T80" s="78"/>
      <c r="X80" s="123"/>
      <c r="Y80"/>
    </row>
    <row r="81" spans="1:25" s="88" customFormat="1" x14ac:dyDescent="0.25">
      <c r="A81"/>
      <c r="B81"/>
      <c r="C81"/>
      <c r="D81"/>
      <c r="E81"/>
      <c r="F81"/>
      <c r="G81"/>
      <c r="H81"/>
      <c r="I81"/>
      <c r="J81" s="86"/>
      <c r="K81" s="126"/>
      <c r="L81" s="126"/>
      <c r="M81" s="126"/>
      <c r="T81" s="78"/>
      <c r="X81" s="123"/>
      <c r="Y81"/>
    </row>
    <row r="82" spans="1:25" s="88" customFormat="1" x14ac:dyDescent="0.25">
      <c r="A82"/>
      <c r="B82"/>
      <c r="C82"/>
      <c r="D82"/>
      <c r="E82"/>
      <c r="F82"/>
      <c r="G82"/>
      <c r="H82"/>
      <c r="I82"/>
      <c r="J82" s="86"/>
      <c r="K82" s="126"/>
      <c r="L82" s="126"/>
      <c r="M82" s="126"/>
      <c r="T82" s="78"/>
      <c r="X82" s="123"/>
      <c r="Y82"/>
    </row>
    <row r="83" spans="1:25" s="88" customFormat="1" x14ac:dyDescent="0.25">
      <c r="A83"/>
      <c r="B83"/>
      <c r="C83"/>
      <c r="D83"/>
      <c r="E83"/>
      <c r="F83"/>
      <c r="G83"/>
      <c r="H83"/>
      <c r="I83"/>
      <c r="J83" s="86"/>
      <c r="K83" s="126"/>
      <c r="L83" s="126"/>
      <c r="M83" s="126"/>
      <c r="T83" s="78"/>
      <c r="X83" s="123"/>
      <c r="Y83"/>
    </row>
    <row r="84" spans="1:25" s="88" customFormat="1" x14ac:dyDescent="0.25">
      <c r="A84"/>
      <c r="B84"/>
      <c r="C84"/>
      <c r="D84"/>
      <c r="E84"/>
      <c r="F84"/>
      <c r="G84"/>
      <c r="H84"/>
      <c r="I84"/>
      <c r="J84" s="86"/>
      <c r="K84" s="126"/>
      <c r="L84" s="126"/>
      <c r="M84" s="126"/>
      <c r="T84" s="78"/>
      <c r="X84" s="123"/>
      <c r="Y84"/>
    </row>
    <row r="85" spans="1:25" s="88" customFormat="1" x14ac:dyDescent="0.25">
      <c r="A85"/>
      <c r="B85"/>
      <c r="C85"/>
      <c r="D85"/>
      <c r="E85"/>
      <c r="F85"/>
      <c r="G85"/>
      <c r="H85"/>
      <c r="I85"/>
      <c r="J85" s="86"/>
      <c r="K85" s="126"/>
      <c r="L85" s="126"/>
      <c r="M85" s="126"/>
      <c r="T85" s="78"/>
      <c r="X85" s="123"/>
      <c r="Y85"/>
    </row>
    <row r="86" spans="1:25" s="88" customFormat="1" x14ac:dyDescent="0.25">
      <c r="A86"/>
      <c r="B86"/>
      <c r="C86"/>
      <c r="D86"/>
      <c r="E86"/>
      <c r="F86"/>
      <c r="G86"/>
      <c r="H86"/>
      <c r="I86"/>
      <c r="J86" s="86"/>
      <c r="K86" s="126"/>
      <c r="L86" s="126"/>
      <c r="M86" s="126"/>
      <c r="T86" s="78"/>
      <c r="X86" s="123"/>
      <c r="Y86"/>
    </row>
    <row r="87" spans="1:25" s="88" customFormat="1" x14ac:dyDescent="0.25">
      <c r="A87"/>
      <c r="B87"/>
      <c r="C87"/>
      <c r="D87"/>
      <c r="E87"/>
      <c r="F87"/>
      <c r="G87"/>
      <c r="H87"/>
      <c r="I87"/>
      <c r="J87" s="86"/>
      <c r="K87" s="126"/>
      <c r="L87" s="126"/>
      <c r="M87" s="126"/>
      <c r="T87" s="78"/>
      <c r="X87" s="123"/>
      <c r="Y87"/>
    </row>
    <row r="88" spans="1:25" s="88" customFormat="1" x14ac:dyDescent="0.25">
      <c r="A88"/>
      <c r="B88"/>
      <c r="C88"/>
      <c r="D88"/>
      <c r="E88"/>
      <c r="F88"/>
      <c r="G88"/>
      <c r="H88"/>
      <c r="I88"/>
      <c r="J88" s="86"/>
      <c r="K88" s="126"/>
      <c r="L88" s="126"/>
      <c r="M88" s="126"/>
      <c r="T88" s="78"/>
      <c r="X88" s="123"/>
      <c r="Y88"/>
    </row>
    <row r="89" spans="1:25" s="88" customFormat="1" x14ac:dyDescent="0.25">
      <c r="A89"/>
      <c r="B89"/>
      <c r="C89"/>
      <c r="D89"/>
      <c r="E89"/>
      <c r="F89"/>
      <c r="G89"/>
      <c r="H89"/>
      <c r="I89"/>
      <c r="J89" s="86"/>
      <c r="K89" s="126"/>
      <c r="L89" s="126"/>
      <c r="M89" s="126"/>
      <c r="T89" s="78"/>
      <c r="X89" s="123"/>
      <c r="Y89"/>
    </row>
    <row r="90" spans="1:25" s="88" customFormat="1" x14ac:dyDescent="0.25">
      <c r="A90"/>
      <c r="B90"/>
      <c r="C90"/>
      <c r="D90"/>
      <c r="E90"/>
      <c r="F90"/>
      <c r="G90"/>
      <c r="H90"/>
      <c r="I90"/>
      <c r="J90" s="86"/>
      <c r="K90" s="126"/>
      <c r="L90" s="126"/>
      <c r="M90" s="126"/>
      <c r="T90" s="78"/>
      <c r="X90" s="123"/>
      <c r="Y90"/>
    </row>
    <row r="91" spans="1:25" s="88" customFormat="1" x14ac:dyDescent="0.25">
      <c r="A91"/>
      <c r="B91"/>
      <c r="C91"/>
      <c r="D91"/>
      <c r="E91"/>
      <c r="F91"/>
      <c r="G91"/>
      <c r="H91"/>
      <c r="I91"/>
      <c r="J91" s="86"/>
      <c r="K91" s="126"/>
      <c r="L91" s="126"/>
      <c r="M91" s="126"/>
      <c r="T91" s="78"/>
      <c r="X91" s="123"/>
      <c r="Y91"/>
    </row>
    <row r="92" spans="1:25" s="88" customFormat="1" x14ac:dyDescent="0.25">
      <c r="A92"/>
      <c r="B92"/>
      <c r="C92"/>
      <c r="D92"/>
      <c r="E92"/>
      <c r="F92"/>
      <c r="G92"/>
      <c r="H92"/>
      <c r="I92"/>
      <c r="J92" s="86"/>
      <c r="K92" s="126"/>
      <c r="L92" s="126"/>
      <c r="M92" s="126"/>
      <c r="T92" s="78"/>
      <c r="X92" s="123"/>
      <c r="Y92"/>
    </row>
    <row r="93" spans="1:25" s="88" customFormat="1" x14ac:dyDescent="0.25">
      <c r="A93"/>
      <c r="B93"/>
      <c r="C93"/>
      <c r="D93"/>
      <c r="E93"/>
      <c r="F93"/>
      <c r="G93"/>
      <c r="H93"/>
      <c r="I93"/>
      <c r="J93" s="86"/>
      <c r="K93" s="126"/>
      <c r="L93" s="126"/>
      <c r="M93" s="126"/>
      <c r="T93" s="78"/>
      <c r="X93" s="123"/>
      <c r="Y93"/>
    </row>
    <row r="94" spans="1:25" s="88" customFormat="1" x14ac:dyDescent="0.25">
      <c r="A94"/>
      <c r="B94"/>
      <c r="C94"/>
      <c r="D94"/>
      <c r="E94"/>
      <c r="F94"/>
      <c r="G94"/>
      <c r="H94"/>
      <c r="I94"/>
      <c r="J94" s="86"/>
      <c r="K94" s="126"/>
      <c r="L94" s="126"/>
      <c r="M94" s="126"/>
      <c r="T94" s="78"/>
      <c r="X94" s="123"/>
      <c r="Y94"/>
    </row>
    <row r="95" spans="1:25" s="88" customFormat="1" x14ac:dyDescent="0.25">
      <c r="A95"/>
      <c r="B95"/>
      <c r="C95"/>
      <c r="D95"/>
      <c r="E95"/>
      <c r="F95"/>
      <c r="G95"/>
      <c r="H95"/>
      <c r="I95"/>
      <c r="J95" s="86"/>
      <c r="K95" s="126"/>
      <c r="L95" s="126"/>
      <c r="M95" s="126"/>
      <c r="T95" s="78"/>
      <c r="X95" s="123"/>
      <c r="Y95"/>
    </row>
    <row r="96" spans="1:25" s="88" customFormat="1" x14ac:dyDescent="0.25">
      <c r="A96"/>
      <c r="B96"/>
      <c r="C96"/>
      <c r="D96"/>
      <c r="E96"/>
      <c r="F96"/>
      <c r="G96"/>
      <c r="H96"/>
      <c r="I96"/>
      <c r="J96" s="86"/>
      <c r="K96" s="126"/>
      <c r="L96" s="126"/>
      <c r="M96" s="126"/>
      <c r="T96" s="78"/>
      <c r="X96" s="123"/>
      <c r="Y96"/>
    </row>
    <row r="97" spans="1:25" s="88" customFormat="1" x14ac:dyDescent="0.25">
      <c r="A97"/>
      <c r="B97"/>
      <c r="C97"/>
      <c r="D97"/>
      <c r="E97"/>
      <c r="F97"/>
      <c r="G97"/>
      <c r="H97"/>
      <c r="I97"/>
      <c r="J97" s="86"/>
      <c r="K97" s="126"/>
      <c r="L97" s="126"/>
      <c r="M97" s="126"/>
      <c r="T97" s="78"/>
      <c r="X97" s="123"/>
      <c r="Y97"/>
    </row>
    <row r="98" spans="1:25" s="88" customFormat="1" x14ac:dyDescent="0.25">
      <c r="A98"/>
      <c r="B98"/>
      <c r="C98"/>
      <c r="D98"/>
      <c r="E98"/>
      <c r="F98"/>
      <c r="G98"/>
      <c r="H98"/>
      <c r="I98"/>
      <c r="J98" s="86"/>
      <c r="K98" s="126"/>
      <c r="L98" s="126"/>
      <c r="M98" s="126"/>
      <c r="T98" s="78"/>
      <c r="X98" s="123"/>
      <c r="Y98"/>
    </row>
    <row r="99" spans="1:25" s="88" customFormat="1" x14ac:dyDescent="0.25">
      <c r="A99"/>
      <c r="B99"/>
      <c r="C99"/>
      <c r="D99"/>
      <c r="E99"/>
      <c r="F99"/>
      <c r="G99"/>
      <c r="H99"/>
      <c r="I99"/>
      <c r="J99" s="86"/>
      <c r="K99" s="126"/>
      <c r="L99" s="126"/>
      <c r="M99" s="126"/>
      <c r="T99" s="78"/>
      <c r="X99" s="123"/>
      <c r="Y99"/>
    </row>
    <row r="100" spans="1:25" s="88" customFormat="1" x14ac:dyDescent="0.25">
      <c r="A100"/>
      <c r="B100"/>
      <c r="C100"/>
      <c r="D100"/>
      <c r="E100"/>
      <c r="F100"/>
      <c r="G100"/>
      <c r="H100"/>
      <c r="I100"/>
      <c r="J100" s="86"/>
      <c r="K100" s="126"/>
      <c r="L100" s="126"/>
      <c r="M100" s="126"/>
      <c r="T100" s="78"/>
      <c r="X100" s="123"/>
      <c r="Y100"/>
    </row>
    <row r="101" spans="1:25" s="88" customFormat="1" x14ac:dyDescent="0.25">
      <c r="A101"/>
      <c r="B101"/>
      <c r="C101"/>
      <c r="D101"/>
      <c r="E101"/>
      <c r="F101"/>
      <c r="G101"/>
      <c r="H101"/>
      <c r="I101"/>
      <c r="J101" s="86"/>
      <c r="K101" s="126"/>
      <c r="L101" s="126"/>
      <c r="M101" s="126"/>
      <c r="T101" s="78"/>
      <c r="X101" s="123"/>
      <c r="Y101"/>
    </row>
    <row r="102" spans="1:25" s="88" customFormat="1" x14ac:dyDescent="0.25">
      <c r="A102"/>
      <c r="B102"/>
      <c r="C102"/>
      <c r="D102"/>
      <c r="E102"/>
      <c r="F102"/>
      <c r="G102"/>
      <c r="H102"/>
      <c r="I102"/>
      <c r="J102" s="86"/>
      <c r="K102" s="126"/>
      <c r="L102" s="126"/>
      <c r="M102" s="126"/>
      <c r="T102" s="78"/>
      <c r="X102" s="123"/>
      <c r="Y102"/>
    </row>
  </sheetData>
  <mergeCells count="23"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27559055118110237" right="0.27559055118110237" top="0.78740157480314965" bottom="0.78740157480314965" header="0.31496062992125984" footer="0.31496062992125984"/>
  <pageSetup paperSize="9" scale="42" firstPageNumber="162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2DD3-EEE4-4D05-9C85-D2F44F8F7F5A}">
  <sheetPr>
    <tabColor rgb="FFFFCCFF"/>
    <pageSetUpPr fitToPage="1"/>
  </sheetPr>
  <dimension ref="A1:AB100"/>
  <sheetViews>
    <sheetView showGridLines="0" showWhiteSpace="0" view="pageBreakPreview" zoomScale="70" zoomScaleNormal="70" zoomScaleSheetLayoutView="70" zoomScalePageLayoutView="60" workbookViewId="0">
      <selection activeCell="B35" sqref="B35"/>
    </sheetView>
  </sheetViews>
  <sheetFormatPr defaultColWidth="9.140625" defaultRowHeight="15" outlineLevelCol="1" x14ac:dyDescent="0.25"/>
  <cols>
    <col min="1" max="1" width="5.42578125" customWidth="1"/>
    <col min="2" max="2" width="5.7109375" customWidth="1"/>
    <col min="3" max="3" width="7.7109375" hidden="1" customWidth="1" outlineLevel="1"/>
    <col min="4" max="4" width="6.42578125" hidden="1" customWidth="1" outlineLevel="1"/>
    <col min="5" max="5" width="6.28515625" customWidth="1" collapsed="1"/>
    <col min="6" max="6" width="17.42578125" hidden="1" customWidth="1" outlineLevel="1"/>
    <col min="7" max="7" width="37.85546875" customWidth="1" collapsed="1"/>
    <col min="8" max="8" width="35.85546875" customWidth="1"/>
    <col min="9" max="9" width="7.140625" customWidth="1"/>
    <col min="10" max="10" width="14.7109375" style="86" customWidth="1"/>
    <col min="11" max="12" width="14.85546875" style="88" customWidth="1"/>
    <col min="13" max="13" width="16.140625" style="88" customWidth="1"/>
    <col min="14" max="14" width="13.7109375" style="88" customWidth="1"/>
    <col min="15" max="15" width="14.7109375" style="88" customWidth="1"/>
    <col min="16" max="16" width="14.85546875" style="88" customWidth="1"/>
    <col min="17" max="17" width="16.7109375" style="88" customWidth="1"/>
    <col min="18" max="18" width="12.28515625" style="88" customWidth="1"/>
    <col min="19" max="19" width="11.7109375" style="88" customWidth="1"/>
    <col min="20" max="21" width="14.85546875" style="88" customWidth="1"/>
    <col min="22" max="22" width="14.85546875" style="88" hidden="1" customWidth="1"/>
    <col min="23" max="23" width="11.7109375" style="88" customWidth="1"/>
    <col min="24" max="24" width="14.85546875" style="88" hidden="1" customWidth="1"/>
    <col min="25" max="26" width="14.85546875" style="88" customWidth="1"/>
    <col min="27" max="27" width="25.28515625" style="123" customWidth="1"/>
  </cols>
  <sheetData>
    <row r="1" spans="1:28" ht="20.25" x14ac:dyDescent="0.3">
      <c r="A1" s="231" t="s">
        <v>215</v>
      </c>
      <c r="B1" s="83"/>
      <c r="C1" s="83"/>
      <c r="D1" s="83"/>
      <c r="E1" s="83"/>
      <c r="F1" s="84"/>
      <c r="G1" s="83"/>
      <c r="H1" s="85"/>
      <c r="I1" s="83"/>
      <c r="K1" s="87"/>
      <c r="N1" s="89"/>
      <c r="O1" s="89"/>
      <c r="Q1" s="89"/>
      <c r="R1" s="89"/>
      <c r="S1" s="89"/>
      <c r="T1" s="75"/>
      <c r="U1" s="90"/>
      <c r="V1" s="90"/>
      <c r="W1" s="90"/>
      <c r="X1" s="90"/>
      <c r="Y1" s="90"/>
      <c r="Z1"/>
      <c r="AA1"/>
    </row>
    <row r="2" spans="1:28" ht="15.75" x14ac:dyDescent="0.25">
      <c r="A2" s="232" t="s">
        <v>59</v>
      </c>
      <c r="B2" s="233"/>
      <c r="C2" s="233"/>
      <c r="D2" s="234"/>
      <c r="E2" s="234"/>
      <c r="F2" s="235"/>
      <c r="G2" s="233" t="s">
        <v>216</v>
      </c>
      <c r="H2" s="259" t="s">
        <v>196</v>
      </c>
      <c r="I2" s="95"/>
      <c r="K2" s="87"/>
      <c r="N2" s="96"/>
      <c r="O2" s="96"/>
      <c r="Q2" s="96"/>
      <c r="R2" s="96"/>
      <c r="S2" s="96"/>
      <c r="T2" s="76"/>
      <c r="U2" s="90"/>
      <c r="V2" s="90"/>
      <c r="W2" s="90"/>
      <c r="X2" s="90"/>
      <c r="Y2" s="90"/>
      <c r="Z2"/>
      <c r="AA2"/>
    </row>
    <row r="3" spans="1:28" ht="15.75" x14ac:dyDescent="0.25">
      <c r="A3" s="236"/>
      <c r="B3" s="233"/>
      <c r="C3" s="233"/>
      <c r="D3" s="234"/>
      <c r="E3" s="234"/>
      <c r="F3" s="235"/>
      <c r="G3" s="237" t="s">
        <v>0</v>
      </c>
      <c r="H3" s="238"/>
      <c r="I3" s="95"/>
      <c r="K3" s="87"/>
      <c r="N3" s="96"/>
      <c r="O3" s="96"/>
      <c r="Q3" s="96"/>
      <c r="R3" s="96"/>
      <c r="S3" s="96"/>
      <c r="T3" s="76"/>
      <c r="U3" s="90"/>
      <c r="V3" s="90"/>
      <c r="W3" s="90"/>
      <c r="X3" s="90"/>
      <c r="Y3" s="90"/>
      <c r="Z3"/>
      <c r="AA3"/>
    </row>
    <row r="4" spans="1:28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2"/>
      <c r="N4" s="23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4" t="s">
        <v>1</v>
      </c>
      <c r="AB4" s="90"/>
    </row>
    <row r="5" spans="1:28" ht="25.5" customHeight="1" x14ac:dyDescent="0.25">
      <c r="A5" s="327" t="s">
        <v>197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9"/>
      <c r="AA5" s="25"/>
    </row>
    <row r="6" spans="1:28" ht="25.5" customHeight="1" x14ac:dyDescent="0.25">
      <c r="A6" s="272" t="s">
        <v>2</v>
      </c>
      <c r="B6" s="272" t="s">
        <v>3</v>
      </c>
      <c r="C6" s="273" t="s">
        <v>4</v>
      </c>
      <c r="D6" s="273" t="s">
        <v>5</v>
      </c>
      <c r="E6" s="330" t="s">
        <v>6</v>
      </c>
      <c r="F6" s="273" t="s">
        <v>7</v>
      </c>
      <c r="G6" s="273" t="s">
        <v>8</v>
      </c>
      <c r="H6" s="274" t="s">
        <v>9</v>
      </c>
      <c r="I6" s="275" t="s">
        <v>10</v>
      </c>
      <c r="J6" s="274" t="s">
        <v>11</v>
      </c>
      <c r="K6" s="274" t="s">
        <v>198</v>
      </c>
      <c r="L6" s="340" t="s">
        <v>13</v>
      </c>
      <c r="M6" s="340" t="s">
        <v>14</v>
      </c>
      <c r="N6" s="274" t="s">
        <v>21</v>
      </c>
      <c r="O6" s="270" t="s">
        <v>22</v>
      </c>
      <c r="P6" s="279" t="s">
        <v>199</v>
      </c>
      <c r="Q6" s="279" t="s">
        <v>200</v>
      </c>
      <c r="R6" s="339" t="s">
        <v>20</v>
      </c>
      <c r="S6" s="282"/>
      <c r="T6" s="279" t="s">
        <v>201</v>
      </c>
      <c r="U6" s="339" t="s">
        <v>20</v>
      </c>
      <c r="V6" s="339"/>
      <c r="W6" s="339"/>
      <c r="X6" s="339"/>
      <c r="Y6" s="282"/>
      <c r="Z6" s="270" t="s">
        <v>24</v>
      </c>
      <c r="AA6" s="277" t="s">
        <v>15</v>
      </c>
    </row>
    <row r="7" spans="1:28" ht="81" customHeight="1" x14ac:dyDescent="0.25">
      <c r="A7" s="272"/>
      <c r="B7" s="272"/>
      <c r="C7" s="273"/>
      <c r="D7" s="273"/>
      <c r="E7" s="331"/>
      <c r="F7" s="273"/>
      <c r="G7" s="273"/>
      <c r="H7" s="274"/>
      <c r="I7" s="275"/>
      <c r="J7" s="274"/>
      <c r="K7" s="274"/>
      <c r="L7" s="341"/>
      <c r="M7" s="341"/>
      <c r="N7" s="274"/>
      <c r="O7" s="270"/>
      <c r="P7" s="280"/>
      <c r="Q7" s="280"/>
      <c r="R7" s="178" t="s">
        <v>202</v>
      </c>
      <c r="S7" s="178" t="s">
        <v>203</v>
      </c>
      <c r="T7" s="280"/>
      <c r="U7" s="239" t="s">
        <v>204</v>
      </c>
      <c r="V7" s="240" t="s">
        <v>205</v>
      </c>
      <c r="W7" s="239" t="s">
        <v>206</v>
      </c>
      <c r="X7" s="240" t="s">
        <v>207</v>
      </c>
      <c r="Y7" s="178" t="s">
        <v>208</v>
      </c>
      <c r="Z7" s="270"/>
      <c r="AA7" s="277"/>
    </row>
    <row r="8" spans="1:28" s="100" customFormat="1" ht="25.5" customHeight="1" x14ac:dyDescent="0.3">
      <c r="A8" s="332" t="s">
        <v>16</v>
      </c>
      <c r="B8" s="333"/>
      <c r="C8" s="333"/>
      <c r="D8" s="333"/>
      <c r="E8" s="333"/>
      <c r="F8" s="333"/>
      <c r="G8" s="333"/>
      <c r="H8" s="241"/>
      <c r="I8" s="241"/>
      <c r="J8" s="241"/>
      <c r="K8" s="27">
        <f>K9</f>
        <v>151</v>
      </c>
      <c r="L8" s="27">
        <f t="shared" ref="L8:M8" si="0">L9</f>
        <v>128</v>
      </c>
      <c r="M8" s="27">
        <f t="shared" si="0"/>
        <v>23</v>
      </c>
      <c r="N8" s="27"/>
      <c r="O8" s="27">
        <f>O9</f>
        <v>0</v>
      </c>
      <c r="P8" s="27">
        <f t="shared" ref="P8:Z8" si="1">P9</f>
        <v>23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23</v>
      </c>
      <c r="U8" s="27">
        <f t="shared" si="1"/>
        <v>23</v>
      </c>
      <c r="V8" s="27">
        <f t="shared" si="1"/>
        <v>0</v>
      </c>
      <c r="W8" s="27">
        <f t="shared" si="1"/>
        <v>0</v>
      </c>
      <c r="X8" s="27">
        <f t="shared" si="1"/>
        <v>0</v>
      </c>
      <c r="Y8" s="27">
        <f t="shared" si="1"/>
        <v>0</v>
      </c>
      <c r="Z8" s="27">
        <f t="shared" si="1"/>
        <v>0</v>
      </c>
      <c r="AA8" s="29"/>
    </row>
    <row r="9" spans="1:28" ht="255" x14ac:dyDescent="0.25">
      <c r="A9" s="101">
        <v>1</v>
      </c>
      <c r="B9" s="182" t="s">
        <v>209</v>
      </c>
      <c r="C9" s="106">
        <v>3533</v>
      </c>
      <c r="D9" s="106">
        <v>5331</v>
      </c>
      <c r="E9" s="179">
        <v>53</v>
      </c>
      <c r="F9" s="103">
        <v>33014001704</v>
      </c>
      <c r="G9" s="135" t="s">
        <v>210</v>
      </c>
      <c r="H9" s="183" t="s">
        <v>211</v>
      </c>
      <c r="I9" s="117"/>
      <c r="J9" s="181"/>
      <c r="K9" s="245">
        <v>151</v>
      </c>
      <c r="L9" s="245">
        <v>128</v>
      </c>
      <c r="M9" s="245">
        <v>23</v>
      </c>
      <c r="N9" s="242" t="s">
        <v>212</v>
      </c>
      <c r="O9" s="252">
        <v>0</v>
      </c>
      <c r="P9" s="253">
        <f>Q9+T9</f>
        <v>23</v>
      </c>
      <c r="Q9" s="254">
        <f>SUM(R9:S9)</f>
        <v>0</v>
      </c>
      <c r="R9" s="252">
        <v>0</v>
      </c>
      <c r="S9" s="252">
        <v>0</v>
      </c>
      <c r="T9" s="257">
        <f>SUM(U9:Y9)</f>
        <v>23</v>
      </c>
      <c r="U9" s="258">
        <v>23</v>
      </c>
      <c r="V9" s="243"/>
      <c r="W9" s="253">
        <v>0</v>
      </c>
      <c r="X9" s="253"/>
      <c r="Y9" s="253">
        <v>0</v>
      </c>
      <c r="Z9" s="252">
        <v>0</v>
      </c>
      <c r="AA9" s="244" t="s">
        <v>213</v>
      </c>
    </row>
    <row r="10" spans="1:28" ht="63.75" hidden="1" customHeight="1" x14ac:dyDescent="0.25">
      <c r="A10" s="101"/>
      <c r="B10" s="101"/>
      <c r="C10" s="102"/>
      <c r="D10" s="102"/>
      <c r="E10" s="102"/>
      <c r="F10" s="103"/>
      <c r="G10" s="112"/>
      <c r="H10" s="113"/>
      <c r="I10" s="117"/>
      <c r="J10" s="117"/>
      <c r="K10" s="245"/>
      <c r="L10" s="245"/>
      <c r="M10" s="245"/>
      <c r="N10" s="114"/>
      <c r="O10" s="246"/>
      <c r="P10" s="247"/>
      <c r="Q10" s="248"/>
      <c r="R10" s="246"/>
      <c r="S10" s="246"/>
      <c r="T10" s="249"/>
      <c r="U10" s="250"/>
      <c r="V10" s="251"/>
      <c r="W10" s="250"/>
      <c r="X10" s="251"/>
      <c r="Y10" s="250"/>
      <c r="Z10" s="250"/>
      <c r="AA10" s="136"/>
    </row>
    <row r="11" spans="1:28" ht="71.25" hidden="1" customHeight="1" x14ac:dyDescent="0.25">
      <c r="A11" s="101"/>
      <c r="B11" s="101"/>
      <c r="C11" s="102"/>
      <c r="D11" s="102"/>
      <c r="E11" s="102"/>
      <c r="F11" s="103"/>
      <c r="G11" s="112"/>
      <c r="H11" s="113"/>
      <c r="I11" s="117"/>
      <c r="J11" s="117"/>
      <c r="K11" s="245"/>
      <c r="L11" s="245"/>
      <c r="M11" s="245"/>
      <c r="N11" s="114"/>
      <c r="O11" s="246"/>
      <c r="P11" s="247"/>
      <c r="Q11" s="248"/>
      <c r="R11" s="246"/>
      <c r="S11" s="246"/>
      <c r="T11" s="249"/>
      <c r="U11" s="250"/>
      <c r="V11" s="251"/>
      <c r="W11" s="250"/>
      <c r="X11" s="251"/>
      <c r="Y11" s="250"/>
      <c r="Z11" s="250"/>
      <c r="AA11" s="136"/>
    </row>
    <row r="12" spans="1:28" ht="109.9" hidden="1" customHeight="1" x14ac:dyDescent="0.25">
      <c r="A12" s="101"/>
      <c r="B12" s="182"/>
      <c r="C12" s="101"/>
      <c r="D12" s="101"/>
      <c r="E12" s="179"/>
      <c r="F12" s="103"/>
      <c r="G12" s="135"/>
      <c r="H12" s="183"/>
      <c r="I12" s="117"/>
      <c r="J12" s="181"/>
      <c r="K12" s="245"/>
      <c r="L12" s="245"/>
      <c r="M12" s="245"/>
      <c r="N12" s="114"/>
      <c r="O12" s="252"/>
      <c r="P12" s="253"/>
      <c r="Q12" s="254"/>
      <c r="R12" s="246"/>
      <c r="S12" s="252"/>
      <c r="T12" s="255"/>
      <c r="U12" s="250"/>
      <c r="V12" s="251"/>
      <c r="W12" s="250"/>
      <c r="X12" s="251"/>
      <c r="Y12" s="256"/>
      <c r="Z12" s="256"/>
      <c r="AA12" s="136"/>
    </row>
    <row r="13" spans="1:28" ht="66.75" hidden="1" customHeight="1" x14ac:dyDescent="0.25">
      <c r="A13" s="101"/>
      <c r="B13" s="182"/>
      <c r="C13" s="101"/>
      <c r="D13" s="101"/>
      <c r="E13" s="179"/>
      <c r="F13" s="180"/>
      <c r="G13" s="135"/>
      <c r="H13" s="183"/>
      <c r="I13" s="181"/>
      <c r="J13" s="181"/>
      <c r="K13" s="140"/>
      <c r="L13" s="140"/>
      <c r="M13" s="245"/>
      <c r="N13" s="114"/>
      <c r="O13" s="252"/>
      <c r="P13" s="253"/>
      <c r="Q13" s="254"/>
      <c r="R13" s="246"/>
      <c r="S13" s="252"/>
      <c r="T13" s="255"/>
      <c r="U13" s="250"/>
      <c r="V13" s="251"/>
      <c r="W13" s="250"/>
      <c r="X13" s="251"/>
      <c r="Y13" s="256"/>
      <c r="Z13" s="256"/>
      <c r="AA13" s="136"/>
    </row>
    <row r="14" spans="1:28" ht="111" hidden="1" customHeight="1" x14ac:dyDescent="0.25">
      <c r="A14" s="101"/>
      <c r="B14" s="182"/>
      <c r="C14" s="101"/>
      <c r="D14" s="102"/>
      <c r="E14" s="102"/>
      <c r="F14" s="103"/>
      <c r="G14" s="135"/>
      <c r="H14" s="183"/>
      <c r="I14" s="117"/>
      <c r="J14" s="181"/>
      <c r="K14" s="245"/>
      <c r="L14" s="245"/>
      <c r="M14" s="245"/>
      <c r="N14" s="114"/>
      <c r="O14" s="252"/>
      <c r="P14" s="253"/>
      <c r="Q14" s="254"/>
      <c r="R14" s="252"/>
      <c r="S14" s="252"/>
      <c r="T14" s="255"/>
      <c r="U14" s="250"/>
      <c r="V14" s="251"/>
      <c r="W14" s="250"/>
      <c r="X14" s="251"/>
      <c r="Y14" s="256"/>
      <c r="Z14" s="256"/>
      <c r="AA14" s="136"/>
    </row>
    <row r="15" spans="1:28" ht="35.25" customHeight="1" x14ac:dyDescent="0.25">
      <c r="A15" s="334" t="s">
        <v>214</v>
      </c>
      <c r="B15" s="335"/>
      <c r="C15" s="335"/>
      <c r="D15" s="335"/>
      <c r="E15" s="335"/>
      <c r="F15" s="335"/>
      <c r="G15" s="335"/>
      <c r="H15" s="335"/>
      <c r="I15" s="335"/>
      <c r="J15" s="336"/>
      <c r="K15" s="47">
        <f>K8</f>
        <v>151</v>
      </c>
      <c r="L15" s="47">
        <f t="shared" ref="L15:Z15" si="2">L8</f>
        <v>128</v>
      </c>
      <c r="M15" s="47">
        <f t="shared" si="2"/>
        <v>23</v>
      </c>
      <c r="N15" s="47"/>
      <c r="O15" s="47">
        <f t="shared" si="2"/>
        <v>0</v>
      </c>
      <c r="P15" s="47">
        <f t="shared" si="2"/>
        <v>23</v>
      </c>
      <c r="Q15" s="47">
        <f t="shared" si="2"/>
        <v>0</v>
      </c>
      <c r="R15" s="47">
        <f t="shared" si="2"/>
        <v>0</v>
      </c>
      <c r="S15" s="47">
        <f t="shared" si="2"/>
        <v>0</v>
      </c>
      <c r="T15" s="47">
        <f t="shared" si="2"/>
        <v>23</v>
      </c>
      <c r="U15" s="47">
        <f t="shared" si="2"/>
        <v>23</v>
      </c>
      <c r="V15" s="47">
        <f t="shared" si="2"/>
        <v>0</v>
      </c>
      <c r="W15" s="47">
        <f t="shared" si="2"/>
        <v>0</v>
      </c>
      <c r="X15" s="47">
        <f t="shared" si="2"/>
        <v>0</v>
      </c>
      <c r="Y15" s="47">
        <f t="shared" si="2"/>
        <v>0</v>
      </c>
      <c r="Z15" s="47">
        <f t="shared" si="2"/>
        <v>0</v>
      </c>
      <c r="AA15" s="49"/>
    </row>
    <row r="16" spans="1:28" s="88" customFormat="1" ht="23.25" customHeight="1" x14ac:dyDescent="0.25">
      <c r="A16" s="86"/>
      <c r="B16" s="86"/>
      <c r="C16" s="86"/>
      <c r="D16" s="86"/>
      <c r="E16" s="86"/>
      <c r="F16" s="86"/>
      <c r="G16" s="118"/>
      <c r="H16" s="86"/>
      <c r="I16" s="119"/>
      <c r="J16" s="120"/>
      <c r="K16" s="121"/>
      <c r="L16" s="121"/>
      <c r="M16" s="121"/>
      <c r="N16" s="122"/>
      <c r="O16" s="122"/>
      <c r="AA16" s="123"/>
      <c r="AB16"/>
    </row>
    <row r="17" spans="1:28" s="88" customFormat="1" hidden="1" x14ac:dyDescent="0.25">
      <c r="A17" s="86"/>
      <c r="B17" s="86"/>
      <c r="C17" s="86"/>
      <c r="D17" s="86"/>
      <c r="E17" s="86"/>
      <c r="F17" s="86"/>
      <c r="G17" s="86"/>
      <c r="H17" s="86"/>
      <c r="I17" s="124"/>
      <c r="J17" s="125"/>
      <c r="K17" s="126"/>
      <c r="L17" s="126"/>
      <c r="M17" s="126"/>
      <c r="AA17" s="123"/>
      <c r="AB17"/>
    </row>
    <row r="18" spans="1:28" s="88" customFormat="1" ht="41.25" customHeight="1" x14ac:dyDescent="0.25">
      <c r="A18" s="337"/>
      <c r="B18" s="337"/>
      <c r="C18" s="337"/>
      <c r="D18" s="337"/>
      <c r="E18" s="337"/>
      <c r="F18" s="33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AA18" s="123"/>
      <c r="AB18"/>
    </row>
    <row r="19" spans="1:28" s="133" customFormat="1" ht="18" customHeight="1" x14ac:dyDescent="0.2">
      <c r="A19" s="338"/>
      <c r="B19" s="338"/>
      <c r="C19" s="338"/>
      <c r="D19" s="338"/>
      <c r="E19" s="338"/>
      <c r="F19" s="338"/>
      <c r="G19" s="338"/>
      <c r="H19" s="129"/>
      <c r="I19" s="130"/>
      <c r="J19" s="131"/>
      <c r="K19" s="132"/>
      <c r="L19" s="132"/>
      <c r="M19" s="132"/>
      <c r="AA19" s="134"/>
      <c r="AB19" s="128"/>
    </row>
    <row r="20" spans="1:28" s="88" customFormat="1" ht="18" customHeight="1" x14ac:dyDescent="0.25">
      <c r="A20" s="338"/>
      <c r="B20" s="338"/>
      <c r="C20" s="338"/>
      <c r="D20" s="338"/>
      <c r="E20" s="338"/>
      <c r="F20" s="338"/>
      <c r="G20" s="338"/>
      <c r="H20" s="86"/>
      <c r="I20"/>
      <c r="J20" s="125"/>
      <c r="K20" s="126"/>
      <c r="L20" s="126"/>
      <c r="M20" s="126"/>
      <c r="AA20" s="123"/>
      <c r="AB20"/>
    </row>
    <row r="21" spans="1:28" s="88" customFormat="1" ht="18" customHeight="1" x14ac:dyDescent="0.25">
      <c r="A21" s="86"/>
      <c r="B21" s="86"/>
      <c r="C21" s="86"/>
      <c r="D21" s="86"/>
      <c r="E21" s="86"/>
      <c r="F21" s="86"/>
      <c r="G21" s="86"/>
      <c r="H21" s="86"/>
      <c r="I21"/>
      <c r="J21" s="125"/>
      <c r="K21" s="126"/>
      <c r="L21" s="126"/>
      <c r="M21" s="126"/>
      <c r="AA21" s="123"/>
      <c r="AB21"/>
    </row>
    <row r="22" spans="1:28" s="88" customFormat="1" x14ac:dyDescent="0.25">
      <c r="A22" s="86"/>
      <c r="B22" s="86"/>
      <c r="C22" s="86"/>
      <c r="D22" s="86"/>
      <c r="E22" s="86"/>
      <c r="F22" s="86"/>
      <c r="G22" s="86"/>
      <c r="H22" s="86"/>
      <c r="I22"/>
      <c r="J22" s="125"/>
      <c r="K22" s="126"/>
      <c r="L22" s="126"/>
      <c r="M22" s="126"/>
      <c r="AA22" s="123"/>
      <c r="AB22"/>
    </row>
    <row r="23" spans="1:28" s="88" customFormat="1" x14ac:dyDescent="0.25">
      <c r="A23" s="86"/>
      <c r="B23" s="86"/>
      <c r="C23" s="86"/>
      <c r="D23" s="86"/>
      <c r="E23" s="86"/>
      <c r="F23" s="86"/>
      <c r="G23" s="86"/>
      <c r="H23" s="86"/>
      <c r="I23"/>
      <c r="J23" s="125"/>
      <c r="K23" s="126"/>
      <c r="L23" s="126"/>
      <c r="M23" s="126"/>
      <c r="AA23" s="123"/>
      <c r="AB23"/>
    </row>
    <row r="24" spans="1:28" s="88" customFormat="1" x14ac:dyDescent="0.25">
      <c r="A24" s="86"/>
      <c r="B24" s="86"/>
      <c r="C24" s="86"/>
      <c r="D24" s="86"/>
      <c r="E24" s="86"/>
      <c r="F24" s="86"/>
      <c r="G24" s="86"/>
      <c r="H24" s="86"/>
      <c r="I24"/>
      <c r="J24" s="125"/>
      <c r="K24" s="126"/>
      <c r="L24" s="126"/>
      <c r="M24" s="126"/>
      <c r="AA24" s="123"/>
      <c r="AB24"/>
    </row>
    <row r="25" spans="1:28" s="88" customFormat="1" x14ac:dyDescent="0.25">
      <c r="A25" s="86"/>
      <c r="B25" s="86"/>
      <c r="C25" s="86"/>
      <c r="D25" s="86"/>
      <c r="E25" s="86"/>
      <c r="F25" s="86"/>
      <c r="G25" s="86"/>
      <c r="H25" s="86"/>
      <c r="I25"/>
      <c r="J25" s="125"/>
      <c r="K25" s="126"/>
      <c r="L25" s="126"/>
      <c r="M25" s="126"/>
      <c r="AA25" s="123"/>
      <c r="AB25"/>
    </row>
    <row r="26" spans="1:28" s="88" customFormat="1" x14ac:dyDescent="0.25">
      <c r="A26" s="86"/>
      <c r="B26" s="86"/>
      <c r="C26" s="86"/>
      <c r="D26" s="86"/>
      <c r="E26" s="86"/>
      <c r="F26" s="86"/>
      <c r="G26" s="86"/>
      <c r="H26" s="86"/>
      <c r="I26"/>
      <c r="J26" s="125"/>
      <c r="K26" s="126"/>
      <c r="L26" s="126"/>
      <c r="M26" s="126"/>
      <c r="AA26" s="123"/>
      <c r="AB26"/>
    </row>
    <row r="27" spans="1:28" s="88" customFormat="1" x14ac:dyDescent="0.25">
      <c r="A27" s="86"/>
      <c r="B27" s="86"/>
      <c r="C27" s="86"/>
      <c r="D27" s="86"/>
      <c r="E27" s="86"/>
      <c r="F27" s="86"/>
      <c r="G27" s="86"/>
      <c r="H27" s="86"/>
      <c r="I27"/>
      <c r="J27" s="125"/>
      <c r="K27" s="126"/>
      <c r="L27" s="126"/>
      <c r="M27" s="126"/>
      <c r="AA27" s="123"/>
      <c r="AB27"/>
    </row>
    <row r="28" spans="1:28" s="88" customFormat="1" x14ac:dyDescent="0.25">
      <c r="A28" s="86"/>
      <c r="B28" s="86"/>
      <c r="C28" s="86"/>
      <c r="D28" s="86"/>
      <c r="E28" s="86"/>
      <c r="F28" s="86"/>
      <c r="G28" s="86"/>
      <c r="H28" s="86"/>
      <c r="I28"/>
      <c r="J28" s="125"/>
      <c r="K28" s="126"/>
      <c r="L28" s="126"/>
      <c r="M28" s="126"/>
      <c r="AA28" s="123"/>
      <c r="AB28"/>
    </row>
    <row r="29" spans="1:28" s="88" customFormat="1" x14ac:dyDescent="0.25">
      <c r="A29" s="86"/>
      <c r="B29" s="86"/>
      <c r="C29" s="86"/>
      <c r="D29" s="86"/>
      <c r="E29" s="86"/>
      <c r="F29" s="86"/>
      <c r="G29" s="86"/>
      <c r="H29" s="86"/>
      <c r="I29"/>
      <c r="J29" s="125"/>
      <c r="K29" s="126"/>
      <c r="L29" s="126"/>
      <c r="M29" s="126"/>
      <c r="AA29" s="123"/>
      <c r="AB29"/>
    </row>
    <row r="30" spans="1:28" s="88" customFormat="1" x14ac:dyDescent="0.25">
      <c r="A30" s="86"/>
      <c r="B30" s="86"/>
      <c r="C30" s="86"/>
      <c r="D30" s="86"/>
      <c r="E30" s="86"/>
      <c r="F30" s="86"/>
      <c r="G30" s="86"/>
      <c r="H30" s="86"/>
      <c r="I30"/>
      <c r="J30" s="125"/>
      <c r="K30" s="126"/>
      <c r="L30" s="126"/>
      <c r="M30" s="126"/>
      <c r="AA30" s="123"/>
      <c r="AB30"/>
    </row>
    <row r="31" spans="1:28" s="88" customFormat="1" x14ac:dyDescent="0.25">
      <c r="A31" s="86"/>
      <c r="B31" s="86"/>
      <c r="C31" s="86"/>
      <c r="D31" s="86"/>
      <c r="E31" s="86"/>
      <c r="F31" s="86"/>
      <c r="G31" s="86"/>
      <c r="H31" s="86"/>
      <c r="I31"/>
      <c r="J31" s="125"/>
      <c r="K31" s="126"/>
      <c r="L31" s="126"/>
      <c r="M31" s="126"/>
      <c r="AA31" s="123"/>
      <c r="AB31"/>
    </row>
    <row r="32" spans="1:28" s="88" customFormat="1" x14ac:dyDescent="0.25">
      <c r="A32" s="86"/>
      <c r="B32" s="86"/>
      <c r="C32" s="86"/>
      <c r="D32" s="86"/>
      <c r="E32" s="86"/>
      <c r="F32" s="86"/>
      <c r="G32" s="86"/>
      <c r="H32" s="86"/>
      <c r="I32"/>
      <c r="J32" s="125"/>
      <c r="K32" s="126"/>
      <c r="L32" s="126"/>
      <c r="M32" s="126"/>
      <c r="AA32" s="123"/>
      <c r="AB32"/>
    </row>
    <row r="33" spans="1:28" s="88" customFormat="1" x14ac:dyDescent="0.25">
      <c r="A33" s="86"/>
      <c r="B33" s="86"/>
      <c r="C33" s="86"/>
      <c r="D33" s="86"/>
      <c r="E33" s="86"/>
      <c r="F33" s="86"/>
      <c r="G33" s="86"/>
      <c r="H33" s="86"/>
      <c r="I33"/>
      <c r="J33" s="125"/>
      <c r="K33" s="126"/>
      <c r="L33" s="126"/>
      <c r="M33" s="126"/>
      <c r="AA33" s="123"/>
      <c r="AB33"/>
    </row>
    <row r="34" spans="1:28" s="88" customFormat="1" x14ac:dyDescent="0.25">
      <c r="A34" s="86"/>
      <c r="B34" s="86"/>
      <c r="C34" s="86"/>
      <c r="D34" s="86"/>
      <c r="E34" s="86"/>
      <c r="F34" s="86"/>
      <c r="G34" s="86"/>
      <c r="H34" s="86"/>
      <c r="I34"/>
      <c r="J34" s="125"/>
      <c r="K34" s="126"/>
      <c r="L34" s="126"/>
      <c r="M34" s="126"/>
      <c r="AA34" s="123"/>
      <c r="AB34"/>
    </row>
    <row r="35" spans="1:28" s="88" customFormat="1" x14ac:dyDescent="0.25">
      <c r="A35" s="86"/>
      <c r="B35" s="86"/>
      <c r="C35" s="86"/>
      <c r="D35" s="86"/>
      <c r="E35" s="86"/>
      <c r="F35" s="86"/>
      <c r="G35" s="86"/>
      <c r="H35" s="86"/>
      <c r="I35"/>
      <c r="J35" s="125"/>
      <c r="K35" s="126"/>
      <c r="L35" s="126"/>
      <c r="M35" s="126"/>
      <c r="AA35" s="123"/>
      <c r="AB35"/>
    </row>
    <row r="36" spans="1:28" s="88" customFormat="1" x14ac:dyDescent="0.25">
      <c r="A36" s="86"/>
      <c r="B36" s="86"/>
      <c r="C36" s="86"/>
      <c r="D36" s="86"/>
      <c r="E36" s="86"/>
      <c r="F36" s="86"/>
      <c r="G36" s="86"/>
      <c r="H36" s="86"/>
      <c r="I36"/>
      <c r="J36" s="125"/>
      <c r="K36" s="126"/>
      <c r="L36" s="126"/>
      <c r="M36" s="126"/>
      <c r="AA36" s="123"/>
      <c r="AB36"/>
    </row>
    <row r="37" spans="1:28" s="88" customFormat="1" x14ac:dyDescent="0.25">
      <c r="A37" s="86"/>
      <c r="B37" s="86"/>
      <c r="C37" s="86"/>
      <c r="D37" s="86"/>
      <c r="E37" s="86"/>
      <c r="F37" s="86"/>
      <c r="G37" s="86"/>
      <c r="H37" s="86"/>
      <c r="I37"/>
      <c r="J37" s="125"/>
      <c r="K37" s="126"/>
      <c r="L37" s="126"/>
      <c r="M37" s="126"/>
      <c r="AA37" s="123"/>
      <c r="AB37"/>
    </row>
    <row r="38" spans="1:28" s="88" customFormat="1" x14ac:dyDescent="0.25">
      <c r="A38" s="86"/>
      <c r="B38" s="86"/>
      <c r="C38" s="86"/>
      <c r="D38" s="86"/>
      <c r="E38" s="86"/>
      <c r="F38" s="86"/>
      <c r="G38" s="86"/>
      <c r="H38" s="86"/>
      <c r="I38"/>
      <c r="J38" s="86"/>
      <c r="K38" s="126"/>
      <c r="L38" s="126"/>
      <c r="M38" s="126"/>
      <c r="AA38" s="123"/>
      <c r="AB38"/>
    </row>
    <row r="39" spans="1:28" s="88" customFormat="1" x14ac:dyDescent="0.25">
      <c r="A39" s="86"/>
      <c r="B39" s="86"/>
      <c r="C39" s="86"/>
      <c r="D39" s="86"/>
      <c r="E39" s="86"/>
      <c r="F39" s="86"/>
      <c r="G39" s="86"/>
      <c r="H39" s="86"/>
      <c r="I39"/>
      <c r="J39" s="86"/>
      <c r="K39" s="126"/>
      <c r="L39" s="126"/>
      <c r="M39" s="126"/>
      <c r="AA39" s="123"/>
      <c r="AB39"/>
    </row>
    <row r="40" spans="1:28" s="88" customFormat="1" x14ac:dyDescent="0.25">
      <c r="A40" s="86"/>
      <c r="B40" s="86"/>
      <c r="C40" s="86"/>
      <c r="D40" s="86"/>
      <c r="E40" s="86"/>
      <c r="F40" s="86"/>
      <c r="G40" s="86"/>
      <c r="H40" s="86"/>
      <c r="I40"/>
      <c r="J40" s="86"/>
      <c r="K40" s="126"/>
      <c r="L40" s="126"/>
      <c r="M40" s="126"/>
      <c r="AA40" s="123"/>
      <c r="AB40"/>
    </row>
    <row r="41" spans="1:28" s="88" customFormat="1" x14ac:dyDescent="0.25">
      <c r="A41" s="86"/>
      <c r="B41" s="86"/>
      <c r="C41" s="86"/>
      <c r="D41" s="86"/>
      <c r="E41" s="86"/>
      <c r="F41" s="86"/>
      <c r="G41" s="86"/>
      <c r="H41" s="86"/>
      <c r="I41"/>
      <c r="J41" s="86"/>
      <c r="K41" s="126"/>
      <c r="L41" s="126"/>
      <c r="M41" s="126"/>
      <c r="AA41" s="123"/>
      <c r="AB41"/>
    </row>
    <row r="42" spans="1:28" s="88" customFormat="1" x14ac:dyDescent="0.25">
      <c r="A42" s="86"/>
      <c r="B42" s="86"/>
      <c r="C42" s="86"/>
      <c r="D42" s="86"/>
      <c r="E42" s="86"/>
      <c r="F42" s="86"/>
      <c r="G42" s="86"/>
      <c r="H42" s="86"/>
      <c r="I42"/>
      <c r="J42" s="86"/>
      <c r="K42" s="126"/>
      <c r="L42" s="126"/>
      <c r="M42" s="126"/>
      <c r="AA42" s="123"/>
      <c r="AB42"/>
    </row>
    <row r="43" spans="1:28" s="88" customFormat="1" x14ac:dyDescent="0.25">
      <c r="A43" s="86"/>
      <c r="B43" s="86"/>
      <c r="C43" s="86"/>
      <c r="D43" s="86"/>
      <c r="E43" s="86"/>
      <c r="F43" s="86"/>
      <c r="G43" s="86"/>
      <c r="H43" s="86"/>
      <c r="I43"/>
      <c r="J43" s="86"/>
      <c r="K43" s="126"/>
      <c r="L43" s="126"/>
      <c r="M43" s="126"/>
      <c r="AA43" s="123"/>
      <c r="AB43"/>
    </row>
    <row r="44" spans="1:28" s="88" customFormat="1" x14ac:dyDescent="0.25">
      <c r="A44" s="86"/>
      <c r="B44" s="86"/>
      <c r="C44" s="86"/>
      <c r="D44" s="86"/>
      <c r="E44" s="86"/>
      <c r="F44" s="86"/>
      <c r="G44" s="86"/>
      <c r="H44" s="86"/>
      <c r="I44"/>
      <c r="J44" s="86"/>
      <c r="K44" s="126"/>
      <c r="L44" s="126"/>
      <c r="M44" s="126"/>
      <c r="AA44" s="123"/>
      <c r="AB44"/>
    </row>
    <row r="45" spans="1:28" s="88" customFormat="1" x14ac:dyDescent="0.25">
      <c r="A45" s="86"/>
      <c r="B45" s="86"/>
      <c r="C45" s="86"/>
      <c r="D45" s="86"/>
      <c r="E45" s="86"/>
      <c r="F45" s="86"/>
      <c r="G45" s="86"/>
      <c r="H45" s="86"/>
      <c r="I45"/>
      <c r="J45" s="86"/>
      <c r="K45" s="126"/>
      <c r="L45" s="126"/>
      <c r="M45" s="126"/>
      <c r="AA45" s="123"/>
      <c r="AB45"/>
    </row>
    <row r="46" spans="1:28" s="88" customFormat="1" x14ac:dyDescent="0.25">
      <c r="A46" s="86"/>
      <c r="B46" s="86"/>
      <c r="C46" s="86"/>
      <c r="D46" s="86"/>
      <c r="E46" s="86"/>
      <c r="F46" s="86"/>
      <c r="G46" s="86"/>
      <c r="H46" s="86"/>
      <c r="I46"/>
      <c r="J46" s="86"/>
      <c r="K46" s="126"/>
      <c r="L46" s="126"/>
      <c r="M46" s="126"/>
      <c r="AA46" s="123"/>
      <c r="AB46"/>
    </row>
    <row r="47" spans="1:28" s="88" customFormat="1" x14ac:dyDescent="0.25">
      <c r="A47" s="86"/>
      <c r="B47" s="86"/>
      <c r="C47" s="86"/>
      <c r="D47" s="86"/>
      <c r="E47" s="86"/>
      <c r="F47" s="86"/>
      <c r="G47" s="86"/>
      <c r="H47" s="86"/>
      <c r="I47"/>
      <c r="J47" s="86"/>
      <c r="K47" s="126"/>
      <c r="L47" s="126"/>
      <c r="M47" s="126"/>
      <c r="AA47" s="123"/>
      <c r="AB47"/>
    </row>
    <row r="48" spans="1:28" s="88" customFormat="1" x14ac:dyDescent="0.25">
      <c r="A48" s="86"/>
      <c r="B48" s="86"/>
      <c r="C48" s="86"/>
      <c r="D48" s="86"/>
      <c r="E48" s="86"/>
      <c r="F48" s="86"/>
      <c r="G48" s="86"/>
      <c r="H48" s="86"/>
      <c r="I48"/>
      <c r="J48" s="86"/>
      <c r="K48" s="126"/>
      <c r="L48" s="126"/>
      <c r="M48" s="126"/>
      <c r="AA48" s="123"/>
      <c r="AB48"/>
    </row>
    <row r="49" spans="1:28" s="88" customFormat="1" x14ac:dyDescent="0.25">
      <c r="A49"/>
      <c r="B49"/>
      <c r="C49"/>
      <c r="D49"/>
      <c r="E49"/>
      <c r="F49"/>
      <c r="G49"/>
      <c r="H49"/>
      <c r="I49"/>
      <c r="J49" s="86"/>
      <c r="K49" s="126"/>
      <c r="L49" s="126"/>
      <c r="M49" s="126"/>
      <c r="AA49" s="123"/>
      <c r="AB49"/>
    </row>
    <row r="50" spans="1:28" s="88" customFormat="1" x14ac:dyDescent="0.25">
      <c r="A50"/>
      <c r="B50"/>
      <c r="C50"/>
      <c r="D50"/>
      <c r="E50"/>
      <c r="F50"/>
      <c r="G50"/>
      <c r="H50"/>
      <c r="I50"/>
      <c r="J50" s="86"/>
      <c r="K50" s="126"/>
      <c r="L50" s="126"/>
      <c r="M50" s="126"/>
      <c r="AA50" s="123"/>
      <c r="AB50"/>
    </row>
    <row r="51" spans="1:28" s="88" customFormat="1" x14ac:dyDescent="0.25">
      <c r="A51"/>
      <c r="B51"/>
      <c r="C51"/>
      <c r="D51"/>
      <c r="E51"/>
      <c r="F51"/>
      <c r="G51"/>
      <c r="H51"/>
      <c r="I51"/>
      <c r="J51" s="86"/>
      <c r="K51" s="126"/>
      <c r="L51" s="126"/>
      <c r="M51" s="126"/>
      <c r="AA51" s="123"/>
      <c r="AB51"/>
    </row>
    <row r="52" spans="1:28" s="88" customFormat="1" x14ac:dyDescent="0.25">
      <c r="A52"/>
      <c r="B52"/>
      <c r="C52"/>
      <c r="D52"/>
      <c r="E52"/>
      <c r="F52"/>
      <c r="G52"/>
      <c r="H52"/>
      <c r="I52"/>
      <c r="J52" s="86"/>
      <c r="K52" s="126"/>
      <c r="L52" s="126"/>
      <c r="M52" s="126"/>
      <c r="AA52" s="123"/>
      <c r="AB52"/>
    </row>
    <row r="53" spans="1:28" s="88" customFormat="1" x14ac:dyDescent="0.25">
      <c r="A53"/>
      <c r="B53"/>
      <c r="C53"/>
      <c r="D53"/>
      <c r="E53"/>
      <c r="F53"/>
      <c r="G53"/>
      <c r="H53"/>
      <c r="I53"/>
      <c r="J53" s="86"/>
      <c r="K53" s="126"/>
      <c r="L53" s="126"/>
      <c r="M53" s="126"/>
      <c r="AA53" s="123"/>
      <c r="AB53"/>
    </row>
    <row r="54" spans="1:28" s="88" customFormat="1" x14ac:dyDescent="0.25">
      <c r="A54"/>
      <c r="B54"/>
      <c r="C54"/>
      <c r="D54"/>
      <c r="E54"/>
      <c r="F54"/>
      <c r="G54"/>
      <c r="H54"/>
      <c r="I54"/>
      <c r="J54" s="86"/>
      <c r="K54" s="126"/>
      <c r="L54" s="126"/>
      <c r="M54" s="126"/>
      <c r="AA54" s="123"/>
      <c r="AB54"/>
    </row>
    <row r="55" spans="1:28" s="88" customFormat="1" x14ac:dyDescent="0.25">
      <c r="A55"/>
      <c r="B55"/>
      <c r="C55"/>
      <c r="D55"/>
      <c r="E55"/>
      <c r="F55"/>
      <c r="G55"/>
      <c r="H55"/>
      <c r="I55"/>
      <c r="J55" s="86"/>
      <c r="K55" s="126"/>
      <c r="L55" s="126"/>
      <c r="M55" s="126"/>
      <c r="AA55" s="123"/>
      <c r="AB55"/>
    </row>
    <row r="56" spans="1:28" s="88" customFormat="1" x14ac:dyDescent="0.25">
      <c r="A56"/>
      <c r="B56"/>
      <c r="C56"/>
      <c r="D56"/>
      <c r="E56"/>
      <c r="F56"/>
      <c r="G56"/>
      <c r="H56"/>
      <c r="I56"/>
      <c r="J56" s="86"/>
      <c r="K56" s="126"/>
      <c r="L56" s="126"/>
      <c r="M56" s="126"/>
      <c r="AA56" s="123"/>
      <c r="AB56"/>
    </row>
    <row r="57" spans="1:28" s="88" customFormat="1" x14ac:dyDescent="0.25">
      <c r="A57"/>
      <c r="B57"/>
      <c r="C57"/>
      <c r="D57"/>
      <c r="E57"/>
      <c r="F57"/>
      <c r="G57"/>
      <c r="H57"/>
      <c r="I57"/>
      <c r="J57" s="86"/>
      <c r="K57" s="126"/>
      <c r="L57" s="126"/>
      <c r="M57" s="126"/>
      <c r="AA57" s="123"/>
      <c r="AB57"/>
    </row>
    <row r="58" spans="1:28" s="88" customFormat="1" x14ac:dyDescent="0.25">
      <c r="A58"/>
      <c r="B58"/>
      <c r="C58"/>
      <c r="D58"/>
      <c r="E58"/>
      <c r="F58"/>
      <c r="G58"/>
      <c r="H58"/>
      <c r="I58"/>
      <c r="J58" s="86"/>
      <c r="K58" s="126"/>
      <c r="L58" s="126"/>
      <c r="M58" s="126"/>
      <c r="AA58" s="123"/>
      <c r="AB58"/>
    </row>
    <row r="59" spans="1:28" s="88" customFormat="1" x14ac:dyDescent="0.25">
      <c r="A59"/>
      <c r="B59"/>
      <c r="C59"/>
      <c r="D59"/>
      <c r="E59"/>
      <c r="F59"/>
      <c r="G59"/>
      <c r="H59"/>
      <c r="I59"/>
      <c r="J59" s="86"/>
      <c r="K59" s="126"/>
      <c r="L59" s="126"/>
      <c r="M59" s="126"/>
      <c r="AA59" s="123"/>
      <c r="AB59"/>
    </row>
    <row r="60" spans="1:28" s="88" customFormat="1" x14ac:dyDescent="0.25">
      <c r="A60"/>
      <c r="B60"/>
      <c r="C60"/>
      <c r="D60"/>
      <c r="E60"/>
      <c r="F60"/>
      <c r="G60"/>
      <c r="H60"/>
      <c r="I60"/>
      <c r="J60" s="86"/>
      <c r="K60" s="126"/>
      <c r="L60" s="126"/>
      <c r="M60" s="126"/>
      <c r="AA60" s="123"/>
      <c r="AB60"/>
    </row>
    <row r="61" spans="1:28" s="88" customFormat="1" x14ac:dyDescent="0.25">
      <c r="A61"/>
      <c r="B61"/>
      <c r="C61"/>
      <c r="D61"/>
      <c r="E61"/>
      <c r="F61"/>
      <c r="G61"/>
      <c r="H61"/>
      <c r="I61"/>
      <c r="J61" s="86"/>
      <c r="K61" s="126"/>
      <c r="L61" s="126"/>
      <c r="M61" s="126"/>
      <c r="AA61" s="123"/>
      <c r="AB61"/>
    </row>
    <row r="62" spans="1:28" s="88" customFormat="1" x14ac:dyDescent="0.25">
      <c r="A62"/>
      <c r="B62"/>
      <c r="C62"/>
      <c r="D62"/>
      <c r="E62"/>
      <c r="F62"/>
      <c r="G62"/>
      <c r="H62"/>
      <c r="I62"/>
      <c r="J62" s="86"/>
      <c r="K62" s="126"/>
      <c r="L62" s="126"/>
      <c r="M62" s="126"/>
      <c r="AA62" s="123"/>
      <c r="AB62"/>
    </row>
    <row r="63" spans="1:28" s="88" customFormat="1" x14ac:dyDescent="0.25">
      <c r="A63"/>
      <c r="B63"/>
      <c r="C63"/>
      <c r="D63"/>
      <c r="E63"/>
      <c r="F63"/>
      <c r="G63"/>
      <c r="H63"/>
      <c r="I63"/>
      <c r="J63" s="86"/>
      <c r="K63" s="126"/>
      <c r="L63" s="126"/>
      <c r="M63" s="126"/>
      <c r="AA63" s="123"/>
      <c r="AB63"/>
    </row>
    <row r="64" spans="1:28" s="88" customFormat="1" x14ac:dyDescent="0.25">
      <c r="A64"/>
      <c r="B64"/>
      <c r="C64"/>
      <c r="D64"/>
      <c r="E64"/>
      <c r="F64"/>
      <c r="G64"/>
      <c r="H64"/>
      <c r="I64"/>
      <c r="J64" s="86"/>
      <c r="K64" s="126"/>
      <c r="L64" s="126"/>
      <c r="M64" s="126"/>
      <c r="AA64" s="123"/>
      <c r="AB64"/>
    </row>
    <row r="65" spans="1:28" s="88" customFormat="1" x14ac:dyDescent="0.25">
      <c r="A65"/>
      <c r="B65"/>
      <c r="C65"/>
      <c r="D65"/>
      <c r="E65"/>
      <c r="F65"/>
      <c r="G65"/>
      <c r="H65"/>
      <c r="I65"/>
      <c r="J65" s="86"/>
      <c r="K65" s="126"/>
      <c r="L65" s="126"/>
      <c r="M65" s="126"/>
      <c r="AA65" s="123"/>
      <c r="AB65"/>
    </row>
    <row r="66" spans="1:28" s="88" customFormat="1" x14ac:dyDescent="0.25">
      <c r="A66"/>
      <c r="B66"/>
      <c r="C66"/>
      <c r="D66"/>
      <c r="E66"/>
      <c r="F66"/>
      <c r="G66"/>
      <c r="H66"/>
      <c r="I66"/>
      <c r="J66" s="86"/>
      <c r="K66" s="126"/>
      <c r="L66" s="126"/>
      <c r="M66" s="126"/>
      <c r="AA66" s="123"/>
      <c r="AB66"/>
    </row>
    <row r="67" spans="1:28" s="88" customFormat="1" x14ac:dyDescent="0.25">
      <c r="A67"/>
      <c r="B67"/>
      <c r="C67"/>
      <c r="D67"/>
      <c r="E67"/>
      <c r="F67"/>
      <c r="G67"/>
      <c r="H67"/>
      <c r="I67"/>
      <c r="J67" s="86"/>
      <c r="K67" s="126"/>
      <c r="L67" s="126"/>
      <c r="M67" s="126"/>
      <c r="AA67" s="123"/>
      <c r="AB67"/>
    </row>
    <row r="68" spans="1:28" s="88" customFormat="1" x14ac:dyDescent="0.25">
      <c r="A68"/>
      <c r="B68"/>
      <c r="C68"/>
      <c r="D68"/>
      <c r="E68"/>
      <c r="F68"/>
      <c r="G68"/>
      <c r="H68"/>
      <c r="I68"/>
      <c r="J68" s="86"/>
      <c r="K68" s="126"/>
      <c r="L68" s="126"/>
      <c r="M68" s="126"/>
      <c r="AA68" s="123"/>
      <c r="AB68"/>
    </row>
    <row r="69" spans="1:28" s="88" customFormat="1" x14ac:dyDescent="0.25">
      <c r="A69"/>
      <c r="B69"/>
      <c r="C69"/>
      <c r="D69"/>
      <c r="E69"/>
      <c r="F69"/>
      <c r="G69"/>
      <c r="H69"/>
      <c r="I69"/>
      <c r="J69" s="86"/>
      <c r="K69" s="126"/>
      <c r="L69" s="126"/>
      <c r="M69" s="126"/>
      <c r="AA69" s="123"/>
      <c r="AB69"/>
    </row>
    <row r="70" spans="1:28" s="88" customFormat="1" x14ac:dyDescent="0.25">
      <c r="A70"/>
      <c r="B70"/>
      <c r="C70"/>
      <c r="D70"/>
      <c r="E70"/>
      <c r="F70"/>
      <c r="G70"/>
      <c r="H70"/>
      <c r="I70"/>
      <c r="J70" s="86"/>
      <c r="K70" s="126"/>
      <c r="L70" s="126"/>
      <c r="M70" s="126"/>
      <c r="AA70" s="123"/>
      <c r="AB70"/>
    </row>
    <row r="71" spans="1:28" s="88" customFormat="1" x14ac:dyDescent="0.25">
      <c r="A71"/>
      <c r="B71"/>
      <c r="C71"/>
      <c r="D71"/>
      <c r="E71"/>
      <c r="F71"/>
      <c r="G71"/>
      <c r="H71"/>
      <c r="I71"/>
      <c r="J71" s="86"/>
      <c r="K71" s="126"/>
      <c r="L71" s="126"/>
      <c r="M71" s="126"/>
      <c r="AA71" s="123"/>
      <c r="AB71"/>
    </row>
    <row r="72" spans="1:28" s="88" customFormat="1" x14ac:dyDescent="0.25">
      <c r="A72"/>
      <c r="B72"/>
      <c r="C72"/>
      <c r="D72"/>
      <c r="E72"/>
      <c r="F72"/>
      <c r="G72"/>
      <c r="H72"/>
      <c r="I72"/>
      <c r="J72" s="86"/>
      <c r="K72" s="126"/>
      <c r="L72" s="126"/>
      <c r="M72" s="126"/>
      <c r="AA72" s="123"/>
      <c r="AB72"/>
    </row>
    <row r="73" spans="1:28" s="88" customFormat="1" x14ac:dyDescent="0.25">
      <c r="A73"/>
      <c r="B73"/>
      <c r="C73"/>
      <c r="D73"/>
      <c r="E73"/>
      <c r="F73"/>
      <c r="G73"/>
      <c r="H73"/>
      <c r="I73"/>
      <c r="J73" s="86"/>
      <c r="K73" s="126"/>
      <c r="L73" s="126"/>
      <c r="M73" s="126"/>
      <c r="AA73" s="123"/>
      <c r="AB73"/>
    </row>
    <row r="74" spans="1:28" s="88" customFormat="1" x14ac:dyDescent="0.25">
      <c r="A74"/>
      <c r="B74"/>
      <c r="C74"/>
      <c r="D74"/>
      <c r="E74"/>
      <c r="F74"/>
      <c r="G74"/>
      <c r="H74"/>
      <c r="I74"/>
      <c r="J74" s="86"/>
      <c r="K74" s="126"/>
      <c r="L74" s="126"/>
      <c r="M74" s="126"/>
      <c r="AA74" s="123"/>
      <c r="AB74"/>
    </row>
    <row r="75" spans="1:28" s="88" customFormat="1" x14ac:dyDescent="0.25">
      <c r="A75"/>
      <c r="B75"/>
      <c r="C75"/>
      <c r="D75"/>
      <c r="E75"/>
      <c r="F75"/>
      <c r="G75"/>
      <c r="H75"/>
      <c r="I75"/>
      <c r="J75" s="86"/>
      <c r="K75" s="126"/>
      <c r="L75" s="126"/>
      <c r="M75" s="126"/>
      <c r="AA75" s="123"/>
      <c r="AB75"/>
    </row>
    <row r="76" spans="1:28" s="88" customFormat="1" x14ac:dyDescent="0.25">
      <c r="A76"/>
      <c r="B76"/>
      <c r="C76"/>
      <c r="D76"/>
      <c r="E76"/>
      <c r="F76"/>
      <c r="G76"/>
      <c r="H76"/>
      <c r="I76"/>
      <c r="J76" s="86"/>
      <c r="K76" s="126"/>
      <c r="L76" s="126"/>
      <c r="M76" s="126"/>
      <c r="AA76" s="123"/>
      <c r="AB76"/>
    </row>
    <row r="77" spans="1:28" s="88" customFormat="1" x14ac:dyDescent="0.25">
      <c r="A77"/>
      <c r="B77"/>
      <c r="C77"/>
      <c r="D77"/>
      <c r="E77"/>
      <c r="F77"/>
      <c r="G77"/>
      <c r="H77"/>
      <c r="I77"/>
      <c r="J77" s="86"/>
      <c r="K77" s="126"/>
      <c r="L77" s="126"/>
      <c r="M77" s="126"/>
      <c r="AA77" s="123"/>
      <c r="AB77"/>
    </row>
    <row r="78" spans="1:28" s="88" customFormat="1" x14ac:dyDescent="0.25">
      <c r="A78"/>
      <c r="B78"/>
      <c r="C78"/>
      <c r="D78"/>
      <c r="E78"/>
      <c r="F78"/>
      <c r="G78"/>
      <c r="H78"/>
      <c r="I78"/>
      <c r="J78" s="86"/>
      <c r="K78" s="126"/>
      <c r="L78" s="126"/>
      <c r="M78" s="126"/>
      <c r="AA78" s="123"/>
      <c r="AB78"/>
    </row>
    <row r="79" spans="1:28" s="88" customFormat="1" x14ac:dyDescent="0.25">
      <c r="A79"/>
      <c r="B79"/>
      <c r="C79"/>
      <c r="D79"/>
      <c r="E79"/>
      <c r="F79"/>
      <c r="G79"/>
      <c r="H79"/>
      <c r="I79"/>
      <c r="J79" s="86"/>
      <c r="K79" s="126"/>
      <c r="L79" s="126"/>
      <c r="M79" s="126"/>
      <c r="AA79" s="123"/>
      <c r="AB79"/>
    </row>
    <row r="80" spans="1:28" s="88" customFormat="1" x14ac:dyDescent="0.25">
      <c r="A80"/>
      <c r="B80"/>
      <c r="C80"/>
      <c r="D80"/>
      <c r="E80"/>
      <c r="F80"/>
      <c r="G80"/>
      <c r="H80"/>
      <c r="I80"/>
      <c r="J80" s="86"/>
      <c r="K80" s="126"/>
      <c r="L80" s="126"/>
      <c r="M80" s="126"/>
      <c r="AA80" s="123"/>
      <c r="AB80"/>
    </row>
    <row r="81" spans="1:28" s="88" customFormat="1" x14ac:dyDescent="0.25">
      <c r="A81"/>
      <c r="B81"/>
      <c r="C81"/>
      <c r="D81"/>
      <c r="E81"/>
      <c r="F81"/>
      <c r="G81"/>
      <c r="H81"/>
      <c r="I81"/>
      <c r="J81" s="86"/>
      <c r="K81" s="126"/>
      <c r="L81" s="126"/>
      <c r="M81" s="126"/>
      <c r="AA81" s="123"/>
      <c r="AB81"/>
    </row>
    <row r="82" spans="1:28" s="88" customFormat="1" x14ac:dyDescent="0.25">
      <c r="A82"/>
      <c r="B82"/>
      <c r="C82"/>
      <c r="D82"/>
      <c r="E82"/>
      <c r="F82"/>
      <c r="G82"/>
      <c r="H82"/>
      <c r="I82"/>
      <c r="J82" s="86"/>
      <c r="K82" s="126"/>
      <c r="L82" s="126"/>
      <c r="M82" s="126"/>
      <c r="AA82" s="123"/>
      <c r="AB82"/>
    </row>
    <row r="83" spans="1:28" s="88" customFormat="1" x14ac:dyDescent="0.25">
      <c r="A83"/>
      <c r="B83"/>
      <c r="C83"/>
      <c r="D83"/>
      <c r="E83"/>
      <c r="F83"/>
      <c r="G83"/>
      <c r="H83"/>
      <c r="I83"/>
      <c r="J83" s="86"/>
      <c r="K83" s="126"/>
      <c r="L83" s="126"/>
      <c r="M83" s="126"/>
      <c r="AA83" s="123"/>
      <c r="AB83"/>
    </row>
    <row r="84" spans="1:28" s="88" customFormat="1" x14ac:dyDescent="0.25">
      <c r="A84"/>
      <c r="B84"/>
      <c r="C84"/>
      <c r="D84"/>
      <c r="E84"/>
      <c r="F84"/>
      <c r="G84"/>
      <c r="H84"/>
      <c r="I84"/>
      <c r="J84" s="86"/>
      <c r="K84" s="126"/>
      <c r="L84" s="126"/>
      <c r="M84" s="126"/>
      <c r="AA84" s="123"/>
      <c r="AB84"/>
    </row>
    <row r="85" spans="1:28" s="88" customFormat="1" x14ac:dyDescent="0.25">
      <c r="A85"/>
      <c r="B85"/>
      <c r="C85"/>
      <c r="D85"/>
      <c r="E85"/>
      <c r="F85"/>
      <c r="G85"/>
      <c r="H85"/>
      <c r="I85"/>
      <c r="J85" s="86"/>
      <c r="K85" s="126"/>
      <c r="L85" s="126"/>
      <c r="M85" s="126"/>
      <c r="AA85" s="123"/>
      <c r="AB85"/>
    </row>
    <row r="86" spans="1:28" s="88" customFormat="1" x14ac:dyDescent="0.25">
      <c r="A86"/>
      <c r="B86"/>
      <c r="C86"/>
      <c r="D86"/>
      <c r="E86"/>
      <c r="F86"/>
      <c r="G86"/>
      <c r="H86"/>
      <c r="I86"/>
      <c r="J86" s="86"/>
      <c r="K86" s="126"/>
      <c r="L86" s="126"/>
      <c r="M86" s="126"/>
      <c r="AA86" s="123"/>
      <c r="AB86"/>
    </row>
    <row r="87" spans="1:28" s="88" customFormat="1" x14ac:dyDescent="0.25">
      <c r="A87"/>
      <c r="B87"/>
      <c r="C87"/>
      <c r="D87"/>
      <c r="E87"/>
      <c r="F87"/>
      <c r="G87"/>
      <c r="H87"/>
      <c r="I87"/>
      <c r="J87" s="86"/>
      <c r="K87" s="126"/>
      <c r="L87" s="126"/>
      <c r="M87" s="126"/>
      <c r="AA87" s="123"/>
      <c r="AB87"/>
    </row>
    <row r="88" spans="1:28" s="88" customFormat="1" x14ac:dyDescent="0.25">
      <c r="A88"/>
      <c r="B88"/>
      <c r="C88"/>
      <c r="D88"/>
      <c r="E88"/>
      <c r="F88"/>
      <c r="G88"/>
      <c r="H88"/>
      <c r="I88"/>
      <c r="J88" s="86"/>
      <c r="K88" s="126"/>
      <c r="L88" s="126"/>
      <c r="M88" s="126"/>
      <c r="AA88" s="123"/>
      <c r="AB88"/>
    </row>
    <row r="89" spans="1:28" s="88" customFormat="1" x14ac:dyDescent="0.25">
      <c r="A89"/>
      <c r="B89"/>
      <c r="C89"/>
      <c r="D89"/>
      <c r="E89"/>
      <c r="F89"/>
      <c r="G89"/>
      <c r="H89"/>
      <c r="I89"/>
      <c r="J89" s="86"/>
      <c r="K89" s="126"/>
      <c r="L89" s="126"/>
      <c r="M89" s="126"/>
      <c r="AA89" s="123"/>
      <c r="AB89"/>
    </row>
    <row r="90" spans="1:28" s="88" customFormat="1" x14ac:dyDescent="0.25">
      <c r="A90"/>
      <c r="B90"/>
      <c r="C90"/>
      <c r="D90"/>
      <c r="E90"/>
      <c r="F90"/>
      <c r="G90"/>
      <c r="H90"/>
      <c r="I90"/>
      <c r="J90" s="86"/>
      <c r="K90" s="126"/>
      <c r="L90" s="126"/>
      <c r="M90" s="126"/>
      <c r="AA90" s="123"/>
      <c r="AB90"/>
    </row>
    <row r="91" spans="1:28" s="88" customFormat="1" x14ac:dyDescent="0.25">
      <c r="A91"/>
      <c r="B91"/>
      <c r="C91"/>
      <c r="D91"/>
      <c r="E91"/>
      <c r="F91"/>
      <c r="G91"/>
      <c r="H91"/>
      <c r="I91"/>
      <c r="J91" s="86"/>
      <c r="K91" s="126"/>
      <c r="L91" s="126"/>
      <c r="M91" s="126"/>
      <c r="AA91" s="123"/>
      <c r="AB91"/>
    </row>
    <row r="92" spans="1:28" s="88" customFormat="1" x14ac:dyDescent="0.25">
      <c r="A92"/>
      <c r="B92"/>
      <c r="C92"/>
      <c r="D92"/>
      <c r="E92"/>
      <c r="F92"/>
      <c r="G92"/>
      <c r="H92"/>
      <c r="I92"/>
      <c r="J92" s="86"/>
      <c r="K92" s="126"/>
      <c r="L92" s="126"/>
      <c r="M92" s="126"/>
      <c r="AA92" s="123"/>
      <c r="AB92"/>
    </row>
    <row r="93" spans="1:28" s="88" customFormat="1" x14ac:dyDescent="0.25">
      <c r="A93"/>
      <c r="B93"/>
      <c r="C93"/>
      <c r="D93"/>
      <c r="E93"/>
      <c r="F93"/>
      <c r="G93"/>
      <c r="H93"/>
      <c r="I93"/>
      <c r="J93" s="86"/>
      <c r="K93" s="126"/>
      <c r="L93" s="126"/>
      <c r="M93" s="126"/>
      <c r="AA93" s="123"/>
      <c r="AB93"/>
    </row>
    <row r="94" spans="1:28" s="88" customFormat="1" x14ac:dyDescent="0.25">
      <c r="A94"/>
      <c r="B94"/>
      <c r="C94"/>
      <c r="D94"/>
      <c r="E94"/>
      <c r="F94"/>
      <c r="G94"/>
      <c r="H94"/>
      <c r="I94"/>
      <c r="J94" s="86"/>
      <c r="K94" s="126"/>
      <c r="L94" s="126"/>
      <c r="M94" s="126"/>
      <c r="AA94" s="123"/>
      <c r="AB94"/>
    </row>
    <row r="95" spans="1:28" s="88" customFormat="1" x14ac:dyDescent="0.25">
      <c r="A95"/>
      <c r="B95"/>
      <c r="C95"/>
      <c r="D95"/>
      <c r="E95"/>
      <c r="F95"/>
      <c r="G95"/>
      <c r="H95"/>
      <c r="I95"/>
      <c r="J95" s="86"/>
      <c r="K95" s="126"/>
      <c r="L95" s="126"/>
      <c r="M95" s="126"/>
      <c r="AA95" s="123"/>
      <c r="AB95"/>
    </row>
    <row r="96" spans="1:28" s="88" customFormat="1" x14ac:dyDescent="0.25">
      <c r="A96"/>
      <c r="B96"/>
      <c r="C96"/>
      <c r="D96"/>
      <c r="E96"/>
      <c r="F96"/>
      <c r="G96"/>
      <c r="H96"/>
      <c r="I96"/>
      <c r="J96" s="86"/>
      <c r="K96" s="126"/>
      <c r="L96" s="126"/>
      <c r="M96" s="126"/>
      <c r="AA96" s="123"/>
      <c r="AB96"/>
    </row>
    <row r="97" spans="1:28" s="88" customFormat="1" x14ac:dyDescent="0.25">
      <c r="A97"/>
      <c r="B97"/>
      <c r="C97"/>
      <c r="D97"/>
      <c r="E97"/>
      <c r="F97"/>
      <c r="G97"/>
      <c r="H97"/>
      <c r="I97"/>
      <c r="J97" s="86"/>
      <c r="K97" s="126"/>
      <c r="L97" s="126"/>
      <c r="M97" s="126"/>
      <c r="AA97" s="123"/>
      <c r="AB97"/>
    </row>
    <row r="98" spans="1:28" s="88" customFormat="1" x14ac:dyDescent="0.25">
      <c r="A98"/>
      <c r="B98"/>
      <c r="C98"/>
      <c r="D98"/>
      <c r="E98"/>
      <c r="F98"/>
      <c r="G98"/>
      <c r="H98"/>
      <c r="I98"/>
      <c r="J98" s="86"/>
      <c r="K98" s="126"/>
      <c r="L98" s="126"/>
      <c r="M98" s="126"/>
      <c r="AA98" s="123"/>
      <c r="AB98"/>
    </row>
    <row r="99" spans="1:28" s="88" customFormat="1" x14ac:dyDescent="0.25">
      <c r="A99"/>
      <c r="B99"/>
      <c r="C99"/>
      <c r="D99"/>
      <c r="E99"/>
      <c r="F99"/>
      <c r="G99"/>
      <c r="H99"/>
      <c r="I99"/>
      <c r="J99" s="86"/>
      <c r="K99" s="126"/>
      <c r="L99" s="126"/>
      <c r="M99" s="126"/>
      <c r="AA99" s="123"/>
      <c r="AB99"/>
    </row>
    <row r="100" spans="1:28" s="88" customFormat="1" x14ac:dyDescent="0.25">
      <c r="A100"/>
      <c r="B100"/>
      <c r="C100"/>
      <c r="D100"/>
      <c r="E100"/>
      <c r="F100"/>
      <c r="G100"/>
      <c r="H100"/>
      <c r="I100"/>
      <c r="J100" s="86"/>
      <c r="K100" s="126"/>
      <c r="L100" s="126"/>
      <c r="M100" s="126"/>
      <c r="AA100" s="123"/>
      <c r="AB100"/>
    </row>
  </sheetData>
  <mergeCells count="27">
    <mergeCell ref="AA6:AA7"/>
    <mergeCell ref="A8:G8"/>
    <mergeCell ref="A15:J15"/>
    <mergeCell ref="A18:F18"/>
    <mergeCell ref="A19:G20"/>
    <mergeCell ref="P6:P7"/>
    <mergeCell ref="Q6:Q7"/>
    <mergeCell ref="R6:S6"/>
    <mergeCell ref="T6:T7"/>
    <mergeCell ref="U6:Y6"/>
    <mergeCell ref="Z6:Z7"/>
    <mergeCell ref="J6:J7"/>
    <mergeCell ref="K6:K7"/>
    <mergeCell ref="L6:L7"/>
    <mergeCell ref="M6:M7"/>
    <mergeCell ref="N6:N7"/>
    <mergeCell ref="O6:O7"/>
    <mergeCell ref="A5:Z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27559055118110237" right="0.27559055118110237" top="0.78740157480314965" bottom="0.78740157480314965" header="0.31496062992125984" footer="0.31496062992125984"/>
  <pageSetup paperSize="9" scale="41" firstPageNumber="163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  <colBreaks count="1" manualBreakCount="1">
    <brk id="2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ACDC-EAFF-47AB-A29E-57D7871F845F}">
  <sheetPr>
    <pageSetUpPr fitToPage="1"/>
  </sheetPr>
  <dimension ref="A1:Y97"/>
  <sheetViews>
    <sheetView showGridLines="0" view="pageBreakPreview" zoomScale="70" zoomScaleNormal="70" zoomScaleSheetLayoutView="70" workbookViewId="0">
      <selection activeCell="B35" sqref="B35"/>
    </sheetView>
  </sheetViews>
  <sheetFormatPr defaultColWidth="9.140625" defaultRowHeight="15" outlineLevelCol="1" x14ac:dyDescent="0.25"/>
  <cols>
    <col min="1" max="1" width="5.42578125" customWidth="1"/>
    <col min="2" max="2" width="5.7109375" customWidth="1"/>
    <col min="3" max="3" width="7.7109375" hidden="1" customWidth="1" outlineLevel="1"/>
    <col min="4" max="4" width="6.42578125" hidden="1" customWidth="1" outlineLevel="1"/>
    <col min="5" max="5" width="8.28515625" customWidth="1" collapsed="1"/>
    <col min="6" max="6" width="15.5703125" hidden="1" customWidth="1" outlineLevel="1"/>
    <col min="7" max="7" width="37.85546875" customWidth="1" collapsed="1"/>
    <col min="8" max="8" width="38.85546875" customWidth="1"/>
    <col min="9" max="9" width="7.140625" customWidth="1"/>
    <col min="10" max="10" width="14.7109375" style="86" customWidth="1"/>
    <col min="11" max="12" width="14.85546875" style="88" customWidth="1"/>
    <col min="13" max="13" width="13.5703125" style="88" customWidth="1"/>
    <col min="14" max="14" width="13.7109375" style="88" customWidth="1"/>
    <col min="15" max="15" width="14.7109375" style="88" customWidth="1"/>
    <col min="16" max="17" width="16.7109375" style="88" customWidth="1"/>
    <col min="18" max="18" width="14.85546875" style="88" customWidth="1"/>
    <col min="19" max="19" width="14.42578125" style="88" customWidth="1"/>
    <col min="20" max="20" width="16.140625" style="78" customWidth="1"/>
    <col min="21" max="22" width="14.85546875" style="88" customWidth="1"/>
    <col min="23" max="23" width="14.42578125" style="88" customWidth="1"/>
    <col min="24" max="24" width="22" style="123" customWidth="1"/>
  </cols>
  <sheetData>
    <row r="1" spans="1:25" ht="18" x14ac:dyDescent="0.25">
      <c r="A1" s="82" t="s">
        <v>47</v>
      </c>
      <c r="B1" s="83"/>
      <c r="C1" s="83"/>
      <c r="D1" s="83"/>
      <c r="E1" s="83"/>
      <c r="F1" s="84"/>
      <c r="G1" s="83"/>
      <c r="H1" s="85"/>
      <c r="I1" s="83"/>
      <c r="K1" s="87"/>
      <c r="N1" s="89"/>
      <c r="O1" s="89"/>
      <c r="Q1" s="89"/>
      <c r="R1" s="89"/>
      <c r="S1" s="89"/>
      <c r="T1" s="75"/>
      <c r="U1" s="90"/>
      <c r="V1"/>
      <c r="W1"/>
      <c r="X1"/>
    </row>
    <row r="2" spans="1:25" ht="15.75" x14ac:dyDescent="0.25">
      <c r="A2" s="12" t="s">
        <v>59</v>
      </c>
      <c r="B2" s="91"/>
      <c r="C2" s="91"/>
      <c r="F2" s="92"/>
      <c r="G2" s="93" t="s">
        <v>49</v>
      </c>
      <c r="H2" s="94" t="s">
        <v>60</v>
      </c>
      <c r="I2" s="95"/>
      <c r="K2" s="87"/>
      <c r="N2" s="96"/>
      <c r="O2" s="96"/>
      <c r="Q2" s="96"/>
      <c r="R2" s="96"/>
      <c r="S2" s="96"/>
      <c r="T2" s="76"/>
      <c r="U2" s="90"/>
      <c r="V2"/>
      <c r="W2"/>
      <c r="X2"/>
    </row>
    <row r="3" spans="1:25" ht="15.75" x14ac:dyDescent="0.25">
      <c r="A3" s="97"/>
      <c r="B3" s="91"/>
      <c r="C3" s="91"/>
      <c r="F3" s="92"/>
      <c r="G3" s="98" t="s">
        <v>0</v>
      </c>
      <c r="H3" s="99"/>
      <c r="I3" s="95"/>
      <c r="K3" s="87"/>
      <c r="N3" s="96"/>
      <c r="O3" s="96"/>
      <c r="Q3" s="96"/>
      <c r="R3" s="96"/>
      <c r="S3" s="96"/>
      <c r="T3" s="76"/>
      <c r="U3" s="90"/>
      <c r="V3"/>
      <c r="W3"/>
      <c r="X3"/>
    </row>
    <row r="4" spans="1:25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2"/>
      <c r="N4" s="23"/>
      <c r="O4" s="22"/>
      <c r="P4" s="22"/>
      <c r="Q4" s="22"/>
      <c r="R4" s="22"/>
      <c r="S4" s="22"/>
      <c r="T4" s="77"/>
      <c r="U4" s="22"/>
      <c r="V4" s="22"/>
      <c r="X4" s="24" t="s">
        <v>1</v>
      </c>
      <c r="Y4" s="90"/>
    </row>
    <row r="5" spans="1:25" ht="25.5" customHeight="1" x14ac:dyDescent="0.25">
      <c r="A5" s="271" t="s">
        <v>61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5"/>
    </row>
    <row r="6" spans="1:25" ht="25.5" customHeight="1" x14ac:dyDescent="0.25">
      <c r="A6" s="272" t="s">
        <v>2</v>
      </c>
      <c r="B6" s="272" t="s">
        <v>3</v>
      </c>
      <c r="C6" s="273" t="s">
        <v>4</v>
      </c>
      <c r="D6" s="273" t="s">
        <v>5</v>
      </c>
      <c r="E6" s="273" t="s">
        <v>6</v>
      </c>
      <c r="F6" s="273" t="s">
        <v>7</v>
      </c>
      <c r="G6" s="273" t="s">
        <v>8</v>
      </c>
      <c r="H6" s="274" t="s">
        <v>9</v>
      </c>
      <c r="I6" s="275" t="s">
        <v>10</v>
      </c>
      <c r="J6" s="274" t="s">
        <v>11</v>
      </c>
      <c r="K6" s="274" t="s">
        <v>12</v>
      </c>
      <c r="L6" s="274" t="s">
        <v>13</v>
      </c>
      <c r="M6" s="274" t="s">
        <v>14</v>
      </c>
      <c r="N6" s="274" t="s">
        <v>21</v>
      </c>
      <c r="O6" s="270" t="s">
        <v>22</v>
      </c>
      <c r="P6" s="276" t="s">
        <v>27</v>
      </c>
      <c r="Q6" s="276" t="s">
        <v>23</v>
      </c>
      <c r="R6" s="281" t="s">
        <v>20</v>
      </c>
      <c r="S6" s="282"/>
      <c r="T6" s="279" t="s">
        <v>28</v>
      </c>
      <c r="U6" s="278" t="s">
        <v>20</v>
      </c>
      <c r="V6" s="278"/>
      <c r="W6" s="270" t="s">
        <v>24</v>
      </c>
      <c r="X6" s="277" t="s">
        <v>15</v>
      </c>
    </row>
    <row r="7" spans="1:25" ht="81" customHeight="1" x14ac:dyDescent="0.25">
      <c r="A7" s="272"/>
      <c r="B7" s="272"/>
      <c r="C7" s="273"/>
      <c r="D7" s="273"/>
      <c r="E7" s="273"/>
      <c r="F7" s="273"/>
      <c r="G7" s="273"/>
      <c r="H7" s="274"/>
      <c r="I7" s="275"/>
      <c r="J7" s="274"/>
      <c r="K7" s="274"/>
      <c r="L7" s="274"/>
      <c r="M7" s="274"/>
      <c r="N7" s="274"/>
      <c r="O7" s="270"/>
      <c r="P7" s="276"/>
      <c r="Q7" s="276"/>
      <c r="R7" s="81" t="s">
        <v>25</v>
      </c>
      <c r="S7" s="80" t="s">
        <v>26</v>
      </c>
      <c r="T7" s="280"/>
      <c r="U7" s="80" t="s">
        <v>18</v>
      </c>
      <c r="V7" s="80" t="s">
        <v>19</v>
      </c>
      <c r="W7" s="270"/>
      <c r="X7" s="277"/>
    </row>
    <row r="8" spans="1:25" s="100" customFormat="1" ht="25.5" customHeight="1" x14ac:dyDescent="0.3">
      <c r="A8" s="68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27">
        <f>SUM(K9:K10)</f>
        <v>35898</v>
      </c>
      <c r="L8" s="27">
        <f>SUM(L9:L10)</f>
        <v>35898</v>
      </c>
      <c r="M8" s="27">
        <f>SUM(M9:M10)</f>
        <v>0</v>
      </c>
      <c r="N8" s="27"/>
      <c r="O8" s="27">
        <f t="shared" ref="O8:W8" si="0">SUM(O9:O10)</f>
        <v>964</v>
      </c>
      <c r="P8" s="28">
        <f t="shared" si="0"/>
        <v>2500</v>
      </c>
      <c r="Q8" s="28">
        <f t="shared" si="0"/>
        <v>1500</v>
      </c>
      <c r="R8" s="28">
        <f t="shared" si="0"/>
        <v>1500</v>
      </c>
      <c r="S8" s="28">
        <f t="shared" si="0"/>
        <v>0</v>
      </c>
      <c r="T8" s="28">
        <f t="shared" si="0"/>
        <v>1000</v>
      </c>
      <c r="U8" s="28">
        <f t="shared" si="0"/>
        <v>0</v>
      </c>
      <c r="V8" s="28">
        <f t="shared" si="0"/>
        <v>1000</v>
      </c>
      <c r="W8" s="27">
        <f t="shared" si="0"/>
        <v>32434</v>
      </c>
      <c r="X8" s="29"/>
    </row>
    <row r="9" spans="1:25" ht="168" customHeight="1" x14ac:dyDescent="0.25">
      <c r="A9" s="101">
        <v>1</v>
      </c>
      <c r="B9" s="102" t="s">
        <v>52</v>
      </c>
      <c r="C9" s="101">
        <v>3742</v>
      </c>
      <c r="D9" s="101">
        <v>5169</v>
      </c>
      <c r="E9" s="101">
        <v>51</v>
      </c>
      <c r="F9" s="103">
        <v>60011101633</v>
      </c>
      <c r="G9" s="135" t="s">
        <v>62</v>
      </c>
      <c r="H9" s="113" t="s">
        <v>63</v>
      </c>
      <c r="I9" s="106"/>
      <c r="J9" s="106" t="s">
        <v>64</v>
      </c>
      <c r="K9" s="107">
        <f t="shared" ref="K9" si="1">SUM(L9:M9)</f>
        <v>9298</v>
      </c>
      <c r="L9" s="107">
        <v>9298</v>
      </c>
      <c r="M9" s="107">
        <v>0</v>
      </c>
      <c r="N9" s="114" t="s">
        <v>65</v>
      </c>
      <c r="O9" s="109">
        <v>964</v>
      </c>
      <c r="P9" s="110">
        <v>1500</v>
      </c>
      <c r="Q9" s="265">
        <f t="shared" ref="Q9" si="2">SUM(R9:S9)</f>
        <v>1500</v>
      </c>
      <c r="R9" s="109">
        <v>1500</v>
      </c>
      <c r="S9" s="109">
        <v>0</v>
      </c>
      <c r="T9" s="148">
        <f t="shared" ref="T9:T12" si="3">SUM(U9:V9)</f>
        <v>0</v>
      </c>
      <c r="U9" s="111">
        <v>0</v>
      </c>
      <c r="V9" s="111">
        <v>0</v>
      </c>
      <c r="W9" s="111">
        <f>K9-O9-P9</f>
        <v>6834</v>
      </c>
      <c r="X9" s="105"/>
    </row>
    <row r="10" spans="1:25" ht="228" customHeight="1" x14ac:dyDescent="0.25">
      <c r="A10" s="101">
        <v>2</v>
      </c>
      <c r="B10" s="101" t="s">
        <v>52</v>
      </c>
      <c r="C10" s="40">
        <v>3799</v>
      </c>
      <c r="D10" s="40">
        <v>5166</v>
      </c>
      <c r="E10" s="40">
        <v>51</v>
      </c>
      <c r="F10" s="116">
        <v>60011101766</v>
      </c>
      <c r="G10" s="135" t="s">
        <v>66</v>
      </c>
      <c r="H10" s="113" t="s">
        <v>67</v>
      </c>
      <c r="I10" s="117"/>
      <c r="J10" s="106" t="s">
        <v>64</v>
      </c>
      <c r="K10" s="107">
        <v>26600</v>
      </c>
      <c r="L10" s="107">
        <v>26600</v>
      </c>
      <c r="M10" s="107">
        <v>0</v>
      </c>
      <c r="N10" s="262" t="s">
        <v>233</v>
      </c>
      <c r="O10" s="109">
        <v>0</v>
      </c>
      <c r="P10" s="110">
        <v>1000</v>
      </c>
      <c r="Q10" s="265">
        <v>0</v>
      </c>
      <c r="R10" s="109">
        <v>0</v>
      </c>
      <c r="S10" s="109">
        <v>0</v>
      </c>
      <c r="T10" s="148">
        <f t="shared" si="3"/>
        <v>1000</v>
      </c>
      <c r="U10" s="111">
        <v>0</v>
      </c>
      <c r="V10" s="111">
        <v>1000</v>
      </c>
      <c r="W10" s="111">
        <f>K10-O10-P10</f>
        <v>25600</v>
      </c>
      <c r="X10" s="260" t="s">
        <v>68</v>
      </c>
    </row>
    <row r="11" spans="1:25" s="100" customFormat="1" ht="25.5" customHeight="1" x14ac:dyDescent="0.3">
      <c r="A11" s="71" t="s">
        <v>17</v>
      </c>
      <c r="B11" s="71"/>
      <c r="C11" s="71"/>
      <c r="D11" s="71"/>
      <c r="E11" s="71"/>
      <c r="F11" s="71"/>
      <c r="G11" s="71"/>
      <c r="H11" s="71"/>
      <c r="I11" s="71"/>
      <c r="J11" s="71"/>
      <c r="K11" s="45">
        <f>SUM(K12)</f>
        <v>1000</v>
      </c>
      <c r="L11" s="45">
        <f>SUM(L12)</f>
        <v>0</v>
      </c>
      <c r="M11" s="45">
        <f>SUM(M12)</f>
        <v>1000</v>
      </c>
      <c r="N11" s="46"/>
      <c r="O11" s="45">
        <f>SUM(O12)</f>
        <v>0</v>
      </c>
      <c r="P11" s="72">
        <f>SUM(P12)</f>
        <v>1000</v>
      </c>
      <c r="Q11" s="72">
        <f>SUM(Q12)</f>
        <v>0</v>
      </c>
      <c r="R11" s="72">
        <f t="shared" ref="R11:V11" si="4">SUM(R12)</f>
        <v>0</v>
      </c>
      <c r="S11" s="72">
        <f t="shared" si="4"/>
        <v>0</v>
      </c>
      <c r="T11" s="72">
        <f>SUM(T12)</f>
        <v>1000</v>
      </c>
      <c r="U11" s="72">
        <f t="shared" si="4"/>
        <v>1000</v>
      </c>
      <c r="V11" s="72">
        <f t="shared" si="4"/>
        <v>0</v>
      </c>
      <c r="W11" s="45">
        <f>SUM(W12)</f>
        <v>0</v>
      </c>
      <c r="X11" s="29"/>
    </row>
    <row r="12" spans="1:25" ht="44.25" customHeight="1" x14ac:dyDescent="0.25">
      <c r="A12" s="101">
        <v>1</v>
      </c>
      <c r="B12" s="101" t="s">
        <v>52</v>
      </c>
      <c r="C12" s="102">
        <v>3636</v>
      </c>
      <c r="D12" s="102">
        <v>5166</v>
      </c>
      <c r="E12" s="102">
        <v>51</v>
      </c>
      <c r="F12" s="116">
        <v>2000000000</v>
      </c>
      <c r="G12" s="112" t="s">
        <v>69</v>
      </c>
      <c r="H12" s="113" t="s">
        <v>70</v>
      </c>
      <c r="I12" s="117"/>
      <c r="J12" s="106" t="s">
        <v>71</v>
      </c>
      <c r="K12" s="107">
        <v>1000</v>
      </c>
      <c r="L12" s="107">
        <v>0</v>
      </c>
      <c r="M12" s="107">
        <v>1000</v>
      </c>
      <c r="N12" s="108" t="s">
        <v>72</v>
      </c>
      <c r="O12" s="109">
        <v>0</v>
      </c>
      <c r="P12" s="110">
        <f>Q12+T12</f>
        <v>1000</v>
      </c>
      <c r="Q12" s="265">
        <f>SUM(R12:S12)</f>
        <v>0</v>
      </c>
      <c r="R12" s="109">
        <v>0</v>
      </c>
      <c r="S12" s="109">
        <v>0</v>
      </c>
      <c r="T12" s="148">
        <f t="shared" si="3"/>
        <v>1000</v>
      </c>
      <c r="U12" s="111">
        <v>1000</v>
      </c>
      <c r="V12" s="111">
        <v>0</v>
      </c>
      <c r="W12" s="111">
        <f>K12-O12-P12</f>
        <v>0</v>
      </c>
      <c r="X12" s="115"/>
    </row>
    <row r="13" spans="1:25" ht="35.25" customHeight="1" x14ac:dyDescent="0.25">
      <c r="A13" s="73" t="s">
        <v>73</v>
      </c>
      <c r="B13" s="73"/>
      <c r="C13" s="73"/>
      <c r="D13" s="73"/>
      <c r="E13" s="73"/>
      <c r="F13" s="73"/>
      <c r="G13" s="73"/>
      <c r="H13" s="73"/>
      <c r="I13" s="73"/>
      <c r="J13" s="73"/>
      <c r="K13" s="47">
        <f>K8+K11</f>
        <v>36898</v>
      </c>
      <c r="L13" s="47">
        <f>L8+L11</f>
        <v>35898</v>
      </c>
      <c r="M13" s="47">
        <f>M8+M11</f>
        <v>1000</v>
      </c>
      <c r="N13" s="47"/>
      <c r="O13" s="47">
        <f t="shared" ref="O13:W13" si="5">O8+O11</f>
        <v>964</v>
      </c>
      <c r="P13" s="47">
        <f t="shared" si="5"/>
        <v>3500</v>
      </c>
      <c r="Q13" s="47">
        <f t="shared" si="5"/>
        <v>1500</v>
      </c>
      <c r="R13" s="47">
        <f t="shared" si="5"/>
        <v>1500</v>
      </c>
      <c r="S13" s="47">
        <f t="shared" si="5"/>
        <v>0</v>
      </c>
      <c r="T13" s="47">
        <f t="shared" si="5"/>
        <v>2000</v>
      </c>
      <c r="U13" s="47">
        <f t="shared" si="5"/>
        <v>1000</v>
      </c>
      <c r="V13" s="47">
        <f t="shared" si="5"/>
        <v>1000</v>
      </c>
      <c r="W13" s="48">
        <f t="shared" si="5"/>
        <v>32434</v>
      </c>
      <c r="X13" s="49"/>
    </row>
    <row r="14" spans="1:25" s="88" customFormat="1" x14ac:dyDescent="0.25">
      <c r="A14" s="86"/>
      <c r="B14" s="86"/>
      <c r="C14" s="86"/>
      <c r="D14" s="86"/>
      <c r="E14" s="86"/>
      <c r="F14" s="86"/>
      <c r="G14" s="118"/>
      <c r="H14" s="86"/>
      <c r="I14" s="119"/>
      <c r="J14" s="120"/>
      <c r="K14" s="121"/>
      <c r="L14" s="121"/>
      <c r="M14" s="121"/>
      <c r="N14" s="122"/>
      <c r="O14" s="122"/>
      <c r="T14" s="78"/>
      <c r="X14" s="123"/>
      <c r="Y14"/>
    </row>
    <row r="15" spans="1:25" s="88" customFormat="1" x14ac:dyDescent="0.25">
      <c r="A15" s="86"/>
      <c r="B15" s="86"/>
      <c r="C15" s="86"/>
      <c r="D15" s="86"/>
      <c r="E15" s="86"/>
      <c r="F15" s="86"/>
      <c r="G15" s="86"/>
      <c r="H15" s="86"/>
      <c r="I15" s="124"/>
      <c r="J15" s="125"/>
      <c r="K15" s="126"/>
      <c r="L15" s="126"/>
      <c r="M15" s="126"/>
      <c r="T15" s="78"/>
      <c r="X15" s="123"/>
      <c r="Y15"/>
    </row>
    <row r="16" spans="1:25" s="88" customFormat="1" ht="18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T16" s="78"/>
      <c r="X16" s="123"/>
      <c r="Y16"/>
    </row>
    <row r="17" spans="1:25" s="133" customFormat="1" x14ac:dyDescent="0.2">
      <c r="A17" s="128"/>
      <c r="B17" s="129"/>
      <c r="C17" s="128"/>
      <c r="D17" s="129"/>
      <c r="E17" s="129"/>
      <c r="F17" s="129"/>
      <c r="G17" s="129"/>
      <c r="H17" s="129"/>
      <c r="I17" s="130"/>
      <c r="J17" s="131"/>
      <c r="K17" s="132"/>
      <c r="L17" s="132"/>
      <c r="M17" s="132"/>
      <c r="T17" s="78"/>
      <c r="X17" s="134"/>
      <c r="Y17" s="128"/>
    </row>
    <row r="18" spans="1:25" s="88" customFormat="1" x14ac:dyDescent="0.25">
      <c r="A18" s="86"/>
      <c r="B18" s="86"/>
      <c r="C18" s="86"/>
      <c r="D18" s="86"/>
      <c r="E18" s="86"/>
      <c r="F18" s="86"/>
      <c r="G18" s="86"/>
      <c r="H18" s="86"/>
      <c r="I18"/>
      <c r="J18" s="125"/>
      <c r="K18" s="126"/>
      <c r="L18" s="126"/>
      <c r="M18" s="126"/>
      <c r="T18" s="78"/>
      <c r="X18" s="123"/>
      <c r="Y18"/>
    </row>
    <row r="19" spans="1:25" s="88" customFormat="1" x14ac:dyDescent="0.25">
      <c r="A19" s="86"/>
      <c r="B19" s="86"/>
      <c r="C19" s="86"/>
      <c r="D19" s="86"/>
      <c r="E19" s="86"/>
      <c r="F19" s="86"/>
      <c r="G19" s="86"/>
      <c r="H19" s="86"/>
      <c r="I19"/>
      <c r="J19" s="125"/>
      <c r="K19" s="126"/>
      <c r="L19" s="126"/>
      <c r="M19" s="126"/>
      <c r="T19" s="78"/>
      <c r="X19" s="123"/>
      <c r="Y19"/>
    </row>
    <row r="20" spans="1:25" s="88" customFormat="1" x14ac:dyDescent="0.25">
      <c r="A20" s="86"/>
      <c r="B20" s="86"/>
      <c r="C20" s="86"/>
      <c r="D20" s="86"/>
      <c r="E20" s="86"/>
      <c r="F20" s="86"/>
      <c r="G20" s="86"/>
      <c r="H20" s="86"/>
      <c r="I20"/>
      <c r="J20" s="125"/>
      <c r="K20" s="126"/>
      <c r="L20" s="126"/>
      <c r="M20" s="126"/>
      <c r="T20" s="78"/>
      <c r="X20" s="123"/>
      <c r="Y20"/>
    </row>
    <row r="21" spans="1:25" s="88" customFormat="1" x14ac:dyDescent="0.25">
      <c r="A21" s="86"/>
      <c r="B21" s="86"/>
      <c r="C21" s="86"/>
      <c r="D21" s="86"/>
      <c r="E21" s="86"/>
      <c r="F21" s="86"/>
      <c r="G21" s="86"/>
      <c r="H21" s="86"/>
      <c r="I21"/>
      <c r="J21" s="125"/>
      <c r="K21" s="126"/>
      <c r="L21" s="126"/>
      <c r="M21" s="126"/>
      <c r="T21" s="78"/>
      <c r="X21" s="123"/>
      <c r="Y21"/>
    </row>
    <row r="22" spans="1:25" s="88" customFormat="1" x14ac:dyDescent="0.25">
      <c r="A22" s="86"/>
      <c r="B22" s="86"/>
      <c r="C22" s="86"/>
      <c r="D22" s="86"/>
      <c r="E22" s="86"/>
      <c r="F22" s="86"/>
      <c r="G22" s="86"/>
      <c r="H22" s="86"/>
      <c r="I22"/>
      <c r="J22" s="125"/>
      <c r="K22" s="126"/>
      <c r="L22" s="126"/>
      <c r="M22" s="126"/>
      <c r="T22" s="78"/>
      <c r="X22" s="123"/>
      <c r="Y22"/>
    </row>
    <row r="23" spans="1:25" s="88" customFormat="1" x14ac:dyDescent="0.25">
      <c r="A23" s="86"/>
      <c r="B23" s="86"/>
      <c r="C23" s="86"/>
      <c r="D23" s="86"/>
      <c r="E23" s="86"/>
      <c r="F23" s="86"/>
      <c r="G23" s="86"/>
      <c r="H23" s="86"/>
      <c r="I23"/>
      <c r="J23" s="125"/>
      <c r="K23" s="126"/>
      <c r="L23" s="126"/>
      <c r="M23" s="126"/>
      <c r="T23" s="78"/>
      <c r="X23" s="123"/>
      <c r="Y23"/>
    </row>
    <row r="24" spans="1:25" s="88" customFormat="1" x14ac:dyDescent="0.25">
      <c r="A24" s="86"/>
      <c r="B24" s="86"/>
      <c r="C24" s="86"/>
      <c r="D24" s="86"/>
      <c r="E24" s="86"/>
      <c r="F24" s="86"/>
      <c r="G24" s="86"/>
      <c r="H24" s="86"/>
      <c r="I24"/>
      <c r="J24" s="125"/>
      <c r="K24" s="126"/>
      <c r="L24" s="126"/>
      <c r="M24" s="126"/>
      <c r="T24" s="78"/>
      <c r="X24" s="123"/>
      <c r="Y24"/>
    </row>
    <row r="25" spans="1:25" s="88" customFormat="1" x14ac:dyDescent="0.25">
      <c r="A25" s="86"/>
      <c r="B25" s="86"/>
      <c r="C25" s="86"/>
      <c r="D25" s="86"/>
      <c r="E25" s="86"/>
      <c r="F25" s="86"/>
      <c r="G25" s="86"/>
      <c r="H25" s="86"/>
      <c r="I25"/>
      <c r="J25" s="125"/>
      <c r="K25" s="126"/>
      <c r="L25" s="126"/>
      <c r="M25" s="126"/>
      <c r="T25" s="78"/>
      <c r="X25" s="123"/>
      <c r="Y25"/>
    </row>
    <row r="26" spans="1:25" s="88" customFormat="1" x14ac:dyDescent="0.25">
      <c r="A26" s="86"/>
      <c r="B26" s="86"/>
      <c r="C26" s="86"/>
      <c r="D26" s="86"/>
      <c r="E26" s="86"/>
      <c r="F26" s="86"/>
      <c r="G26" s="86"/>
      <c r="H26" s="86"/>
      <c r="I26"/>
      <c r="J26" s="125"/>
      <c r="K26" s="126"/>
      <c r="L26" s="126"/>
      <c r="M26" s="126"/>
      <c r="T26" s="78"/>
      <c r="X26" s="123"/>
      <c r="Y26"/>
    </row>
    <row r="27" spans="1:25" s="88" customFormat="1" x14ac:dyDescent="0.25">
      <c r="A27" s="86"/>
      <c r="B27" s="86"/>
      <c r="C27" s="86"/>
      <c r="D27" s="86"/>
      <c r="E27" s="86"/>
      <c r="F27" s="86"/>
      <c r="G27" s="86"/>
      <c r="H27" s="86"/>
      <c r="I27"/>
      <c r="J27" s="125"/>
      <c r="K27" s="126"/>
      <c r="L27" s="126"/>
      <c r="M27" s="126"/>
      <c r="T27" s="78"/>
      <c r="X27" s="123"/>
      <c r="Y27"/>
    </row>
    <row r="28" spans="1:25" s="88" customFormat="1" x14ac:dyDescent="0.25">
      <c r="A28" s="86"/>
      <c r="B28" s="86"/>
      <c r="C28" s="86"/>
      <c r="D28" s="86"/>
      <c r="E28" s="86"/>
      <c r="F28" s="86"/>
      <c r="G28" s="86"/>
      <c r="H28" s="86"/>
      <c r="I28"/>
      <c r="J28" s="125"/>
      <c r="K28" s="126"/>
      <c r="L28" s="126"/>
      <c r="M28" s="126"/>
      <c r="T28" s="78"/>
      <c r="X28" s="123"/>
      <c r="Y28"/>
    </row>
    <row r="29" spans="1:25" s="88" customFormat="1" x14ac:dyDescent="0.25">
      <c r="A29" s="86"/>
      <c r="B29" s="86"/>
      <c r="C29" s="86"/>
      <c r="D29" s="86"/>
      <c r="E29" s="86"/>
      <c r="F29" s="86"/>
      <c r="G29" s="86"/>
      <c r="H29" s="86"/>
      <c r="I29"/>
      <c r="J29" s="125"/>
      <c r="K29" s="126"/>
      <c r="L29" s="126"/>
      <c r="M29" s="126"/>
      <c r="T29" s="78"/>
      <c r="X29" s="123"/>
      <c r="Y29"/>
    </row>
    <row r="30" spans="1:25" s="88" customFormat="1" x14ac:dyDescent="0.25">
      <c r="A30" s="86"/>
      <c r="B30" s="86"/>
      <c r="C30" s="86"/>
      <c r="D30" s="86"/>
      <c r="E30" s="86"/>
      <c r="F30" s="86"/>
      <c r="G30" s="86"/>
      <c r="H30" s="86"/>
      <c r="I30"/>
      <c r="J30" s="125"/>
      <c r="K30" s="126"/>
      <c r="L30" s="126"/>
      <c r="M30" s="126"/>
      <c r="T30" s="78"/>
      <c r="X30" s="123"/>
      <c r="Y30"/>
    </row>
    <row r="31" spans="1:25" s="88" customFormat="1" x14ac:dyDescent="0.25">
      <c r="A31" s="86"/>
      <c r="B31" s="86"/>
      <c r="C31" s="86"/>
      <c r="D31" s="86"/>
      <c r="E31" s="86"/>
      <c r="F31" s="86"/>
      <c r="G31" s="86"/>
      <c r="H31" s="86"/>
      <c r="I31"/>
      <c r="J31" s="125"/>
      <c r="K31" s="126"/>
      <c r="L31" s="126"/>
      <c r="M31" s="126"/>
      <c r="T31" s="78"/>
      <c r="X31" s="123"/>
      <c r="Y31"/>
    </row>
    <row r="32" spans="1:25" s="88" customFormat="1" x14ac:dyDescent="0.25">
      <c r="A32" s="86"/>
      <c r="B32" s="86"/>
      <c r="C32" s="86"/>
      <c r="D32" s="86"/>
      <c r="E32" s="86"/>
      <c r="F32" s="86"/>
      <c r="G32" s="86"/>
      <c r="H32" s="86"/>
      <c r="I32"/>
      <c r="J32" s="125"/>
      <c r="K32" s="126"/>
      <c r="L32" s="126"/>
      <c r="M32" s="126"/>
      <c r="T32" s="78"/>
      <c r="X32" s="123"/>
      <c r="Y32"/>
    </row>
    <row r="33" spans="1:25" s="88" customFormat="1" x14ac:dyDescent="0.25">
      <c r="A33" s="86"/>
      <c r="B33" s="86"/>
      <c r="C33" s="86"/>
      <c r="D33" s="86"/>
      <c r="E33" s="86"/>
      <c r="F33" s="86"/>
      <c r="G33" s="86"/>
      <c r="H33" s="86"/>
      <c r="I33"/>
      <c r="J33" s="125"/>
      <c r="K33" s="126"/>
      <c r="L33" s="126"/>
      <c r="M33" s="126"/>
      <c r="T33" s="78"/>
      <c r="X33" s="123"/>
      <c r="Y33"/>
    </row>
    <row r="34" spans="1:25" s="88" customFormat="1" x14ac:dyDescent="0.25">
      <c r="A34" s="86"/>
      <c r="B34" s="86"/>
      <c r="C34" s="86"/>
      <c r="D34" s="86"/>
      <c r="E34" s="86"/>
      <c r="F34" s="86"/>
      <c r="G34" s="86"/>
      <c r="H34" s="86"/>
      <c r="I34"/>
      <c r="J34" s="125"/>
      <c r="K34" s="126"/>
      <c r="L34" s="126"/>
      <c r="M34" s="126"/>
      <c r="T34" s="78"/>
      <c r="X34" s="123"/>
      <c r="Y34"/>
    </row>
    <row r="35" spans="1:25" s="88" customFormat="1" x14ac:dyDescent="0.25">
      <c r="A35" s="86"/>
      <c r="B35" s="86"/>
      <c r="C35" s="86"/>
      <c r="D35" s="86"/>
      <c r="E35" s="86"/>
      <c r="F35" s="86"/>
      <c r="G35" s="86"/>
      <c r="H35" s="86"/>
      <c r="I35"/>
      <c r="J35" s="86"/>
      <c r="K35" s="126"/>
      <c r="L35" s="126"/>
      <c r="M35" s="126"/>
      <c r="T35" s="78"/>
      <c r="X35" s="123"/>
      <c r="Y35"/>
    </row>
    <row r="36" spans="1:25" s="88" customFormat="1" x14ac:dyDescent="0.25">
      <c r="A36" s="86"/>
      <c r="B36" s="86"/>
      <c r="C36" s="86"/>
      <c r="D36" s="86"/>
      <c r="E36" s="86"/>
      <c r="F36" s="86"/>
      <c r="G36" s="86"/>
      <c r="H36" s="86"/>
      <c r="I36"/>
      <c r="J36" s="86"/>
      <c r="K36" s="126"/>
      <c r="L36" s="126"/>
      <c r="M36" s="126"/>
      <c r="T36" s="78"/>
      <c r="X36" s="123"/>
      <c r="Y36"/>
    </row>
    <row r="37" spans="1:25" s="88" customFormat="1" x14ac:dyDescent="0.25">
      <c r="A37" s="86"/>
      <c r="B37" s="86"/>
      <c r="C37" s="86"/>
      <c r="D37" s="86"/>
      <c r="E37" s="86"/>
      <c r="F37" s="86"/>
      <c r="G37" s="86"/>
      <c r="H37" s="86"/>
      <c r="I37"/>
      <c r="J37" s="86"/>
      <c r="K37" s="126"/>
      <c r="L37" s="126"/>
      <c r="M37" s="126"/>
      <c r="T37" s="78"/>
      <c r="X37" s="123"/>
      <c r="Y37"/>
    </row>
    <row r="38" spans="1:25" s="88" customFormat="1" x14ac:dyDescent="0.25">
      <c r="A38" s="86"/>
      <c r="B38" s="86"/>
      <c r="C38" s="86"/>
      <c r="D38" s="86"/>
      <c r="E38" s="86"/>
      <c r="F38" s="86"/>
      <c r="G38" s="86"/>
      <c r="H38" s="86"/>
      <c r="I38"/>
      <c r="J38" s="86"/>
      <c r="K38" s="126"/>
      <c r="L38" s="126"/>
      <c r="M38" s="126"/>
      <c r="T38" s="78"/>
      <c r="X38" s="123"/>
      <c r="Y38"/>
    </row>
    <row r="39" spans="1:25" s="88" customFormat="1" x14ac:dyDescent="0.25">
      <c r="A39" s="86"/>
      <c r="B39" s="86"/>
      <c r="C39" s="86"/>
      <c r="D39" s="86"/>
      <c r="E39" s="86"/>
      <c r="F39" s="86"/>
      <c r="G39" s="86"/>
      <c r="H39" s="86"/>
      <c r="I39"/>
      <c r="J39" s="86"/>
      <c r="K39" s="126"/>
      <c r="L39" s="126"/>
      <c r="M39" s="126"/>
      <c r="T39" s="78"/>
      <c r="X39" s="123"/>
      <c r="Y39"/>
    </row>
    <row r="40" spans="1:25" s="88" customFormat="1" x14ac:dyDescent="0.25">
      <c r="A40" s="86"/>
      <c r="B40" s="86"/>
      <c r="C40" s="86"/>
      <c r="D40" s="86"/>
      <c r="E40" s="86"/>
      <c r="F40" s="86"/>
      <c r="G40" s="86"/>
      <c r="H40" s="86"/>
      <c r="I40"/>
      <c r="J40" s="86"/>
      <c r="K40" s="126"/>
      <c r="L40" s="126"/>
      <c r="M40" s="126"/>
      <c r="T40" s="78"/>
      <c r="X40" s="123"/>
      <c r="Y40"/>
    </row>
    <row r="41" spans="1:25" s="88" customFormat="1" x14ac:dyDescent="0.25">
      <c r="A41" s="86"/>
      <c r="B41" s="86"/>
      <c r="C41" s="86"/>
      <c r="D41" s="86"/>
      <c r="E41" s="86"/>
      <c r="F41" s="86"/>
      <c r="G41" s="86"/>
      <c r="H41" s="86"/>
      <c r="I41"/>
      <c r="J41" s="86"/>
      <c r="K41" s="126"/>
      <c r="L41" s="126"/>
      <c r="M41" s="126"/>
      <c r="T41" s="78"/>
      <c r="X41" s="123"/>
      <c r="Y41"/>
    </row>
    <row r="42" spans="1:25" s="88" customFormat="1" x14ac:dyDescent="0.25">
      <c r="A42" s="86"/>
      <c r="B42" s="86"/>
      <c r="C42" s="86"/>
      <c r="D42" s="86"/>
      <c r="E42" s="86"/>
      <c r="F42" s="86"/>
      <c r="G42" s="86"/>
      <c r="H42" s="86"/>
      <c r="I42"/>
      <c r="J42" s="86"/>
      <c r="K42" s="126"/>
      <c r="L42" s="126"/>
      <c r="M42" s="126"/>
      <c r="T42" s="78"/>
      <c r="X42" s="123"/>
      <c r="Y42"/>
    </row>
    <row r="43" spans="1:25" s="88" customFormat="1" x14ac:dyDescent="0.25">
      <c r="A43" s="86"/>
      <c r="B43" s="86"/>
      <c r="C43" s="86"/>
      <c r="D43" s="86"/>
      <c r="E43" s="86"/>
      <c r="F43" s="86"/>
      <c r="G43" s="86"/>
      <c r="H43" s="86"/>
      <c r="I43"/>
      <c r="J43" s="86"/>
      <c r="K43" s="126"/>
      <c r="L43" s="126"/>
      <c r="M43" s="126"/>
      <c r="T43" s="78"/>
      <c r="X43" s="123"/>
      <c r="Y43"/>
    </row>
    <row r="44" spans="1:25" s="88" customFormat="1" x14ac:dyDescent="0.25">
      <c r="A44" s="86"/>
      <c r="B44" s="86"/>
      <c r="C44" s="86"/>
      <c r="D44" s="86"/>
      <c r="E44" s="86"/>
      <c r="F44" s="86"/>
      <c r="G44" s="86"/>
      <c r="H44" s="86"/>
      <c r="I44"/>
      <c r="J44" s="86"/>
      <c r="K44" s="126"/>
      <c r="L44" s="126"/>
      <c r="M44" s="126"/>
      <c r="T44" s="78"/>
      <c r="X44" s="123"/>
      <c r="Y44"/>
    </row>
    <row r="45" spans="1:25" s="88" customFormat="1" x14ac:dyDescent="0.25">
      <c r="A45" s="86"/>
      <c r="B45" s="86"/>
      <c r="C45" s="86"/>
      <c r="D45" s="86"/>
      <c r="E45" s="86"/>
      <c r="F45" s="86"/>
      <c r="G45" s="86"/>
      <c r="H45" s="86"/>
      <c r="I45"/>
      <c r="J45" s="86"/>
      <c r="K45" s="126"/>
      <c r="L45" s="126"/>
      <c r="M45" s="126"/>
      <c r="T45" s="78"/>
      <c r="X45" s="123"/>
      <c r="Y45"/>
    </row>
    <row r="46" spans="1:25" s="88" customFormat="1" x14ac:dyDescent="0.25">
      <c r="A46"/>
      <c r="B46"/>
      <c r="C46"/>
      <c r="D46"/>
      <c r="E46"/>
      <c r="F46"/>
      <c r="G46"/>
      <c r="H46"/>
      <c r="I46"/>
      <c r="J46" s="86"/>
      <c r="K46" s="126"/>
      <c r="L46" s="126"/>
      <c r="M46" s="126"/>
      <c r="T46" s="78"/>
      <c r="X46" s="123"/>
      <c r="Y46"/>
    </row>
    <row r="47" spans="1:25" s="88" customFormat="1" x14ac:dyDescent="0.25">
      <c r="A47"/>
      <c r="B47"/>
      <c r="C47"/>
      <c r="D47"/>
      <c r="E47"/>
      <c r="F47"/>
      <c r="G47"/>
      <c r="H47"/>
      <c r="I47"/>
      <c r="J47" s="86"/>
      <c r="K47" s="126"/>
      <c r="L47" s="126"/>
      <c r="M47" s="126"/>
      <c r="T47" s="78"/>
      <c r="X47" s="123"/>
      <c r="Y47"/>
    </row>
    <row r="48" spans="1:25" s="88" customFormat="1" x14ac:dyDescent="0.25">
      <c r="A48"/>
      <c r="B48"/>
      <c r="C48"/>
      <c r="D48"/>
      <c r="E48"/>
      <c r="F48"/>
      <c r="G48"/>
      <c r="H48"/>
      <c r="I48"/>
      <c r="J48" s="86"/>
      <c r="K48" s="126"/>
      <c r="L48" s="126"/>
      <c r="M48" s="126"/>
      <c r="T48" s="78"/>
      <c r="X48" s="123"/>
      <c r="Y48"/>
    </row>
    <row r="49" spans="1:25" s="88" customFormat="1" x14ac:dyDescent="0.25">
      <c r="A49"/>
      <c r="B49"/>
      <c r="C49"/>
      <c r="D49"/>
      <c r="E49"/>
      <c r="F49"/>
      <c r="G49"/>
      <c r="H49"/>
      <c r="I49"/>
      <c r="J49" s="86"/>
      <c r="K49" s="126"/>
      <c r="L49" s="126"/>
      <c r="M49" s="126"/>
      <c r="T49" s="78"/>
      <c r="X49" s="123"/>
      <c r="Y49"/>
    </row>
    <row r="50" spans="1:25" s="88" customFormat="1" x14ac:dyDescent="0.25">
      <c r="A50"/>
      <c r="B50"/>
      <c r="C50"/>
      <c r="D50"/>
      <c r="E50"/>
      <c r="F50"/>
      <c r="G50"/>
      <c r="H50"/>
      <c r="I50"/>
      <c r="J50" s="86"/>
      <c r="K50" s="126"/>
      <c r="L50" s="126"/>
      <c r="M50" s="126"/>
      <c r="T50" s="78"/>
      <c r="X50" s="123"/>
      <c r="Y50"/>
    </row>
    <row r="51" spans="1:25" s="88" customFormat="1" x14ac:dyDescent="0.25">
      <c r="A51"/>
      <c r="B51"/>
      <c r="C51"/>
      <c r="D51"/>
      <c r="E51"/>
      <c r="F51"/>
      <c r="G51"/>
      <c r="H51"/>
      <c r="I51"/>
      <c r="J51" s="86"/>
      <c r="K51" s="126"/>
      <c r="L51" s="126"/>
      <c r="M51" s="126"/>
      <c r="T51" s="78"/>
      <c r="X51" s="123"/>
      <c r="Y51"/>
    </row>
    <row r="52" spans="1:25" s="88" customFormat="1" x14ac:dyDescent="0.25">
      <c r="A52"/>
      <c r="B52"/>
      <c r="C52"/>
      <c r="D52"/>
      <c r="E52"/>
      <c r="F52"/>
      <c r="G52"/>
      <c r="H52"/>
      <c r="I52"/>
      <c r="J52" s="86"/>
      <c r="K52" s="126"/>
      <c r="L52" s="126"/>
      <c r="M52" s="126"/>
      <c r="T52" s="78"/>
      <c r="X52" s="123"/>
      <c r="Y52"/>
    </row>
    <row r="53" spans="1:25" s="88" customFormat="1" x14ac:dyDescent="0.25">
      <c r="A53"/>
      <c r="B53"/>
      <c r="C53"/>
      <c r="D53"/>
      <c r="E53"/>
      <c r="F53"/>
      <c r="G53"/>
      <c r="H53"/>
      <c r="I53"/>
      <c r="J53" s="86"/>
      <c r="K53" s="126"/>
      <c r="L53" s="126"/>
      <c r="M53" s="126"/>
      <c r="T53" s="78"/>
      <c r="X53" s="123"/>
      <c r="Y53"/>
    </row>
    <row r="54" spans="1:25" s="88" customFormat="1" x14ac:dyDescent="0.25">
      <c r="A54"/>
      <c r="B54"/>
      <c r="C54"/>
      <c r="D54"/>
      <c r="E54"/>
      <c r="F54"/>
      <c r="G54"/>
      <c r="H54"/>
      <c r="I54"/>
      <c r="J54" s="86"/>
      <c r="K54" s="126"/>
      <c r="L54" s="126"/>
      <c r="M54" s="126"/>
      <c r="T54" s="78"/>
      <c r="X54" s="123"/>
      <c r="Y54"/>
    </row>
    <row r="55" spans="1:25" s="88" customFormat="1" x14ac:dyDescent="0.25">
      <c r="A55"/>
      <c r="B55"/>
      <c r="C55"/>
      <c r="D55"/>
      <c r="E55"/>
      <c r="F55"/>
      <c r="G55"/>
      <c r="H55"/>
      <c r="I55"/>
      <c r="J55" s="86"/>
      <c r="K55" s="126"/>
      <c r="L55" s="126"/>
      <c r="M55" s="126"/>
      <c r="T55" s="78"/>
      <c r="X55" s="123"/>
      <c r="Y55"/>
    </row>
    <row r="56" spans="1:25" s="88" customFormat="1" x14ac:dyDescent="0.25">
      <c r="A56"/>
      <c r="B56"/>
      <c r="C56"/>
      <c r="D56"/>
      <c r="E56"/>
      <c r="F56"/>
      <c r="G56"/>
      <c r="H56"/>
      <c r="I56"/>
      <c r="J56" s="86"/>
      <c r="K56" s="126"/>
      <c r="L56" s="126"/>
      <c r="M56" s="126"/>
      <c r="T56" s="78"/>
      <c r="X56" s="123"/>
      <c r="Y56"/>
    </row>
    <row r="57" spans="1:25" s="88" customFormat="1" x14ac:dyDescent="0.25">
      <c r="A57"/>
      <c r="B57"/>
      <c r="C57"/>
      <c r="D57"/>
      <c r="E57"/>
      <c r="F57"/>
      <c r="G57"/>
      <c r="H57"/>
      <c r="I57"/>
      <c r="J57" s="86"/>
      <c r="K57" s="126"/>
      <c r="L57" s="126"/>
      <c r="M57" s="126"/>
      <c r="T57" s="78"/>
      <c r="X57" s="123"/>
      <c r="Y57"/>
    </row>
    <row r="58" spans="1:25" s="88" customFormat="1" x14ac:dyDescent="0.25">
      <c r="A58"/>
      <c r="B58"/>
      <c r="C58"/>
      <c r="D58"/>
      <c r="E58"/>
      <c r="F58"/>
      <c r="G58"/>
      <c r="H58"/>
      <c r="I58"/>
      <c r="J58" s="86"/>
      <c r="K58" s="126"/>
      <c r="L58" s="126"/>
      <c r="M58" s="126"/>
      <c r="T58" s="78"/>
      <c r="X58" s="123"/>
      <c r="Y58"/>
    </row>
    <row r="59" spans="1:25" s="88" customFormat="1" x14ac:dyDescent="0.25">
      <c r="A59"/>
      <c r="B59"/>
      <c r="C59"/>
      <c r="D59"/>
      <c r="E59"/>
      <c r="F59"/>
      <c r="G59"/>
      <c r="H59"/>
      <c r="I59"/>
      <c r="J59" s="86"/>
      <c r="K59" s="126"/>
      <c r="L59" s="126"/>
      <c r="M59" s="126"/>
      <c r="T59" s="78"/>
      <c r="X59" s="123"/>
      <c r="Y59"/>
    </row>
    <row r="60" spans="1:25" s="88" customFormat="1" x14ac:dyDescent="0.25">
      <c r="A60"/>
      <c r="B60"/>
      <c r="C60"/>
      <c r="D60"/>
      <c r="E60"/>
      <c r="F60"/>
      <c r="G60"/>
      <c r="H60"/>
      <c r="I60"/>
      <c r="J60" s="86"/>
      <c r="K60" s="126"/>
      <c r="L60" s="126"/>
      <c r="M60" s="126"/>
      <c r="T60" s="78"/>
      <c r="X60" s="123"/>
      <c r="Y60"/>
    </row>
    <row r="61" spans="1:25" s="88" customFormat="1" x14ac:dyDescent="0.25">
      <c r="A61"/>
      <c r="B61"/>
      <c r="C61"/>
      <c r="D61"/>
      <c r="E61"/>
      <c r="F61"/>
      <c r="G61"/>
      <c r="H61"/>
      <c r="I61"/>
      <c r="J61" s="86"/>
      <c r="K61" s="126"/>
      <c r="L61" s="126"/>
      <c r="M61" s="126"/>
      <c r="T61" s="78"/>
      <c r="X61" s="123"/>
      <c r="Y61"/>
    </row>
    <row r="62" spans="1:25" s="88" customFormat="1" x14ac:dyDescent="0.25">
      <c r="A62"/>
      <c r="B62"/>
      <c r="C62"/>
      <c r="D62"/>
      <c r="E62"/>
      <c r="F62"/>
      <c r="G62"/>
      <c r="H62"/>
      <c r="I62"/>
      <c r="J62" s="86"/>
      <c r="K62" s="126"/>
      <c r="L62" s="126"/>
      <c r="M62" s="126"/>
      <c r="T62" s="78"/>
      <c r="X62" s="123"/>
      <c r="Y62"/>
    </row>
    <row r="63" spans="1:25" s="88" customFormat="1" x14ac:dyDescent="0.25">
      <c r="A63"/>
      <c r="B63"/>
      <c r="C63"/>
      <c r="D63"/>
      <c r="E63"/>
      <c r="F63"/>
      <c r="G63"/>
      <c r="H63"/>
      <c r="I63"/>
      <c r="J63" s="86"/>
      <c r="K63" s="126"/>
      <c r="L63" s="126"/>
      <c r="M63" s="126"/>
      <c r="T63" s="78"/>
      <c r="X63" s="123"/>
      <c r="Y63"/>
    </row>
    <row r="64" spans="1:25" s="88" customFormat="1" x14ac:dyDescent="0.25">
      <c r="A64"/>
      <c r="B64"/>
      <c r="C64"/>
      <c r="D64"/>
      <c r="E64"/>
      <c r="F64"/>
      <c r="G64"/>
      <c r="H64"/>
      <c r="I64"/>
      <c r="J64" s="86"/>
      <c r="K64" s="126"/>
      <c r="L64" s="126"/>
      <c r="M64" s="126"/>
      <c r="T64" s="78"/>
      <c r="X64" s="123"/>
      <c r="Y64"/>
    </row>
    <row r="65" spans="1:25" s="88" customFormat="1" x14ac:dyDescent="0.25">
      <c r="A65"/>
      <c r="B65"/>
      <c r="C65"/>
      <c r="D65"/>
      <c r="E65"/>
      <c r="F65"/>
      <c r="G65"/>
      <c r="H65"/>
      <c r="I65"/>
      <c r="J65" s="86"/>
      <c r="K65" s="126"/>
      <c r="L65" s="126"/>
      <c r="M65" s="126"/>
      <c r="T65" s="78"/>
      <c r="X65" s="123"/>
      <c r="Y65"/>
    </row>
    <row r="66" spans="1:25" s="88" customFormat="1" x14ac:dyDescent="0.25">
      <c r="A66"/>
      <c r="B66"/>
      <c r="C66"/>
      <c r="D66"/>
      <c r="E66"/>
      <c r="F66"/>
      <c r="G66"/>
      <c r="H66"/>
      <c r="I66"/>
      <c r="J66" s="86"/>
      <c r="K66" s="126"/>
      <c r="L66" s="126"/>
      <c r="M66" s="126"/>
      <c r="T66" s="78"/>
      <c r="X66" s="123"/>
      <c r="Y66"/>
    </row>
    <row r="67" spans="1:25" s="88" customFormat="1" x14ac:dyDescent="0.25">
      <c r="A67"/>
      <c r="B67"/>
      <c r="C67"/>
      <c r="D67"/>
      <c r="E67"/>
      <c r="F67"/>
      <c r="G67"/>
      <c r="H67"/>
      <c r="I67"/>
      <c r="J67" s="86"/>
      <c r="K67" s="126"/>
      <c r="L67" s="126"/>
      <c r="M67" s="126"/>
      <c r="T67" s="78"/>
      <c r="X67" s="123"/>
      <c r="Y67"/>
    </row>
    <row r="68" spans="1:25" s="88" customFormat="1" x14ac:dyDescent="0.25">
      <c r="A68"/>
      <c r="B68"/>
      <c r="C68"/>
      <c r="D68"/>
      <c r="E68"/>
      <c r="F68"/>
      <c r="G68"/>
      <c r="H68"/>
      <c r="I68"/>
      <c r="J68" s="86"/>
      <c r="K68" s="126"/>
      <c r="L68" s="126"/>
      <c r="M68" s="126"/>
      <c r="T68" s="78"/>
      <c r="X68" s="123"/>
      <c r="Y68"/>
    </row>
    <row r="69" spans="1:25" s="88" customFormat="1" x14ac:dyDescent="0.25">
      <c r="A69"/>
      <c r="B69"/>
      <c r="C69"/>
      <c r="D69"/>
      <c r="E69"/>
      <c r="F69"/>
      <c r="G69"/>
      <c r="H69"/>
      <c r="I69"/>
      <c r="J69" s="86"/>
      <c r="K69" s="126"/>
      <c r="L69" s="126"/>
      <c r="M69" s="126"/>
      <c r="T69" s="78"/>
      <c r="X69" s="123"/>
      <c r="Y69"/>
    </row>
    <row r="70" spans="1:25" s="88" customFormat="1" x14ac:dyDescent="0.25">
      <c r="A70"/>
      <c r="B70"/>
      <c r="C70"/>
      <c r="D70"/>
      <c r="E70"/>
      <c r="F70"/>
      <c r="G70"/>
      <c r="H70"/>
      <c r="I70"/>
      <c r="J70" s="86"/>
      <c r="K70" s="126"/>
      <c r="L70" s="126"/>
      <c r="M70" s="126"/>
      <c r="T70" s="78"/>
      <c r="X70" s="123"/>
      <c r="Y70"/>
    </row>
    <row r="71" spans="1:25" s="88" customFormat="1" x14ac:dyDescent="0.25">
      <c r="A71"/>
      <c r="B71"/>
      <c r="C71"/>
      <c r="D71"/>
      <c r="E71"/>
      <c r="F71"/>
      <c r="G71"/>
      <c r="H71"/>
      <c r="I71"/>
      <c r="J71" s="86"/>
      <c r="K71" s="126"/>
      <c r="L71" s="126"/>
      <c r="M71" s="126"/>
      <c r="T71" s="78"/>
      <c r="X71" s="123"/>
      <c r="Y71"/>
    </row>
    <row r="72" spans="1:25" s="88" customFormat="1" x14ac:dyDescent="0.25">
      <c r="A72"/>
      <c r="B72"/>
      <c r="C72"/>
      <c r="D72"/>
      <c r="E72"/>
      <c r="F72"/>
      <c r="G72"/>
      <c r="H72"/>
      <c r="I72"/>
      <c r="J72" s="86"/>
      <c r="K72" s="126"/>
      <c r="L72" s="126"/>
      <c r="M72" s="126"/>
      <c r="T72" s="78"/>
      <c r="X72" s="123"/>
      <c r="Y72"/>
    </row>
    <row r="73" spans="1:25" s="88" customFormat="1" x14ac:dyDescent="0.25">
      <c r="A73"/>
      <c r="B73"/>
      <c r="C73"/>
      <c r="D73"/>
      <c r="E73"/>
      <c r="F73"/>
      <c r="G73"/>
      <c r="H73"/>
      <c r="I73"/>
      <c r="J73" s="86"/>
      <c r="K73" s="126"/>
      <c r="L73" s="126"/>
      <c r="M73" s="126"/>
      <c r="T73" s="78"/>
      <c r="X73" s="123"/>
      <c r="Y73"/>
    </row>
    <row r="74" spans="1:25" s="88" customFormat="1" x14ac:dyDescent="0.25">
      <c r="A74"/>
      <c r="B74"/>
      <c r="C74"/>
      <c r="D74"/>
      <c r="E74"/>
      <c r="F74"/>
      <c r="G74"/>
      <c r="H74"/>
      <c r="I74"/>
      <c r="J74" s="86"/>
      <c r="K74" s="126"/>
      <c r="L74" s="126"/>
      <c r="M74" s="126"/>
      <c r="T74" s="78"/>
      <c r="X74" s="123"/>
      <c r="Y74"/>
    </row>
    <row r="75" spans="1:25" s="88" customFormat="1" x14ac:dyDescent="0.25">
      <c r="A75"/>
      <c r="B75"/>
      <c r="C75"/>
      <c r="D75"/>
      <c r="E75"/>
      <c r="F75"/>
      <c r="G75"/>
      <c r="H75"/>
      <c r="I75"/>
      <c r="J75" s="86"/>
      <c r="K75" s="126"/>
      <c r="L75" s="126"/>
      <c r="M75" s="126"/>
      <c r="T75" s="78"/>
      <c r="X75" s="123"/>
      <c r="Y75"/>
    </row>
    <row r="76" spans="1:25" s="88" customFormat="1" x14ac:dyDescent="0.25">
      <c r="A76"/>
      <c r="B76"/>
      <c r="C76"/>
      <c r="D76"/>
      <c r="E76"/>
      <c r="F76"/>
      <c r="G76"/>
      <c r="H76"/>
      <c r="I76"/>
      <c r="J76" s="86"/>
      <c r="K76" s="126"/>
      <c r="L76" s="126"/>
      <c r="M76" s="126"/>
      <c r="T76" s="78"/>
      <c r="X76" s="123"/>
      <c r="Y76"/>
    </row>
    <row r="77" spans="1:25" s="88" customFormat="1" x14ac:dyDescent="0.25">
      <c r="A77"/>
      <c r="B77"/>
      <c r="C77"/>
      <c r="D77"/>
      <c r="E77"/>
      <c r="F77"/>
      <c r="G77"/>
      <c r="H77"/>
      <c r="I77"/>
      <c r="J77" s="86"/>
      <c r="K77" s="126"/>
      <c r="L77" s="126"/>
      <c r="M77" s="126"/>
      <c r="T77" s="78"/>
      <c r="X77" s="123"/>
      <c r="Y77"/>
    </row>
    <row r="78" spans="1:25" s="88" customFormat="1" x14ac:dyDescent="0.25">
      <c r="A78"/>
      <c r="B78"/>
      <c r="C78"/>
      <c r="D78"/>
      <c r="E78"/>
      <c r="F78"/>
      <c r="G78"/>
      <c r="H78"/>
      <c r="I78"/>
      <c r="J78" s="86"/>
      <c r="K78" s="126"/>
      <c r="L78" s="126"/>
      <c r="M78" s="126"/>
      <c r="T78" s="78"/>
      <c r="X78" s="123"/>
      <c r="Y78"/>
    </row>
    <row r="79" spans="1:25" s="88" customFormat="1" x14ac:dyDescent="0.25">
      <c r="A79"/>
      <c r="B79"/>
      <c r="C79"/>
      <c r="D79"/>
      <c r="E79"/>
      <c r="F79"/>
      <c r="G79"/>
      <c r="H79"/>
      <c r="I79"/>
      <c r="J79" s="86"/>
      <c r="K79" s="126"/>
      <c r="L79" s="126"/>
      <c r="M79" s="126"/>
      <c r="T79" s="78"/>
      <c r="X79" s="123"/>
      <c r="Y79"/>
    </row>
    <row r="80" spans="1:25" s="88" customFormat="1" x14ac:dyDescent="0.25">
      <c r="A80"/>
      <c r="B80"/>
      <c r="C80"/>
      <c r="D80"/>
      <c r="E80"/>
      <c r="F80"/>
      <c r="G80"/>
      <c r="H80"/>
      <c r="I80"/>
      <c r="J80" s="86"/>
      <c r="K80" s="126"/>
      <c r="L80" s="126"/>
      <c r="M80" s="126"/>
      <c r="T80" s="78"/>
      <c r="X80" s="123"/>
      <c r="Y80"/>
    </row>
    <row r="81" spans="1:25" s="88" customFormat="1" x14ac:dyDescent="0.25">
      <c r="A81"/>
      <c r="B81"/>
      <c r="C81"/>
      <c r="D81"/>
      <c r="E81"/>
      <c r="F81"/>
      <c r="G81"/>
      <c r="H81"/>
      <c r="I81"/>
      <c r="J81" s="86"/>
      <c r="K81" s="126"/>
      <c r="L81" s="126"/>
      <c r="M81" s="126"/>
      <c r="T81" s="78"/>
      <c r="X81" s="123"/>
      <c r="Y81"/>
    </row>
    <row r="82" spans="1:25" s="88" customFormat="1" x14ac:dyDescent="0.25">
      <c r="A82"/>
      <c r="B82"/>
      <c r="C82"/>
      <c r="D82"/>
      <c r="E82"/>
      <c r="F82"/>
      <c r="G82"/>
      <c r="H82"/>
      <c r="I82"/>
      <c r="J82" s="86"/>
      <c r="K82" s="126"/>
      <c r="L82" s="126"/>
      <c r="M82" s="126"/>
      <c r="T82" s="78"/>
      <c r="X82" s="123"/>
      <c r="Y82"/>
    </row>
    <row r="83" spans="1:25" s="88" customFormat="1" x14ac:dyDescent="0.25">
      <c r="A83"/>
      <c r="B83"/>
      <c r="C83"/>
      <c r="D83"/>
      <c r="E83"/>
      <c r="F83"/>
      <c r="G83"/>
      <c r="H83"/>
      <c r="I83"/>
      <c r="J83" s="86"/>
      <c r="K83" s="126"/>
      <c r="L83" s="126"/>
      <c r="M83" s="126"/>
      <c r="T83" s="78"/>
      <c r="X83" s="123"/>
      <c r="Y83"/>
    </row>
    <row r="84" spans="1:25" s="88" customFormat="1" x14ac:dyDescent="0.25">
      <c r="A84"/>
      <c r="B84"/>
      <c r="C84"/>
      <c r="D84"/>
      <c r="E84"/>
      <c r="F84"/>
      <c r="G84"/>
      <c r="H84"/>
      <c r="I84"/>
      <c r="J84" s="86"/>
      <c r="K84" s="126"/>
      <c r="L84" s="126"/>
      <c r="M84" s="126"/>
      <c r="T84" s="78"/>
      <c r="X84" s="123"/>
      <c r="Y84"/>
    </row>
    <row r="85" spans="1:25" s="88" customFormat="1" x14ac:dyDescent="0.25">
      <c r="A85"/>
      <c r="B85"/>
      <c r="C85"/>
      <c r="D85"/>
      <c r="E85"/>
      <c r="F85"/>
      <c r="G85"/>
      <c r="H85"/>
      <c r="I85"/>
      <c r="J85" s="86"/>
      <c r="K85" s="126"/>
      <c r="L85" s="126"/>
      <c r="M85" s="126"/>
      <c r="T85" s="78"/>
      <c r="X85" s="123"/>
      <c r="Y85"/>
    </row>
    <row r="86" spans="1:25" s="88" customFormat="1" x14ac:dyDescent="0.25">
      <c r="A86"/>
      <c r="B86"/>
      <c r="C86"/>
      <c r="D86"/>
      <c r="E86"/>
      <c r="F86"/>
      <c r="G86"/>
      <c r="H86"/>
      <c r="I86"/>
      <c r="J86" s="86"/>
      <c r="K86" s="126"/>
      <c r="L86" s="126"/>
      <c r="M86" s="126"/>
      <c r="T86" s="78"/>
      <c r="X86" s="123"/>
      <c r="Y86"/>
    </row>
    <row r="87" spans="1:25" s="88" customFormat="1" x14ac:dyDescent="0.25">
      <c r="A87"/>
      <c r="B87"/>
      <c r="C87"/>
      <c r="D87"/>
      <c r="E87"/>
      <c r="F87"/>
      <c r="G87"/>
      <c r="H87"/>
      <c r="I87"/>
      <c r="J87" s="86"/>
      <c r="K87" s="126"/>
      <c r="L87" s="126"/>
      <c r="M87" s="126"/>
      <c r="T87" s="78"/>
      <c r="X87" s="123"/>
      <c r="Y87"/>
    </row>
    <row r="88" spans="1:25" s="88" customFormat="1" x14ac:dyDescent="0.25">
      <c r="A88"/>
      <c r="B88"/>
      <c r="C88"/>
      <c r="D88"/>
      <c r="E88"/>
      <c r="F88"/>
      <c r="G88"/>
      <c r="H88"/>
      <c r="I88"/>
      <c r="J88" s="86"/>
      <c r="K88" s="126"/>
      <c r="L88" s="126"/>
      <c r="M88" s="126"/>
      <c r="T88" s="78"/>
      <c r="X88" s="123"/>
      <c r="Y88"/>
    </row>
    <row r="89" spans="1:25" s="88" customFormat="1" x14ac:dyDescent="0.25">
      <c r="A89"/>
      <c r="B89"/>
      <c r="C89"/>
      <c r="D89"/>
      <c r="E89"/>
      <c r="F89"/>
      <c r="G89"/>
      <c r="H89"/>
      <c r="I89"/>
      <c r="J89" s="86"/>
      <c r="K89" s="126"/>
      <c r="L89" s="126"/>
      <c r="M89" s="126"/>
      <c r="T89" s="78"/>
      <c r="X89" s="123"/>
      <c r="Y89"/>
    </row>
    <row r="90" spans="1:25" s="88" customFormat="1" x14ac:dyDescent="0.25">
      <c r="A90"/>
      <c r="B90"/>
      <c r="C90"/>
      <c r="D90"/>
      <c r="E90"/>
      <c r="F90"/>
      <c r="G90"/>
      <c r="H90"/>
      <c r="I90"/>
      <c r="J90" s="86"/>
      <c r="K90" s="126"/>
      <c r="L90" s="126"/>
      <c r="M90" s="126"/>
      <c r="T90" s="78"/>
      <c r="X90" s="123"/>
      <c r="Y90"/>
    </row>
    <row r="91" spans="1:25" s="88" customFormat="1" x14ac:dyDescent="0.25">
      <c r="A91"/>
      <c r="B91"/>
      <c r="C91"/>
      <c r="D91"/>
      <c r="E91"/>
      <c r="F91"/>
      <c r="G91"/>
      <c r="H91"/>
      <c r="I91"/>
      <c r="J91" s="86"/>
      <c r="K91" s="126"/>
      <c r="L91" s="126"/>
      <c r="M91" s="126"/>
      <c r="T91" s="78"/>
      <c r="X91" s="123"/>
      <c r="Y91"/>
    </row>
    <row r="92" spans="1:25" s="88" customFormat="1" x14ac:dyDescent="0.25">
      <c r="A92"/>
      <c r="B92"/>
      <c r="C92"/>
      <c r="D92"/>
      <c r="E92"/>
      <c r="F92"/>
      <c r="G92"/>
      <c r="H92"/>
      <c r="I92"/>
      <c r="J92" s="86"/>
      <c r="K92" s="126"/>
      <c r="L92" s="126"/>
      <c r="M92" s="126"/>
      <c r="T92" s="78"/>
      <c r="X92" s="123"/>
      <c r="Y92"/>
    </row>
    <row r="93" spans="1:25" s="88" customFormat="1" x14ac:dyDescent="0.25">
      <c r="A93"/>
      <c r="B93"/>
      <c r="C93"/>
      <c r="D93"/>
      <c r="E93"/>
      <c r="F93"/>
      <c r="G93"/>
      <c r="H93"/>
      <c r="I93"/>
      <c r="J93" s="86"/>
      <c r="K93" s="126"/>
      <c r="L93" s="126"/>
      <c r="M93" s="126"/>
      <c r="T93" s="78"/>
      <c r="X93" s="123"/>
      <c r="Y93"/>
    </row>
    <row r="94" spans="1:25" s="88" customFormat="1" x14ac:dyDescent="0.25">
      <c r="A94"/>
      <c r="B94"/>
      <c r="C94"/>
      <c r="D94"/>
      <c r="E94"/>
      <c r="F94"/>
      <c r="G94"/>
      <c r="H94"/>
      <c r="I94"/>
      <c r="J94" s="86"/>
      <c r="K94" s="126"/>
      <c r="L94" s="126"/>
      <c r="M94" s="126"/>
      <c r="T94" s="78"/>
      <c r="X94" s="123"/>
      <c r="Y94"/>
    </row>
    <row r="95" spans="1:25" s="88" customFormat="1" x14ac:dyDescent="0.25">
      <c r="A95"/>
      <c r="B95"/>
      <c r="C95"/>
      <c r="D95"/>
      <c r="E95"/>
      <c r="F95"/>
      <c r="G95"/>
      <c r="H95"/>
      <c r="I95"/>
      <c r="J95" s="86"/>
      <c r="K95" s="126"/>
      <c r="L95" s="126"/>
      <c r="M95" s="126"/>
      <c r="T95" s="78"/>
      <c r="X95" s="123"/>
      <c r="Y95"/>
    </row>
    <row r="96" spans="1:25" s="88" customFormat="1" x14ac:dyDescent="0.25">
      <c r="A96"/>
      <c r="B96"/>
      <c r="C96"/>
      <c r="D96"/>
      <c r="E96"/>
      <c r="F96"/>
      <c r="G96"/>
      <c r="H96"/>
      <c r="I96"/>
      <c r="J96" s="86"/>
      <c r="K96" s="126"/>
      <c r="L96" s="126"/>
      <c r="M96" s="126"/>
      <c r="T96" s="78"/>
      <c r="X96" s="123"/>
      <c r="Y96"/>
    </row>
    <row r="97" spans="1:25" s="88" customFormat="1" x14ac:dyDescent="0.25">
      <c r="A97"/>
      <c r="B97"/>
      <c r="C97"/>
      <c r="D97"/>
      <c r="E97"/>
      <c r="F97"/>
      <c r="G97"/>
      <c r="H97"/>
      <c r="I97"/>
      <c r="J97" s="86"/>
      <c r="K97" s="126"/>
      <c r="L97" s="126"/>
      <c r="M97" s="126"/>
      <c r="T97" s="78"/>
      <c r="X97" s="123"/>
      <c r="Y97"/>
    </row>
  </sheetData>
  <mergeCells count="23"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27559055118110237" right="0.27559055118110237" top="0.78740157480314965" bottom="0.78740157480314965" header="0.31496062992125984" footer="0.31496062992125984"/>
  <pageSetup paperSize="9" scale="42" firstPageNumber="164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0D3BE-9958-4F47-A000-ACA918A42E67}">
  <sheetPr>
    <pageSetUpPr fitToPage="1"/>
  </sheetPr>
  <dimension ref="A1:Y98"/>
  <sheetViews>
    <sheetView showGridLines="0" view="pageBreakPreview" zoomScale="70" zoomScaleNormal="70" zoomScaleSheetLayoutView="70" workbookViewId="0">
      <selection activeCell="B35" sqref="B35"/>
    </sheetView>
  </sheetViews>
  <sheetFormatPr defaultColWidth="9.140625" defaultRowHeight="15" outlineLevelCol="1" x14ac:dyDescent="0.25"/>
  <cols>
    <col min="1" max="1" width="5.42578125" customWidth="1"/>
    <col min="2" max="2" width="6.42578125" customWidth="1"/>
    <col min="3" max="3" width="10.140625" hidden="1" customWidth="1" outlineLevel="1"/>
    <col min="4" max="4" width="6.42578125" hidden="1" customWidth="1" outlineLevel="1"/>
    <col min="5" max="5" width="8.28515625" customWidth="1" collapsed="1"/>
    <col min="6" max="6" width="15.5703125" hidden="1" customWidth="1" outlineLevel="1"/>
    <col min="7" max="7" width="37.85546875" customWidth="1" collapsed="1"/>
    <col min="8" max="8" width="38.85546875" customWidth="1"/>
    <col min="9" max="9" width="7.140625" customWidth="1"/>
    <col min="10" max="10" width="14.7109375" style="86" customWidth="1"/>
    <col min="11" max="12" width="14.85546875" style="88" customWidth="1"/>
    <col min="13" max="13" width="13.5703125" style="88" customWidth="1"/>
    <col min="14" max="14" width="13.7109375" style="88" customWidth="1"/>
    <col min="15" max="15" width="14.7109375" style="88" customWidth="1"/>
    <col min="16" max="17" width="16.7109375" style="88" customWidth="1"/>
    <col min="18" max="19" width="17.28515625" style="88" customWidth="1"/>
    <col min="20" max="20" width="16.140625" style="78" customWidth="1"/>
    <col min="21" max="22" width="14.85546875" style="88" customWidth="1"/>
    <col min="23" max="23" width="14.42578125" style="88" customWidth="1"/>
    <col min="24" max="24" width="17.7109375" style="123" customWidth="1"/>
  </cols>
  <sheetData>
    <row r="1" spans="1:25" ht="18" x14ac:dyDescent="0.25">
      <c r="A1" s="82" t="s">
        <v>47</v>
      </c>
      <c r="B1" s="83"/>
      <c r="C1" s="83"/>
      <c r="D1" s="83"/>
      <c r="E1" s="83"/>
      <c r="F1" s="84"/>
      <c r="G1" s="83"/>
      <c r="H1" s="85"/>
      <c r="I1" s="83"/>
      <c r="K1" s="87"/>
      <c r="N1" s="89"/>
      <c r="O1" s="89"/>
      <c r="Q1" s="89"/>
      <c r="R1" s="89"/>
      <c r="S1" s="89"/>
      <c r="T1" s="75"/>
      <c r="U1" s="90"/>
      <c r="V1"/>
      <c r="W1"/>
      <c r="X1"/>
    </row>
    <row r="2" spans="1:25" ht="15.75" x14ac:dyDescent="0.25">
      <c r="A2" s="12" t="s">
        <v>48</v>
      </c>
      <c r="B2" s="91"/>
      <c r="C2" s="91"/>
      <c r="F2" s="92"/>
      <c r="G2" s="93" t="s">
        <v>49</v>
      </c>
      <c r="H2" s="94" t="s">
        <v>50</v>
      </c>
      <c r="I2" s="95"/>
      <c r="K2" s="87"/>
      <c r="N2" s="96"/>
      <c r="O2" s="96"/>
      <c r="Q2" s="96"/>
      <c r="R2" s="96"/>
      <c r="S2" s="96"/>
      <c r="T2" s="76"/>
      <c r="U2" s="90"/>
      <c r="V2"/>
      <c r="W2"/>
      <c r="X2"/>
    </row>
    <row r="3" spans="1:25" ht="15.75" x14ac:dyDescent="0.25">
      <c r="A3" s="97"/>
      <c r="B3" s="91"/>
      <c r="C3" s="91"/>
      <c r="F3" s="92"/>
      <c r="G3" s="98" t="s">
        <v>0</v>
      </c>
      <c r="H3" s="99"/>
      <c r="I3" s="95"/>
      <c r="K3" s="87"/>
      <c r="N3" s="96"/>
      <c r="O3" s="96"/>
      <c r="Q3" s="96"/>
      <c r="R3" s="96"/>
      <c r="S3" s="96"/>
      <c r="T3" s="76"/>
      <c r="U3" s="90"/>
      <c r="V3"/>
      <c r="W3"/>
      <c r="X3"/>
    </row>
    <row r="4" spans="1:25" ht="17.2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2"/>
      <c r="N4" s="23"/>
      <c r="O4" s="22"/>
      <c r="P4" s="22"/>
      <c r="Q4" s="22"/>
      <c r="R4" s="22"/>
      <c r="S4" s="22"/>
      <c r="T4" s="77"/>
      <c r="U4" s="22"/>
      <c r="V4" s="22"/>
      <c r="X4" s="24" t="s">
        <v>1</v>
      </c>
      <c r="Y4" s="90"/>
    </row>
    <row r="5" spans="1:25" ht="25.5" customHeight="1" x14ac:dyDescent="0.25">
      <c r="A5" s="271" t="s">
        <v>51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5"/>
    </row>
    <row r="6" spans="1:25" ht="25.5" customHeight="1" x14ac:dyDescent="0.25">
      <c r="A6" s="272" t="s">
        <v>2</v>
      </c>
      <c r="B6" s="272" t="s">
        <v>3</v>
      </c>
      <c r="C6" s="273" t="s">
        <v>4</v>
      </c>
      <c r="D6" s="273" t="s">
        <v>5</v>
      </c>
      <c r="E6" s="273" t="s">
        <v>6</v>
      </c>
      <c r="F6" s="273" t="s">
        <v>7</v>
      </c>
      <c r="G6" s="273" t="s">
        <v>8</v>
      </c>
      <c r="H6" s="274" t="s">
        <v>9</v>
      </c>
      <c r="I6" s="275" t="s">
        <v>10</v>
      </c>
      <c r="J6" s="274" t="s">
        <v>11</v>
      </c>
      <c r="K6" s="274" t="s">
        <v>12</v>
      </c>
      <c r="L6" s="274" t="s">
        <v>13</v>
      </c>
      <c r="M6" s="274" t="s">
        <v>14</v>
      </c>
      <c r="N6" s="274" t="s">
        <v>21</v>
      </c>
      <c r="O6" s="270" t="s">
        <v>22</v>
      </c>
      <c r="P6" s="276" t="s">
        <v>27</v>
      </c>
      <c r="Q6" s="276" t="s">
        <v>23</v>
      </c>
      <c r="R6" s="281" t="s">
        <v>20</v>
      </c>
      <c r="S6" s="282"/>
      <c r="T6" s="279" t="s">
        <v>28</v>
      </c>
      <c r="U6" s="278" t="s">
        <v>20</v>
      </c>
      <c r="V6" s="278"/>
      <c r="W6" s="270" t="s">
        <v>24</v>
      </c>
      <c r="X6" s="277" t="s">
        <v>15</v>
      </c>
    </row>
    <row r="7" spans="1:25" ht="81" customHeight="1" x14ac:dyDescent="0.25">
      <c r="A7" s="272"/>
      <c r="B7" s="272"/>
      <c r="C7" s="273"/>
      <c r="D7" s="273"/>
      <c r="E7" s="273"/>
      <c r="F7" s="273"/>
      <c r="G7" s="273"/>
      <c r="H7" s="274"/>
      <c r="I7" s="275"/>
      <c r="J7" s="274"/>
      <c r="K7" s="274"/>
      <c r="L7" s="274"/>
      <c r="M7" s="274"/>
      <c r="N7" s="274"/>
      <c r="O7" s="270"/>
      <c r="P7" s="276"/>
      <c r="Q7" s="276"/>
      <c r="R7" s="81" t="s">
        <v>25</v>
      </c>
      <c r="S7" s="80" t="s">
        <v>26</v>
      </c>
      <c r="T7" s="280"/>
      <c r="U7" s="80" t="s">
        <v>18</v>
      </c>
      <c r="V7" s="80" t="s">
        <v>19</v>
      </c>
      <c r="W7" s="270"/>
      <c r="X7" s="277"/>
    </row>
    <row r="8" spans="1:25" s="100" customFormat="1" ht="25.5" customHeight="1" x14ac:dyDescent="0.3">
      <c r="A8" s="68" t="s">
        <v>16</v>
      </c>
      <c r="B8" s="68"/>
      <c r="C8" s="68"/>
      <c r="D8" s="68"/>
      <c r="E8" s="68"/>
      <c r="F8" s="68"/>
      <c r="G8" s="68"/>
      <c r="H8" s="68"/>
      <c r="I8" s="68"/>
      <c r="J8" s="68"/>
      <c r="K8" s="27">
        <f>SUM(K9:K11)</f>
        <v>7300</v>
      </c>
      <c r="L8" s="27">
        <f t="shared" ref="L8:M8" si="0">SUM(L9:L11)</f>
        <v>3800</v>
      </c>
      <c r="M8" s="27">
        <f t="shared" si="0"/>
        <v>3500</v>
      </c>
      <c r="N8" s="27"/>
      <c r="O8" s="27">
        <f t="shared" ref="O8:W8" si="1">SUM(O9:O11)</f>
        <v>0</v>
      </c>
      <c r="P8" s="28">
        <f t="shared" si="1"/>
        <v>7300</v>
      </c>
      <c r="Q8" s="28">
        <f t="shared" si="1"/>
        <v>3800</v>
      </c>
      <c r="R8" s="28">
        <f t="shared" si="1"/>
        <v>3800</v>
      </c>
      <c r="S8" s="28">
        <f t="shared" si="1"/>
        <v>0</v>
      </c>
      <c r="T8" s="28">
        <f t="shared" si="1"/>
        <v>3500</v>
      </c>
      <c r="U8" s="28">
        <f t="shared" si="1"/>
        <v>3500</v>
      </c>
      <c r="V8" s="28">
        <f t="shared" si="1"/>
        <v>0</v>
      </c>
      <c r="W8" s="27">
        <f t="shared" si="1"/>
        <v>0</v>
      </c>
      <c r="X8" s="29"/>
    </row>
    <row r="9" spans="1:25" s="88" customFormat="1" ht="72" customHeight="1" x14ac:dyDescent="0.25">
      <c r="A9" s="104" t="s">
        <v>230</v>
      </c>
      <c r="B9" s="104" t="s">
        <v>52</v>
      </c>
      <c r="C9" s="104">
        <v>2141</v>
      </c>
      <c r="D9" s="104">
        <v>5212</v>
      </c>
      <c r="E9" s="261">
        <v>52</v>
      </c>
      <c r="F9" s="261">
        <v>30587000000</v>
      </c>
      <c r="G9" s="104" t="s">
        <v>53</v>
      </c>
      <c r="H9" s="342" t="s">
        <v>54</v>
      </c>
      <c r="I9" s="106" t="s">
        <v>55</v>
      </c>
      <c r="J9" s="106" t="s">
        <v>55</v>
      </c>
      <c r="K9" s="107">
        <v>1825</v>
      </c>
      <c r="L9" s="107">
        <v>950</v>
      </c>
      <c r="M9" s="107">
        <v>875</v>
      </c>
      <c r="N9" s="107" t="s">
        <v>56</v>
      </c>
      <c r="O9" s="107">
        <v>0</v>
      </c>
      <c r="P9" s="263">
        <f>Q9+T9</f>
        <v>1825</v>
      </c>
      <c r="Q9" s="266">
        <f>SUM(R9:S9)</f>
        <v>950</v>
      </c>
      <c r="R9" s="107">
        <v>950</v>
      </c>
      <c r="S9" s="107">
        <v>0</v>
      </c>
      <c r="T9" s="266">
        <f>SUM(U9:V9)</f>
        <v>875</v>
      </c>
      <c r="U9" s="107">
        <v>875</v>
      </c>
      <c r="V9" s="107">
        <v>0</v>
      </c>
      <c r="W9" s="107">
        <v>0</v>
      </c>
      <c r="X9" s="345" t="s">
        <v>57</v>
      </c>
      <c r="Y9"/>
    </row>
    <row r="10" spans="1:25" s="88" customFormat="1" ht="72" customHeight="1" x14ac:dyDescent="0.25">
      <c r="A10" s="104" t="s">
        <v>231</v>
      </c>
      <c r="B10" s="104" t="s">
        <v>52</v>
      </c>
      <c r="C10" s="104">
        <v>2141</v>
      </c>
      <c r="D10" s="104">
        <v>5213</v>
      </c>
      <c r="E10" s="261">
        <v>52</v>
      </c>
      <c r="F10" s="261">
        <v>30587000000</v>
      </c>
      <c r="G10" s="104" t="s">
        <v>53</v>
      </c>
      <c r="H10" s="343"/>
      <c r="I10" s="106" t="s">
        <v>55</v>
      </c>
      <c r="J10" s="106" t="s">
        <v>55</v>
      </c>
      <c r="K10" s="107">
        <v>1825</v>
      </c>
      <c r="L10" s="107">
        <v>950</v>
      </c>
      <c r="M10" s="107">
        <v>875</v>
      </c>
      <c r="N10" s="107" t="s">
        <v>56</v>
      </c>
      <c r="O10" s="107">
        <v>0</v>
      </c>
      <c r="P10" s="263">
        <f t="shared" ref="P10:P11" si="2">Q10+T10</f>
        <v>1825</v>
      </c>
      <c r="Q10" s="266">
        <f t="shared" ref="Q10:Q11" si="3">SUM(R10:S10)</f>
        <v>950</v>
      </c>
      <c r="R10" s="107">
        <v>950</v>
      </c>
      <c r="S10" s="107">
        <v>0</v>
      </c>
      <c r="T10" s="266">
        <f t="shared" ref="T10:T11" si="4">SUM(U10:V10)</f>
        <v>875</v>
      </c>
      <c r="U10" s="107">
        <v>875</v>
      </c>
      <c r="V10" s="107">
        <v>0</v>
      </c>
      <c r="W10" s="107">
        <v>0</v>
      </c>
      <c r="X10" s="346"/>
      <c r="Y10"/>
    </row>
    <row r="11" spans="1:25" s="88" customFormat="1" ht="99" customHeight="1" x14ac:dyDescent="0.25">
      <c r="A11" s="104" t="s">
        <v>232</v>
      </c>
      <c r="B11" s="104" t="s">
        <v>52</v>
      </c>
      <c r="C11" s="104">
        <v>2141</v>
      </c>
      <c r="D11" s="104">
        <v>5321</v>
      </c>
      <c r="E11" s="261">
        <v>53</v>
      </c>
      <c r="F11" s="261">
        <v>30587000000</v>
      </c>
      <c r="G11" s="104" t="s">
        <v>53</v>
      </c>
      <c r="H11" s="344"/>
      <c r="I11" s="106" t="s">
        <v>55</v>
      </c>
      <c r="J11" s="106" t="s">
        <v>55</v>
      </c>
      <c r="K11" s="107">
        <f>L11+M11</f>
        <v>3650</v>
      </c>
      <c r="L11" s="107">
        <v>1900</v>
      </c>
      <c r="M11" s="107">
        <v>1750</v>
      </c>
      <c r="N11" s="107" t="s">
        <v>56</v>
      </c>
      <c r="O11" s="107">
        <v>0</v>
      </c>
      <c r="P11" s="263">
        <f t="shared" si="2"/>
        <v>3650</v>
      </c>
      <c r="Q11" s="266">
        <f t="shared" si="3"/>
        <v>1900</v>
      </c>
      <c r="R11" s="107">
        <v>1900</v>
      </c>
      <c r="S11" s="107">
        <v>0</v>
      </c>
      <c r="T11" s="266">
        <f t="shared" si="4"/>
        <v>1750</v>
      </c>
      <c r="U11" s="107">
        <v>1750</v>
      </c>
      <c r="V11" s="107">
        <v>0</v>
      </c>
      <c r="W11" s="107">
        <v>0</v>
      </c>
      <c r="X11" s="347"/>
      <c r="Y11"/>
    </row>
    <row r="12" spans="1:25" s="100" customFormat="1" ht="25.5" hidden="1" customHeight="1" x14ac:dyDescent="0.3">
      <c r="A12" s="71" t="s">
        <v>17</v>
      </c>
      <c r="B12" s="71"/>
      <c r="C12" s="71"/>
      <c r="D12" s="71"/>
      <c r="E12" s="71"/>
      <c r="F12" s="71"/>
      <c r="G12" s="71"/>
      <c r="H12" s="71"/>
      <c r="I12" s="71"/>
      <c r="J12" s="71"/>
      <c r="K12" s="45">
        <f>SUM(K13)</f>
        <v>0</v>
      </c>
      <c r="L12" s="45">
        <f>SUM(L13)</f>
        <v>0</v>
      </c>
      <c r="M12" s="45">
        <f>SUM(M13)</f>
        <v>0</v>
      </c>
      <c r="N12" s="46"/>
      <c r="O12" s="45">
        <f>SUM(O13)</f>
        <v>0</v>
      </c>
      <c r="P12" s="72">
        <f>SUM(P13)</f>
        <v>0</v>
      </c>
      <c r="Q12" s="72">
        <f>SUM(Q13)</f>
        <v>0</v>
      </c>
      <c r="R12" s="72">
        <f t="shared" ref="R12:V12" si="5">SUM(R13)</f>
        <v>0</v>
      </c>
      <c r="S12" s="72">
        <f t="shared" si="5"/>
        <v>0</v>
      </c>
      <c r="T12" s="72">
        <f>SUM(T13)</f>
        <v>0</v>
      </c>
      <c r="U12" s="72">
        <f t="shared" si="5"/>
        <v>0</v>
      </c>
      <c r="V12" s="72">
        <f t="shared" si="5"/>
        <v>0</v>
      </c>
      <c r="W12" s="45">
        <f>SUM(W13)</f>
        <v>0</v>
      </c>
      <c r="X12" s="29"/>
    </row>
    <row r="13" spans="1:25" ht="15.75" hidden="1" x14ac:dyDescent="0.25">
      <c r="A13" s="101">
        <v>1</v>
      </c>
      <c r="B13" s="101"/>
      <c r="C13" s="102"/>
      <c r="D13" s="102"/>
      <c r="E13" s="102"/>
      <c r="F13" s="116"/>
      <c r="G13" s="112"/>
      <c r="H13" s="113"/>
      <c r="I13" s="117"/>
      <c r="J13" s="106"/>
      <c r="K13" s="107"/>
      <c r="L13" s="107"/>
      <c r="M13" s="107"/>
      <c r="N13" s="114"/>
      <c r="O13" s="109">
        <v>0</v>
      </c>
      <c r="P13" s="110">
        <f>Q13+T13</f>
        <v>0</v>
      </c>
      <c r="Q13" s="109">
        <f>SUM(R13:S13)</f>
        <v>0</v>
      </c>
      <c r="R13" s="109"/>
      <c r="S13" s="109"/>
      <c r="T13" s="111">
        <f t="shared" ref="T13" si="6">SUM(U13:V13)</f>
        <v>0</v>
      </c>
      <c r="U13" s="111"/>
      <c r="V13" s="111"/>
      <c r="W13" s="111">
        <f>K13-O13-P13</f>
        <v>0</v>
      </c>
      <c r="X13" s="115"/>
    </row>
    <row r="14" spans="1:25" ht="35.25" customHeight="1" x14ac:dyDescent="0.25">
      <c r="A14" s="73" t="s">
        <v>58</v>
      </c>
      <c r="B14" s="73"/>
      <c r="C14" s="73"/>
      <c r="D14" s="73"/>
      <c r="E14" s="73"/>
      <c r="F14" s="73"/>
      <c r="G14" s="73"/>
      <c r="H14" s="73"/>
      <c r="I14" s="73"/>
      <c r="J14" s="73"/>
      <c r="K14" s="47">
        <f>K8+K12</f>
        <v>7300</v>
      </c>
      <c r="L14" s="47">
        <f>L8+L12</f>
        <v>3800</v>
      </c>
      <c r="M14" s="47">
        <f>M8+M12</f>
        <v>3500</v>
      </c>
      <c r="N14" s="47"/>
      <c r="O14" s="47">
        <f t="shared" ref="O14:W14" si="7">O8+O12</f>
        <v>0</v>
      </c>
      <c r="P14" s="47">
        <f t="shared" si="7"/>
        <v>7300</v>
      </c>
      <c r="Q14" s="47">
        <f t="shared" si="7"/>
        <v>3800</v>
      </c>
      <c r="R14" s="47">
        <f t="shared" si="7"/>
        <v>3800</v>
      </c>
      <c r="S14" s="47">
        <f t="shared" si="7"/>
        <v>0</v>
      </c>
      <c r="T14" s="47">
        <f t="shared" si="7"/>
        <v>3500</v>
      </c>
      <c r="U14" s="47">
        <f t="shared" si="7"/>
        <v>3500</v>
      </c>
      <c r="V14" s="47">
        <f t="shared" si="7"/>
        <v>0</v>
      </c>
      <c r="W14" s="48">
        <f t="shared" si="7"/>
        <v>0</v>
      </c>
      <c r="X14" s="49"/>
    </row>
    <row r="15" spans="1:25" s="88" customFormat="1" x14ac:dyDescent="0.25">
      <c r="A15" s="86"/>
      <c r="B15" s="86"/>
      <c r="C15" s="86"/>
      <c r="D15" s="86"/>
      <c r="E15" s="86"/>
      <c r="F15" s="86"/>
      <c r="G15" s="118"/>
      <c r="H15" s="86"/>
      <c r="I15" s="119"/>
      <c r="J15" s="120"/>
      <c r="K15" s="121"/>
      <c r="L15" s="121"/>
      <c r="M15" s="121"/>
      <c r="N15" s="122"/>
      <c r="O15" s="122"/>
      <c r="T15" s="78"/>
      <c r="X15" s="123"/>
      <c r="Y15"/>
    </row>
    <row r="16" spans="1:25" s="88" customFormat="1" x14ac:dyDescent="0.25">
      <c r="A16" s="86"/>
      <c r="B16" s="86"/>
      <c r="C16" s="86"/>
      <c r="D16" s="86"/>
      <c r="E16" s="86"/>
      <c r="F16" s="86"/>
      <c r="G16" s="86"/>
      <c r="H16" s="86"/>
      <c r="I16" s="124"/>
      <c r="J16" s="125"/>
      <c r="K16" s="126"/>
      <c r="L16" s="126"/>
      <c r="M16" s="126"/>
      <c r="T16" s="78"/>
      <c r="X16" s="123"/>
      <c r="Y16"/>
    </row>
    <row r="17" spans="1:25" s="88" customFormat="1" ht="18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T17" s="78"/>
      <c r="X17" s="123"/>
      <c r="Y17"/>
    </row>
    <row r="18" spans="1:25" s="133" customFormat="1" x14ac:dyDescent="0.2">
      <c r="A18" s="128"/>
      <c r="B18" s="129"/>
      <c r="C18" s="128"/>
      <c r="D18" s="129"/>
      <c r="E18" s="129"/>
      <c r="F18" s="129"/>
      <c r="G18" s="129"/>
      <c r="H18" s="129"/>
      <c r="I18" s="130"/>
      <c r="J18" s="131"/>
      <c r="K18" s="132"/>
      <c r="L18" s="132"/>
      <c r="M18" s="132"/>
      <c r="T18" s="78"/>
      <c r="X18" s="134"/>
      <c r="Y18" s="128"/>
    </row>
    <row r="19" spans="1:25" s="88" customFormat="1" x14ac:dyDescent="0.25">
      <c r="A19" s="86"/>
      <c r="B19" s="86"/>
      <c r="C19" s="86"/>
      <c r="D19" s="86"/>
      <c r="E19" s="86"/>
      <c r="F19" s="86"/>
      <c r="G19" s="86"/>
      <c r="H19" s="86"/>
      <c r="I19"/>
      <c r="J19" s="125"/>
      <c r="K19" s="126"/>
      <c r="L19" s="126"/>
      <c r="M19" s="126"/>
      <c r="T19" s="78"/>
      <c r="X19" s="123"/>
      <c r="Y19"/>
    </row>
    <row r="20" spans="1:25" s="88" customFormat="1" x14ac:dyDescent="0.25">
      <c r="A20" s="86"/>
      <c r="B20" s="86"/>
      <c r="C20" s="86"/>
      <c r="D20" s="86"/>
      <c r="E20" s="86"/>
      <c r="F20" s="86"/>
      <c r="G20" s="86"/>
      <c r="H20" s="86"/>
      <c r="I20"/>
      <c r="J20" s="125"/>
      <c r="K20" s="126"/>
      <c r="L20" s="126"/>
      <c r="M20" s="126"/>
      <c r="T20" s="78"/>
      <c r="X20" s="123"/>
      <c r="Y20"/>
    </row>
    <row r="21" spans="1:25" s="88" customFormat="1" x14ac:dyDescent="0.25">
      <c r="A21" s="86"/>
      <c r="B21" s="86"/>
      <c r="C21" s="86"/>
      <c r="D21" s="86"/>
      <c r="E21" s="86"/>
      <c r="F21" s="86"/>
      <c r="G21" s="86"/>
      <c r="H21" s="86"/>
      <c r="I21"/>
      <c r="J21" s="125"/>
      <c r="K21" s="126"/>
      <c r="L21" s="126"/>
      <c r="M21" s="126"/>
      <c r="T21" s="78"/>
      <c r="X21" s="123"/>
      <c r="Y21"/>
    </row>
    <row r="22" spans="1:25" s="88" customFormat="1" x14ac:dyDescent="0.25">
      <c r="A22" s="86"/>
      <c r="B22" s="86"/>
      <c r="C22" s="86"/>
      <c r="D22" s="86"/>
      <c r="E22" s="86"/>
      <c r="F22" s="86"/>
      <c r="G22" s="86"/>
      <c r="H22" s="86"/>
      <c r="I22"/>
      <c r="J22" s="125"/>
      <c r="K22" s="126"/>
      <c r="L22" s="126"/>
      <c r="M22" s="126"/>
      <c r="T22" s="78"/>
      <c r="X22" s="123"/>
      <c r="Y22"/>
    </row>
    <row r="23" spans="1:25" s="88" customFormat="1" x14ac:dyDescent="0.25">
      <c r="A23" s="86"/>
      <c r="B23" s="86"/>
      <c r="C23" s="86"/>
      <c r="D23" s="86"/>
      <c r="E23" s="86"/>
      <c r="F23" s="86"/>
      <c r="G23" s="86"/>
      <c r="H23" s="86"/>
      <c r="I23"/>
      <c r="J23" s="125"/>
      <c r="K23" s="126"/>
      <c r="L23" s="126"/>
      <c r="M23" s="126"/>
      <c r="T23" s="78"/>
      <c r="X23" s="123"/>
      <c r="Y23"/>
    </row>
    <row r="24" spans="1:25" s="88" customFormat="1" x14ac:dyDescent="0.25">
      <c r="A24" s="86"/>
      <c r="B24" s="86"/>
      <c r="C24" s="86"/>
      <c r="D24" s="86"/>
      <c r="E24" s="86"/>
      <c r="F24" s="86"/>
      <c r="G24" s="86"/>
      <c r="H24" s="86"/>
      <c r="I24"/>
      <c r="J24" s="125"/>
      <c r="K24" s="126"/>
      <c r="L24" s="126"/>
      <c r="M24" s="126"/>
      <c r="T24" s="78"/>
      <c r="X24" s="123"/>
      <c r="Y24"/>
    </row>
    <row r="25" spans="1:25" s="88" customFormat="1" x14ac:dyDescent="0.25">
      <c r="A25" s="86"/>
      <c r="B25" s="86"/>
      <c r="C25" s="86"/>
      <c r="D25" s="86"/>
      <c r="E25" s="86"/>
      <c r="F25" s="86"/>
      <c r="G25" s="86"/>
      <c r="H25" s="86"/>
      <c r="I25"/>
      <c r="J25" s="125"/>
      <c r="K25" s="126"/>
      <c r="L25" s="126"/>
      <c r="M25" s="126"/>
      <c r="T25" s="78"/>
      <c r="X25" s="123"/>
      <c r="Y25"/>
    </row>
    <row r="26" spans="1:25" s="88" customFormat="1" x14ac:dyDescent="0.25">
      <c r="A26" s="86"/>
      <c r="B26" s="86"/>
      <c r="C26" s="86"/>
      <c r="D26" s="86"/>
      <c r="E26" s="86"/>
      <c r="F26" s="86"/>
      <c r="G26" s="86"/>
      <c r="H26" s="86"/>
      <c r="I26"/>
      <c r="J26" s="125"/>
      <c r="K26" s="126"/>
      <c r="L26" s="126"/>
      <c r="M26" s="126"/>
      <c r="T26" s="78"/>
      <c r="X26" s="123"/>
      <c r="Y26"/>
    </row>
    <row r="27" spans="1:25" s="88" customFormat="1" x14ac:dyDescent="0.25">
      <c r="A27" s="86"/>
      <c r="B27" s="86"/>
      <c r="C27" s="86"/>
      <c r="D27" s="86"/>
      <c r="E27" s="86"/>
      <c r="F27" s="86"/>
      <c r="G27" s="86"/>
      <c r="H27" s="86"/>
      <c r="I27"/>
      <c r="J27" s="125"/>
      <c r="K27" s="126"/>
      <c r="L27" s="126"/>
      <c r="M27" s="126"/>
      <c r="T27" s="78"/>
      <c r="X27" s="123"/>
      <c r="Y27"/>
    </row>
    <row r="28" spans="1:25" s="88" customFormat="1" x14ac:dyDescent="0.25">
      <c r="A28" s="86"/>
      <c r="B28" s="86"/>
      <c r="C28" s="86"/>
      <c r="D28" s="86"/>
      <c r="E28" s="86"/>
      <c r="F28" s="86"/>
      <c r="G28" s="86"/>
      <c r="H28" s="86"/>
      <c r="I28"/>
      <c r="J28" s="125"/>
      <c r="K28" s="126"/>
      <c r="L28" s="126"/>
      <c r="M28" s="126"/>
      <c r="T28" s="78"/>
      <c r="X28" s="123"/>
      <c r="Y28"/>
    </row>
    <row r="29" spans="1:25" s="88" customFormat="1" x14ac:dyDescent="0.25">
      <c r="A29" s="86"/>
      <c r="B29" s="86"/>
      <c r="C29" s="86"/>
      <c r="D29" s="86"/>
      <c r="E29" s="86"/>
      <c r="F29" s="86"/>
      <c r="G29" s="86"/>
      <c r="H29" s="86"/>
      <c r="I29"/>
      <c r="J29" s="125"/>
      <c r="K29" s="126"/>
      <c r="L29" s="126"/>
      <c r="M29" s="126"/>
      <c r="T29" s="78"/>
      <c r="X29" s="123"/>
      <c r="Y29"/>
    </row>
    <row r="30" spans="1:25" s="88" customFormat="1" x14ac:dyDescent="0.25">
      <c r="A30" s="86"/>
      <c r="B30" s="86"/>
      <c r="C30" s="86"/>
      <c r="D30" s="86"/>
      <c r="E30" s="86"/>
      <c r="F30" s="86"/>
      <c r="G30" s="86"/>
      <c r="H30" s="86"/>
      <c r="I30"/>
      <c r="J30" s="125"/>
      <c r="K30" s="126"/>
      <c r="L30" s="126"/>
      <c r="M30" s="126"/>
      <c r="T30" s="78"/>
      <c r="X30" s="123"/>
      <c r="Y30"/>
    </row>
    <row r="31" spans="1:25" s="88" customFormat="1" x14ac:dyDescent="0.25">
      <c r="A31" s="86"/>
      <c r="B31" s="86"/>
      <c r="C31" s="86"/>
      <c r="D31" s="86"/>
      <c r="E31" s="86"/>
      <c r="F31" s="86"/>
      <c r="G31" s="86"/>
      <c r="H31" s="86"/>
      <c r="I31"/>
      <c r="J31" s="125"/>
      <c r="K31" s="126"/>
      <c r="L31" s="126"/>
      <c r="M31" s="126"/>
      <c r="T31" s="78"/>
      <c r="X31" s="123"/>
      <c r="Y31"/>
    </row>
    <row r="32" spans="1:25" s="88" customFormat="1" x14ac:dyDescent="0.25">
      <c r="A32" s="86"/>
      <c r="B32" s="86"/>
      <c r="C32" s="86"/>
      <c r="D32" s="86"/>
      <c r="E32" s="86"/>
      <c r="F32" s="86"/>
      <c r="G32" s="86"/>
      <c r="H32" s="86"/>
      <c r="I32"/>
      <c r="J32" s="125"/>
      <c r="K32" s="126"/>
      <c r="L32" s="126"/>
      <c r="M32" s="126"/>
      <c r="T32" s="78"/>
      <c r="X32" s="123"/>
      <c r="Y32"/>
    </row>
    <row r="33" spans="1:25" s="88" customFormat="1" x14ac:dyDescent="0.25">
      <c r="A33" s="86"/>
      <c r="B33" s="86"/>
      <c r="C33" s="86"/>
      <c r="D33" s="86"/>
      <c r="E33" s="86"/>
      <c r="F33" s="86"/>
      <c r="G33" s="86"/>
      <c r="H33" s="86"/>
      <c r="I33"/>
      <c r="J33" s="125"/>
      <c r="K33" s="126"/>
      <c r="L33" s="126"/>
      <c r="M33" s="126"/>
      <c r="T33" s="78"/>
      <c r="X33" s="123"/>
      <c r="Y33"/>
    </row>
    <row r="34" spans="1:25" s="88" customFormat="1" x14ac:dyDescent="0.25">
      <c r="A34" s="86"/>
      <c r="B34" s="86"/>
      <c r="C34" s="86"/>
      <c r="D34" s="86"/>
      <c r="E34" s="86"/>
      <c r="F34" s="86"/>
      <c r="G34" s="86"/>
      <c r="H34" s="86"/>
      <c r="I34"/>
      <c r="J34" s="125"/>
      <c r="K34" s="126"/>
      <c r="L34" s="126"/>
      <c r="M34" s="126"/>
      <c r="T34" s="78"/>
      <c r="X34" s="123"/>
      <c r="Y34"/>
    </row>
    <row r="35" spans="1:25" s="88" customFormat="1" x14ac:dyDescent="0.25">
      <c r="A35" s="86"/>
      <c r="B35" s="86"/>
      <c r="C35" s="86"/>
      <c r="D35" s="86"/>
      <c r="E35" s="86"/>
      <c r="F35" s="86"/>
      <c r="G35" s="86"/>
      <c r="H35" s="86"/>
      <c r="I35"/>
      <c r="J35" s="125"/>
      <c r="K35" s="126"/>
      <c r="L35" s="126"/>
      <c r="M35" s="126"/>
      <c r="T35" s="78"/>
      <c r="X35" s="123"/>
      <c r="Y35"/>
    </row>
    <row r="36" spans="1:25" s="88" customFormat="1" x14ac:dyDescent="0.25">
      <c r="A36" s="86"/>
      <c r="B36" s="86"/>
      <c r="C36" s="86"/>
      <c r="D36" s="86"/>
      <c r="E36" s="86"/>
      <c r="F36" s="86"/>
      <c r="G36" s="86"/>
      <c r="H36" s="86"/>
      <c r="I36"/>
      <c r="J36" s="86"/>
      <c r="K36" s="126"/>
      <c r="L36" s="126"/>
      <c r="M36" s="126"/>
      <c r="T36" s="78"/>
      <c r="X36" s="123"/>
      <c r="Y36"/>
    </row>
    <row r="37" spans="1:25" s="88" customFormat="1" x14ac:dyDescent="0.25">
      <c r="A37" s="86"/>
      <c r="B37" s="86"/>
      <c r="C37" s="86"/>
      <c r="D37" s="86"/>
      <c r="E37" s="86"/>
      <c r="F37" s="86"/>
      <c r="G37" s="86"/>
      <c r="H37" s="86"/>
      <c r="I37"/>
      <c r="J37" s="86"/>
      <c r="K37" s="126"/>
      <c r="L37" s="126"/>
      <c r="M37" s="126"/>
      <c r="T37" s="78"/>
      <c r="X37" s="123"/>
      <c r="Y37"/>
    </row>
    <row r="38" spans="1:25" s="88" customFormat="1" x14ac:dyDescent="0.25">
      <c r="A38" s="86"/>
      <c r="B38" s="86"/>
      <c r="C38" s="86"/>
      <c r="D38" s="86"/>
      <c r="E38" s="86"/>
      <c r="F38" s="86"/>
      <c r="G38" s="86"/>
      <c r="H38" s="86"/>
      <c r="I38"/>
      <c r="J38" s="86"/>
      <c r="K38" s="126"/>
      <c r="L38" s="126"/>
      <c r="M38" s="126"/>
      <c r="T38" s="78"/>
      <c r="X38" s="123"/>
      <c r="Y38"/>
    </row>
    <row r="39" spans="1:25" s="88" customFormat="1" x14ac:dyDescent="0.25">
      <c r="A39" s="86"/>
      <c r="B39" s="86"/>
      <c r="C39" s="86"/>
      <c r="D39" s="86"/>
      <c r="E39" s="86"/>
      <c r="F39" s="86"/>
      <c r="G39" s="86"/>
      <c r="H39" s="86"/>
      <c r="I39"/>
      <c r="J39" s="86"/>
      <c r="K39" s="126"/>
      <c r="L39" s="126"/>
      <c r="M39" s="126"/>
      <c r="T39" s="78"/>
      <c r="X39" s="123"/>
      <c r="Y39"/>
    </row>
    <row r="40" spans="1:25" s="88" customFormat="1" x14ac:dyDescent="0.25">
      <c r="A40" s="86"/>
      <c r="B40" s="86"/>
      <c r="C40" s="86"/>
      <c r="D40" s="86"/>
      <c r="E40" s="86"/>
      <c r="F40" s="86"/>
      <c r="G40" s="86"/>
      <c r="H40" s="86"/>
      <c r="I40"/>
      <c r="J40" s="86"/>
      <c r="K40" s="126"/>
      <c r="L40" s="126"/>
      <c r="M40" s="126"/>
      <c r="T40" s="78"/>
      <c r="X40" s="123"/>
      <c r="Y40"/>
    </row>
    <row r="41" spans="1:25" s="88" customFormat="1" x14ac:dyDescent="0.25">
      <c r="A41" s="86"/>
      <c r="B41" s="86"/>
      <c r="C41" s="86"/>
      <c r="D41" s="86"/>
      <c r="E41" s="86"/>
      <c r="F41" s="86"/>
      <c r="G41" s="86"/>
      <c r="H41" s="86"/>
      <c r="I41"/>
      <c r="J41" s="86"/>
      <c r="K41" s="126"/>
      <c r="L41" s="126"/>
      <c r="M41" s="126"/>
      <c r="T41" s="78"/>
      <c r="X41" s="123"/>
      <c r="Y41"/>
    </row>
    <row r="42" spans="1:25" s="88" customFormat="1" x14ac:dyDescent="0.25">
      <c r="A42" s="86"/>
      <c r="B42" s="86"/>
      <c r="C42" s="86"/>
      <c r="D42" s="86"/>
      <c r="E42" s="86"/>
      <c r="F42" s="86"/>
      <c r="G42" s="86"/>
      <c r="H42" s="86"/>
      <c r="I42"/>
      <c r="J42" s="86"/>
      <c r="K42" s="126"/>
      <c r="L42" s="126"/>
      <c r="M42" s="126"/>
      <c r="T42" s="78"/>
      <c r="X42" s="123"/>
      <c r="Y42"/>
    </row>
    <row r="43" spans="1:25" s="88" customFormat="1" x14ac:dyDescent="0.25">
      <c r="A43" s="86"/>
      <c r="B43" s="86"/>
      <c r="C43" s="86"/>
      <c r="D43" s="86"/>
      <c r="E43" s="86"/>
      <c r="F43" s="86"/>
      <c r="G43" s="86"/>
      <c r="H43" s="86"/>
      <c r="I43"/>
      <c r="J43" s="86"/>
      <c r="K43" s="126"/>
      <c r="L43" s="126"/>
      <c r="M43" s="126"/>
      <c r="T43" s="78"/>
      <c r="X43" s="123"/>
      <c r="Y43"/>
    </row>
    <row r="44" spans="1:25" s="88" customFormat="1" x14ac:dyDescent="0.25">
      <c r="A44" s="86"/>
      <c r="B44" s="86"/>
      <c r="C44" s="86"/>
      <c r="D44" s="86"/>
      <c r="E44" s="86"/>
      <c r="F44" s="86"/>
      <c r="G44" s="86"/>
      <c r="H44" s="86"/>
      <c r="I44"/>
      <c r="J44" s="86"/>
      <c r="K44" s="126"/>
      <c r="L44" s="126"/>
      <c r="M44" s="126"/>
      <c r="T44" s="78"/>
      <c r="X44" s="123"/>
      <c r="Y44"/>
    </row>
    <row r="45" spans="1:25" s="88" customFormat="1" x14ac:dyDescent="0.25">
      <c r="A45" s="86"/>
      <c r="B45" s="86"/>
      <c r="C45" s="86"/>
      <c r="D45" s="86"/>
      <c r="E45" s="86"/>
      <c r="F45" s="86"/>
      <c r="G45" s="86"/>
      <c r="H45" s="86"/>
      <c r="I45"/>
      <c r="J45" s="86"/>
      <c r="K45" s="126"/>
      <c r="L45" s="126"/>
      <c r="M45" s="126"/>
      <c r="T45" s="78"/>
      <c r="X45" s="123"/>
      <c r="Y45"/>
    </row>
    <row r="46" spans="1:25" s="88" customFormat="1" x14ac:dyDescent="0.25">
      <c r="A46" s="86"/>
      <c r="B46" s="86"/>
      <c r="C46" s="86"/>
      <c r="D46" s="86"/>
      <c r="E46" s="86"/>
      <c r="F46" s="86"/>
      <c r="G46" s="86"/>
      <c r="H46" s="86"/>
      <c r="I46"/>
      <c r="J46" s="86"/>
      <c r="K46" s="126"/>
      <c r="L46" s="126"/>
      <c r="M46" s="126"/>
      <c r="T46" s="78"/>
      <c r="X46" s="123"/>
      <c r="Y46"/>
    </row>
    <row r="47" spans="1:25" s="88" customFormat="1" x14ac:dyDescent="0.25">
      <c r="A47"/>
      <c r="B47"/>
      <c r="C47"/>
      <c r="D47"/>
      <c r="E47"/>
      <c r="F47"/>
      <c r="G47"/>
      <c r="H47"/>
      <c r="I47"/>
      <c r="J47" s="86"/>
      <c r="K47" s="126"/>
      <c r="L47" s="126"/>
      <c r="M47" s="126"/>
      <c r="T47" s="78"/>
      <c r="X47" s="123"/>
      <c r="Y47"/>
    </row>
    <row r="48" spans="1:25" s="88" customFormat="1" x14ac:dyDescent="0.25">
      <c r="A48"/>
      <c r="B48"/>
      <c r="C48"/>
      <c r="D48"/>
      <c r="E48"/>
      <c r="F48"/>
      <c r="G48"/>
      <c r="H48"/>
      <c r="I48"/>
      <c r="J48" s="86"/>
      <c r="K48" s="126"/>
      <c r="L48" s="126"/>
      <c r="M48" s="126"/>
      <c r="T48" s="78"/>
      <c r="X48" s="123"/>
      <c r="Y48"/>
    </row>
    <row r="49" spans="1:25" s="88" customFormat="1" x14ac:dyDescent="0.25">
      <c r="A49"/>
      <c r="B49"/>
      <c r="C49"/>
      <c r="D49"/>
      <c r="E49"/>
      <c r="F49"/>
      <c r="G49"/>
      <c r="H49"/>
      <c r="I49"/>
      <c r="J49" s="86"/>
      <c r="K49" s="126"/>
      <c r="L49" s="126"/>
      <c r="M49" s="126"/>
      <c r="T49" s="78"/>
      <c r="X49" s="123"/>
      <c r="Y49"/>
    </row>
    <row r="50" spans="1:25" s="88" customFormat="1" x14ac:dyDescent="0.25">
      <c r="A50"/>
      <c r="B50"/>
      <c r="C50"/>
      <c r="D50"/>
      <c r="E50"/>
      <c r="F50"/>
      <c r="G50"/>
      <c r="H50"/>
      <c r="I50"/>
      <c r="J50" s="86"/>
      <c r="K50" s="126"/>
      <c r="L50" s="126"/>
      <c r="M50" s="126"/>
      <c r="T50" s="78"/>
      <c r="X50" s="123"/>
      <c r="Y50"/>
    </row>
    <row r="51" spans="1:25" s="88" customFormat="1" x14ac:dyDescent="0.25">
      <c r="A51"/>
      <c r="B51"/>
      <c r="C51"/>
      <c r="D51"/>
      <c r="E51"/>
      <c r="F51"/>
      <c r="G51"/>
      <c r="H51"/>
      <c r="I51"/>
      <c r="J51" s="86"/>
      <c r="K51" s="126"/>
      <c r="L51" s="126"/>
      <c r="M51" s="126"/>
      <c r="T51" s="78"/>
      <c r="X51" s="123"/>
      <c r="Y51"/>
    </row>
    <row r="52" spans="1:25" s="88" customFormat="1" x14ac:dyDescent="0.25">
      <c r="A52"/>
      <c r="B52"/>
      <c r="C52"/>
      <c r="D52"/>
      <c r="E52"/>
      <c r="F52"/>
      <c r="G52"/>
      <c r="H52"/>
      <c r="I52"/>
      <c r="J52" s="86"/>
      <c r="K52" s="126"/>
      <c r="L52" s="126"/>
      <c r="M52" s="126"/>
      <c r="T52" s="78"/>
      <c r="X52" s="123"/>
      <c r="Y52"/>
    </row>
    <row r="53" spans="1:25" s="88" customFormat="1" x14ac:dyDescent="0.25">
      <c r="A53"/>
      <c r="B53"/>
      <c r="C53"/>
      <c r="D53"/>
      <c r="E53"/>
      <c r="F53"/>
      <c r="G53"/>
      <c r="H53"/>
      <c r="I53"/>
      <c r="J53" s="86"/>
      <c r="K53" s="126"/>
      <c r="L53" s="126"/>
      <c r="M53" s="126"/>
      <c r="T53" s="78"/>
      <c r="X53" s="123"/>
      <c r="Y53"/>
    </row>
    <row r="54" spans="1:25" s="88" customFormat="1" x14ac:dyDescent="0.25">
      <c r="A54"/>
      <c r="B54"/>
      <c r="C54"/>
      <c r="D54"/>
      <c r="E54"/>
      <c r="F54"/>
      <c r="G54"/>
      <c r="H54"/>
      <c r="I54"/>
      <c r="J54" s="86"/>
      <c r="K54" s="126"/>
      <c r="L54" s="126"/>
      <c r="M54" s="126"/>
      <c r="T54" s="78"/>
      <c r="X54" s="123"/>
      <c r="Y54"/>
    </row>
    <row r="55" spans="1:25" s="88" customFormat="1" x14ac:dyDescent="0.25">
      <c r="A55"/>
      <c r="B55"/>
      <c r="C55"/>
      <c r="D55"/>
      <c r="E55"/>
      <c r="F55"/>
      <c r="G55"/>
      <c r="H55"/>
      <c r="I55"/>
      <c r="J55" s="86"/>
      <c r="K55" s="126"/>
      <c r="L55" s="126"/>
      <c r="M55" s="126"/>
      <c r="T55" s="78"/>
      <c r="X55" s="123"/>
      <c r="Y55"/>
    </row>
    <row r="56" spans="1:25" s="88" customFormat="1" x14ac:dyDescent="0.25">
      <c r="A56"/>
      <c r="B56"/>
      <c r="C56"/>
      <c r="D56"/>
      <c r="E56"/>
      <c r="F56"/>
      <c r="G56"/>
      <c r="H56"/>
      <c r="I56"/>
      <c r="J56" s="86"/>
      <c r="K56" s="126"/>
      <c r="L56" s="126"/>
      <c r="M56" s="126"/>
      <c r="T56" s="78"/>
      <c r="X56" s="123"/>
      <c r="Y56"/>
    </row>
    <row r="57" spans="1:25" s="88" customFormat="1" x14ac:dyDescent="0.25">
      <c r="A57"/>
      <c r="B57"/>
      <c r="C57"/>
      <c r="D57"/>
      <c r="E57"/>
      <c r="F57"/>
      <c r="G57"/>
      <c r="H57"/>
      <c r="I57"/>
      <c r="J57" s="86"/>
      <c r="K57" s="126"/>
      <c r="L57" s="126"/>
      <c r="M57" s="126"/>
      <c r="T57" s="78"/>
      <c r="X57" s="123"/>
      <c r="Y57"/>
    </row>
    <row r="58" spans="1:25" s="88" customFormat="1" x14ac:dyDescent="0.25">
      <c r="A58"/>
      <c r="B58"/>
      <c r="C58"/>
      <c r="D58"/>
      <c r="E58"/>
      <c r="F58"/>
      <c r="G58"/>
      <c r="H58"/>
      <c r="I58"/>
      <c r="J58" s="86"/>
      <c r="K58" s="126"/>
      <c r="L58" s="126"/>
      <c r="M58" s="126"/>
      <c r="T58" s="78"/>
      <c r="X58" s="123"/>
      <c r="Y58"/>
    </row>
    <row r="59" spans="1:25" s="88" customFormat="1" x14ac:dyDescent="0.25">
      <c r="A59"/>
      <c r="B59"/>
      <c r="C59"/>
      <c r="D59"/>
      <c r="E59"/>
      <c r="F59"/>
      <c r="G59"/>
      <c r="H59"/>
      <c r="I59"/>
      <c r="J59" s="86"/>
      <c r="K59" s="126"/>
      <c r="L59" s="126"/>
      <c r="M59" s="126"/>
      <c r="T59" s="78"/>
      <c r="X59" s="123"/>
      <c r="Y59"/>
    </row>
    <row r="60" spans="1:25" s="88" customFormat="1" x14ac:dyDescent="0.25">
      <c r="A60"/>
      <c r="B60"/>
      <c r="C60"/>
      <c r="D60"/>
      <c r="E60"/>
      <c r="F60"/>
      <c r="G60"/>
      <c r="H60"/>
      <c r="I60"/>
      <c r="J60" s="86"/>
      <c r="K60" s="126"/>
      <c r="L60" s="126"/>
      <c r="M60" s="126"/>
      <c r="T60" s="78"/>
      <c r="X60" s="123"/>
      <c r="Y60"/>
    </row>
    <row r="61" spans="1:25" s="88" customFormat="1" x14ac:dyDescent="0.25">
      <c r="A61"/>
      <c r="B61"/>
      <c r="C61"/>
      <c r="D61"/>
      <c r="E61"/>
      <c r="F61"/>
      <c r="G61"/>
      <c r="H61"/>
      <c r="I61"/>
      <c r="J61" s="86"/>
      <c r="K61" s="126"/>
      <c r="L61" s="126"/>
      <c r="M61" s="126"/>
      <c r="T61" s="78"/>
      <c r="X61" s="123"/>
      <c r="Y61"/>
    </row>
    <row r="62" spans="1:25" s="88" customFormat="1" x14ac:dyDescent="0.25">
      <c r="A62"/>
      <c r="B62"/>
      <c r="C62"/>
      <c r="D62"/>
      <c r="E62"/>
      <c r="F62"/>
      <c r="G62"/>
      <c r="H62"/>
      <c r="I62"/>
      <c r="J62" s="86"/>
      <c r="K62" s="126"/>
      <c r="L62" s="126"/>
      <c r="M62" s="126"/>
      <c r="T62" s="78"/>
      <c r="X62" s="123"/>
      <c r="Y62"/>
    </row>
    <row r="63" spans="1:25" s="88" customFormat="1" x14ac:dyDescent="0.25">
      <c r="A63"/>
      <c r="B63"/>
      <c r="C63"/>
      <c r="D63"/>
      <c r="E63"/>
      <c r="F63"/>
      <c r="G63"/>
      <c r="H63"/>
      <c r="I63"/>
      <c r="J63" s="86"/>
      <c r="K63" s="126"/>
      <c r="L63" s="126"/>
      <c r="M63" s="126"/>
      <c r="T63" s="78"/>
      <c r="X63" s="123"/>
      <c r="Y63"/>
    </row>
    <row r="64" spans="1:25" s="88" customFormat="1" x14ac:dyDescent="0.25">
      <c r="A64"/>
      <c r="B64"/>
      <c r="C64"/>
      <c r="D64"/>
      <c r="E64"/>
      <c r="F64"/>
      <c r="G64"/>
      <c r="H64"/>
      <c r="I64"/>
      <c r="J64" s="86"/>
      <c r="K64" s="126"/>
      <c r="L64" s="126"/>
      <c r="M64" s="126"/>
      <c r="T64" s="78"/>
      <c r="X64" s="123"/>
      <c r="Y64"/>
    </row>
    <row r="65" spans="1:25" s="88" customFormat="1" x14ac:dyDescent="0.25">
      <c r="A65"/>
      <c r="B65"/>
      <c r="C65"/>
      <c r="D65"/>
      <c r="E65"/>
      <c r="F65"/>
      <c r="G65"/>
      <c r="H65"/>
      <c r="I65"/>
      <c r="J65" s="86"/>
      <c r="K65" s="126"/>
      <c r="L65" s="126"/>
      <c r="M65" s="126"/>
      <c r="T65" s="78"/>
      <c r="X65" s="123"/>
      <c r="Y65"/>
    </row>
    <row r="66" spans="1:25" s="88" customFormat="1" x14ac:dyDescent="0.25">
      <c r="A66"/>
      <c r="B66"/>
      <c r="C66"/>
      <c r="D66"/>
      <c r="E66"/>
      <c r="F66"/>
      <c r="G66"/>
      <c r="H66"/>
      <c r="I66"/>
      <c r="J66" s="86"/>
      <c r="K66" s="126"/>
      <c r="L66" s="126"/>
      <c r="M66" s="126"/>
      <c r="T66" s="78"/>
      <c r="X66" s="123"/>
      <c r="Y66"/>
    </row>
    <row r="67" spans="1:25" s="88" customFormat="1" x14ac:dyDescent="0.25">
      <c r="A67"/>
      <c r="B67"/>
      <c r="C67"/>
      <c r="D67"/>
      <c r="E67"/>
      <c r="F67"/>
      <c r="G67"/>
      <c r="H67"/>
      <c r="I67"/>
      <c r="J67" s="86"/>
      <c r="K67" s="126"/>
      <c r="L67" s="126"/>
      <c r="M67" s="126"/>
      <c r="T67" s="78"/>
      <c r="X67" s="123"/>
      <c r="Y67"/>
    </row>
    <row r="68" spans="1:25" s="88" customFormat="1" x14ac:dyDescent="0.25">
      <c r="A68"/>
      <c r="B68"/>
      <c r="C68"/>
      <c r="D68"/>
      <c r="E68"/>
      <c r="F68"/>
      <c r="G68"/>
      <c r="H68"/>
      <c r="I68"/>
      <c r="J68" s="86"/>
      <c r="K68" s="126"/>
      <c r="L68" s="126"/>
      <c r="M68" s="126"/>
      <c r="T68" s="78"/>
      <c r="X68" s="123"/>
      <c r="Y68"/>
    </row>
    <row r="69" spans="1:25" s="88" customFormat="1" x14ac:dyDescent="0.25">
      <c r="A69"/>
      <c r="B69"/>
      <c r="C69"/>
      <c r="D69"/>
      <c r="E69"/>
      <c r="F69"/>
      <c r="G69"/>
      <c r="H69"/>
      <c r="I69"/>
      <c r="J69" s="86"/>
      <c r="K69" s="126"/>
      <c r="L69" s="126"/>
      <c r="M69" s="126"/>
      <c r="T69" s="78"/>
      <c r="X69" s="123"/>
      <c r="Y69"/>
    </row>
    <row r="70" spans="1:25" s="88" customFormat="1" x14ac:dyDescent="0.25">
      <c r="A70"/>
      <c r="B70"/>
      <c r="C70"/>
      <c r="D70"/>
      <c r="E70"/>
      <c r="F70"/>
      <c r="G70"/>
      <c r="H70"/>
      <c r="I70"/>
      <c r="J70" s="86"/>
      <c r="K70" s="126"/>
      <c r="L70" s="126"/>
      <c r="M70" s="126"/>
      <c r="T70" s="78"/>
      <c r="X70" s="123"/>
      <c r="Y70"/>
    </row>
    <row r="71" spans="1:25" s="88" customFormat="1" x14ac:dyDescent="0.25">
      <c r="A71"/>
      <c r="B71"/>
      <c r="C71"/>
      <c r="D71"/>
      <c r="E71"/>
      <c r="F71"/>
      <c r="G71"/>
      <c r="H71"/>
      <c r="I71"/>
      <c r="J71" s="86"/>
      <c r="K71" s="126"/>
      <c r="L71" s="126"/>
      <c r="M71" s="126"/>
      <c r="T71" s="78"/>
      <c r="X71" s="123"/>
      <c r="Y71"/>
    </row>
    <row r="72" spans="1:25" s="88" customFormat="1" x14ac:dyDescent="0.25">
      <c r="A72"/>
      <c r="B72"/>
      <c r="C72"/>
      <c r="D72"/>
      <c r="E72"/>
      <c r="F72"/>
      <c r="G72"/>
      <c r="H72"/>
      <c r="I72"/>
      <c r="J72" s="86"/>
      <c r="K72" s="126"/>
      <c r="L72" s="126"/>
      <c r="M72" s="126"/>
      <c r="T72" s="78"/>
      <c r="X72" s="123"/>
      <c r="Y72"/>
    </row>
    <row r="73" spans="1:25" s="88" customFormat="1" x14ac:dyDescent="0.25">
      <c r="A73"/>
      <c r="B73"/>
      <c r="C73"/>
      <c r="D73"/>
      <c r="E73"/>
      <c r="F73"/>
      <c r="G73"/>
      <c r="H73"/>
      <c r="I73"/>
      <c r="J73" s="86"/>
      <c r="K73" s="126"/>
      <c r="L73" s="126"/>
      <c r="M73" s="126"/>
      <c r="T73" s="78"/>
      <c r="X73" s="123"/>
      <c r="Y73"/>
    </row>
    <row r="74" spans="1:25" s="88" customFormat="1" x14ac:dyDescent="0.25">
      <c r="A74"/>
      <c r="B74"/>
      <c r="C74"/>
      <c r="D74"/>
      <c r="E74"/>
      <c r="F74"/>
      <c r="G74"/>
      <c r="H74"/>
      <c r="I74"/>
      <c r="J74" s="86"/>
      <c r="K74" s="126"/>
      <c r="L74" s="126"/>
      <c r="M74" s="126"/>
      <c r="T74" s="78"/>
      <c r="X74" s="123"/>
      <c r="Y74"/>
    </row>
    <row r="75" spans="1:25" s="88" customFormat="1" x14ac:dyDescent="0.25">
      <c r="A75"/>
      <c r="B75"/>
      <c r="C75"/>
      <c r="D75"/>
      <c r="E75"/>
      <c r="F75"/>
      <c r="G75"/>
      <c r="H75"/>
      <c r="I75"/>
      <c r="J75" s="86"/>
      <c r="K75" s="126"/>
      <c r="L75" s="126"/>
      <c r="M75" s="126"/>
      <c r="T75" s="78"/>
      <c r="X75" s="123"/>
      <c r="Y75"/>
    </row>
    <row r="76" spans="1:25" s="88" customFormat="1" x14ac:dyDescent="0.25">
      <c r="A76"/>
      <c r="B76"/>
      <c r="C76"/>
      <c r="D76"/>
      <c r="E76"/>
      <c r="F76"/>
      <c r="G76"/>
      <c r="H76"/>
      <c r="I76"/>
      <c r="J76" s="86"/>
      <c r="K76" s="126"/>
      <c r="L76" s="126"/>
      <c r="M76" s="126"/>
      <c r="T76" s="78"/>
      <c r="X76" s="123"/>
      <c r="Y76"/>
    </row>
    <row r="77" spans="1:25" s="88" customFormat="1" x14ac:dyDescent="0.25">
      <c r="A77"/>
      <c r="B77"/>
      <c r="C77"/>
      <c r="D77"/>
      <c r="E77"/>
      <c r="F77"/>
      <c r="G77"/>
      <c r="H77"/>
      <c r="I77"/>
      <c r="J77" s="86"/>
      <c r="K77" s="126"/>
      <c r="L77" s="126"/>
      <c r="M77" s="126"/>
      <c r="T77" s="78"/>
      <c r="X77" s="123"/>
      <c r="Y77"/>
    </row>
    <row r="78" spans="1:25" s="88" customFormat="1" x14ac:dyDescent="0.25">
      <c r="A78"/>
      <c r="B78"/>
      <c r="C78"/>
      <c r="D78"/>
      <c r="E78"/>
      <c r="F78"/>
      <c r="G78"/>
      <c r="H78"/>
      <c r="I78"/>
      <c r="J78" s="86"/>
      <c r="K78" s="126"/>
      <c r="L78" s="126"/>
      <c r="M78" s="126"/>
      <c r="T78" s="78"/>
      <c r="X78" s="123"/>
      <c r="Y78"/>
    </row>
    <row r="79" spans="1:25" s="88" customFormat="1" x14ac:dyDescent="0.25">
      <c r="A79"/>
      <c r="B79"/>
      <c r="C79"/>
      <c r="D79"/>
      <c r="E79"/>
      <c r="F79"/>
      <c r="G79"/>
      <c r="H79"/>
      <c r="I79"/>
      <c r="J79" s="86"/>
      <c r="K79" s="126"/>
      <c r="L79" s="126"/>
      <c r="M79" s="126"/>
      <c r="T79" s="78"/>
      <c r="X79" s="123"/>
      <c r="Y79"/>
    </row>
    <row r="80" spans="1:25" s="88" customFormat="1" x14ac:dyDescent="0.25">
      <c r="A80"/>
      <c r="B80"/>
      <c r="C80"/>
      <c r="D80"/>
      <c r="E80"/>
      <c r="F80"/>
      <c r="G80"/>
      <c r="H80"/>
      <c r="I80"/>
      <c r="J80" s="86"/>
      <c r="K80" s="126"/>
      <c r="L80" s="126"/>
      <c r="M80" s="126"/>
      <c r="T80" s="78"/>
      <c r="X80" s="123"/>
      <c r="Y80"/>
    </row>
    <row r="81" spans="1:25" s="88" customFormat="1" x14ac:dyDescent="0.25">
      <c r="A81"/>
      <c r="B81"/>
      <c r="C81"/>
      <c r="D81"/>
      <c r="E81"/>
      <c r="F81"/>
      <c r="G81"/>
      <c r="H81"/>
      <c r="I81"/>
      <c r="J81" s="86"/>
      <c r="K81" s="126"/>
      <c r="L81" s="126"/>
      <c r="M81" s="126"/>
      <c r="T81" s="78"/>
      <c r="X81" s="123"/>
      <c r="Y81"/>
    </row>
    <row r="82" spans="1:25" s="88" customFormat="1" x14ac:dyDescent="0.25">
      <c r="A82"/>
      <c r="B82"/>
      <c r="C82"/>
      <c r="D82"/>
      <c r="E82"/>
      <c r="F82"/>
      <c r="G82"/>
      <c r="H82"/>
      <c r="I82"/>
      <c r="J82" s="86"/>
      <c r="K82" s="126"/>
      <c r="L82" s="126"/>
      <c r="M82" s="126"/>
      <c r="T82" s="78"/>
      <c r="X82" s="123"/>
      <c r="Y82"/>
    </row>
    <row r="83" spans="1:25" s="88" customFormat="1" x14ac:dyDescent="0.25">
      <c r="A83"/>
      <c r="B83"/>
      <c r="C83"/>
      <c r="D83"/>
      <c r="E83"/>
      <c r="F83"/>
      <c r="G83"/>
      <c r="H83"/>
      <c r="I83"/>
      <c r="J83" s="86"/>
      <c r="K83" s="126"/>
      <c r="L83" s="126"/>
      <c r="M83" s="126"/>
      <c r="T83" s="78"/>
      <c r="X83" s="123"/>
      <c r="Y83"/>
    </row>
    <row r="84" spans="1:25" s="88" customFormat="1" x14ac:dyDescent="0.25">
      <c r="A84"/>
      <c r="B84"/>
      <c r="C84"/>
      <c r="D84"/>
      <c r="E84"/>
      <c r="F84"/>
      <c r="G84"/>
      <c r="H84"/>
      <c r="I84"/>
      <c r="J84" s="86"/>
      <c r="K84" s="126"/>
      <c r="L84" s="126"/>
      <c r="M84" s="126"/>
      <c r="T84" s="78"/>
      <c r="X84" s="123"/>
      <c r="Y84"/>
    </row>
    <row r="85" spans="1:25" s="88" customFormat="1" x14ac:dyDescent="0.25">
      <c r="A85"/>
      <c r="B85"/>
      <c r="C85"/>
      <c r="D85"/>
      <c r="E85"/>
      <c r="F85"/>
      <c r="G85"/>
      <c r="H85"/>
      <c r="I85"/>
      <c r="J85" s="86"/>
      <c r="K85" s="126"/>
      <c r="L85" s="126"/>
      <c r="M85" s="126"/>
      <c r="T85" s="78"/>
      <c r="X85" s="123"/>
      <c r="Y85"/>
    </row>
    <row r="86" spans="1:25" s="88" customFormat="1" x14ac:dyDescent="0.25">
      <c r="A86"/>
      <c r="B86"/>
      <c r="C86"/>
      <c r="D86"/>
      <c r="E86"/>
      <c r="F86"/>
      <c r="G86"/>
      <c r="H86"/>
      <c r="I86"/>
      <c r="J86" s="86"/>
      <c r="K86" s="126"/>
      <c r="L86" s="126"/>
      <c r="M86" s="126"/>
      <c r="T86" s="78"/>
      <c r="X86" s="123"/>
      <c r="Y86"/>
    </row>
    <row r="87" spans="1:25" s="88" customFormat="1" x14ac:dyDescent="0.25">
      <c r="A87"/>
      <c r="B87"/>
      <c r="C87"/>
      <c r="D87"/>
      <c r="E87"/>
      <c r="F87"/>
      <c r="G87"/>
      <c r="H87"/>
      <c r="I87"/>
      <c r="J87" s="86"/>
      <c r="K87" s="126"/>
      <c r="L87" s="126"/>
      <c r="M87" s="126"/>
      <c r="T87" s="78"/>
      <c r="X87" s="123"/>
      <c r="Y87"/>
    </row>
    <row r="88" spans="1:25" s="88" customFormat="1" x14ac:dyDescent="0.25">
      <c r="A88"/>
      <c r="B88"/>
      <c r="C88"/>
      <c r="D88"/>
      <c r="E88"/>
      <c r="F88"/>
      <c r="G88"/>
      <c r="H88"/>
      <c r="I88"/>
      <c r="J88" s="86"/>
      <c r="K88" s="126"/>
      <c r="L88" s="126"/>
      <c r="M88" s="126"/>
      <c r="T88" s="78"/>
      <c r="X88" s="123"/>
      <c r="Y88"/>
    </row>
    <row r="89" spans="1:25" s="88" customFormat="1" x14ac:dyDescent="0.25">
      <c r="A89"/>
      <c r="B89"/>
      <c r="C89"/>
      <c r="D89"/>
      <c r="E89"/>
      <c r="F89"/>
      <c r="G89"/>
      <c r="H89"/>
      <c r="I89"/>
      <c r="J89" s="86"/>
      <c r="K89" s="126"/>
      <c r="L89" s="126"/>
      <c r="M89" s="126"/>
      <c r="T89" s="78"/>
      <c r="X89" s="123"/>
      <c r="Y89"/>
    </row>
    <row r="90" spans="1:25" s="88" customFormat="1" x14ac:dyDescent="0.25">
      <c r="A90"/>
      <c r="B90"/>
      <c r="C90"/>
      <c r="D90"/>
      <c r="E90"/>
      <c r="F90"/>
      <c r="G90"/>
      <c r="H90"/>
      <c r="I90"/>
      <c r="J90" s="86"/>
      <c r="K90" s="126"/>
      <c r="L90" s="126"/>
      <c r="M90" s="126"/>
      <c r="T90" s="78"/>
      <c r="X90" s="123"/>
      <c r="Y90"/>
    </row>
    <row r="91" spans="1:25" s="88" customFormat="1" x14ac:dyDescent="0.25">
      <c r="A91"/>
      <c r="B91"/>
      <c r="C91"/>
      <c r="D91"/>
      <c r="E91"/>
      <c r="F91"/>
      <c r="G91"/>
      <c r="H91"/>
      <c r="I91"/>
      <c r="J91" s="86"/>
      <c r="K91" s="126"/>
      <c r="L91" s="126"/>
      <c r="M91" s="126"/>
      <c r="T91" s="78"/>
      <c r="X91" s="123"/>
      <c r="Y91"/>
    </row>
    <row r="92" spans="1:25" s="88" customFormat="1" x14ac:dyDescent="0.25">
      <c r="A92"/>
      <c r="B92"/>
      <c r="C92"/>
      <c r="D92"/>
      <c r="E92"/>
      <c r="F92"/>
      <c r="G92"/>
      <c r="H92"/>
      <c r="I92"/>
      <c r="J92" s="86"/>
      <c r="K92" s="126"/>
      <c r="L92" s="126"/>
      <c r="M92" s="126"/>
      <c r="T92" s="78"/>
      <c r="X92" s="123"/>
      <c r="Y92"/>
    </row>
    <row r="93" spans="1:25" s="88" customFormat="1" x14ac:dyDescent="0.25">
      <c r="A93"/>
      <c r="B93"/>
      <c r="C93"/>
      <c r="D93"/>
      <c r="E93"/>
      <c r="F93"/>
      <c r="G93"/>
      <c r="H93"/>
      <c r="I93"/>
      <c r="J93" s="86"/>
      <c r="K93" s="126"/>
      <c r="L93" s="126"/>
      <c r="M93" s="126"/>
      <c r="T93" s="78"/>
      <c r="X93" s="123"/>
      <c r="Y93"/>
    </row>
    <row r="94" spans="1:25" s="88" customFormat="1" x14ac:dyDescent="0.25">
      <c r="A94"/>
      <c r="B94"/>
      <c r="C94"/>
      <c r="D94"/>
      <c r="E94"/>
      <c r="F94"/>
      <c r="G94"/>
      <c r="H94"/>
      <c r="I94"/>
      <c r="J94" s="86"/>
      <c r="K94" s="126"/>
      <c r="L94" s="126"/>
      <c r="M94" s="126"/>
      <c r="T94" s="78"/>
      <c r="X94" s="123"/>
      <c r="Y94"/>
    </row>
    <row r="95" spans="1:25" s="88" customFormat="1" x14ac:dyDescent="0.25">
      <c r="A95"/>
      <c r="B95"/>
      <c r="C95"/>
      <c r="D95"/>
      <c r="E95"/>
      <c r="F95"/>
      <c r="G95"/>
      <c r="H95"/>
      <c r="I95"/>
      <c r="J95" s="86"/>
      <c r="K95" s="126"/>
      <c r="L95" s="126"/>
      <c r="M95" s="126"/>
      <c r="T95" s="78"/>
      <c r="X95" s="123"/>
      <c r="Y95"/>
    </row>
    <row r="96" spans="1:25" s="88" customFormat="1" x14ac:dyDescent="0.25">
      <c r="A96"/>
      <c r="B96"/>
      <c r="C96"/>
      <c r="D96"/>
      <c r="E96"/>
      <c r="F96"/>
      <c r="G96"/>
      <c r="H96"/>
      <c r="I96"/>
      <c r="J96" s="86"/>
      <c r="K96" s="126"/>
      <c r="L96" s="126"/>
      <c r="M96" s="126"/>
      <c r="T96" s="78"/>
      <c r="X96" s="123"/>
      <c r="Y96"/>
    </row>
    <row r="97" spans="1:25" s="88" customFormat="1" x14ac:dyDescent="0.25">
      <c r="A97"/>
      <c r="B97"/>
      <c r="C97"/>
      <c r="D97"/>
      <c r="E97"/>
      <c r="F97"/>
      <c r="G97"/>
      <c r="H97"/>
      <c r="I97"/>
      <c r="J97" s="86"/>
      <c r="K97" s="126"/>
      <c r="L97" s="126"/>
      <c r="M97" s="126"/>
      <c r="T97" s="78"/>
      <c r="X97" s="123"/>
      <c r="Y97"/>
    </row>
    <row r="98" spans="1:25" s="88" customFormat="1" x14ac:dyDescent="0.25">
      <c r="A98"/>
      <c r="B98"/>
      <c r="C98"/>
      <c r="D98"/>
      <c r="E98"/>
      <c r="F98"/>
      <c r="G98"/>
      <c r="H98"/>
      <c r="I98"/>
      <c r="J98" s="86"/>
      <c r="K98" s="126"/>
      <c r="L98" s="126"/>
      <c r="M98" s="126"/>
      <c r="T98" s="78"/>
      <c r="X98" s="123"/>
      <c r="Y98"/>
    </row>
  </sheetData>
  <mergeCells count="25">
    <mergeCell ref="H9:H11"/>
    <mergeCell ref="X9:X11"/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27559055118110237" right="0.27559055118110237" top="0.78740157480314965" bottom="0.78740157480314965" header="0.31496062992125984" footer="0.31496062992125984"/>
  <pageSetup paperSize="9" scale="42" firstPageNumber="165" fitToHeight="0" orientation="landscape" useFirstPageNumber="1" r:id="rId1"/>
  <headerFooter>
    <oddFooter>&amp;L&amp;"Arial,Kurzíva"&amp;12Zastupitelstvo Olomouckého kraje 16.12.2024
10.1. - Rozpočet Olomouckého kraje na rok 2025 - návrh rozpočtu 
Příloha č. 5d) - Dotační projekty - neinvestiční&amp;R&amp;"Arial,Kurzíva"&amp;12Strana &amp;P (celkem 205)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4</vt:i4>
      </vt:variant>
    </vt:vector>
  </HeadingPairs>
  <TitlesOfParts>
    <vt:vector size="14" baseType="lpstr">
      <vt:lpstr>Souhrn</vt:lpstr>
      <vt:lpstr>ORJ 10 školství</vt:lpstr>
      <vt:lpstr>ORJ 64 školství</vt:lpstr>
      <vt:lpstr>ORJ 60 sociální </vt:lpstr>
      <vt:lpstr>ORJ 64 sociální</vt:lpstr>
      <vt:lpstr>ORJ 64 kultura</vt:lpstr>
      <vt:lpstr>ORJ 14 zdravotnictví </vt:lpstr>
      <vt:lpstr>ORJ 59 životní prostředí</vt:lpstr>
      <vt:lpstr>ORJ 33 regionální rozvoj</vt:lpstr>
      <vt:lpstr>ORJ 74 regionální rozvoj</vt:lpstr>
      <vt:lpstr>'ORJ 74 regionální rozvoj'!Názvy_tisku</vt:lpstr>
      <vt:lpstr>'ORJ 10 školství'!Oblast_tisku</vt:lpstr>
      <vt:lpstr>'ORJ 14 zdravotnictví '!Oblast_tisku</vt:lpstr>
      <vt:lpstr>Souhrn!Oblast_tisku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2024-11-18T13:44:02Z</cp:lastPrinted>
  <dcterms:created xsi:type="dcterms:W3CDTF">2018-04-30T07:38:17Z</dcterms:created>
  <dcterms:modified xsi:type="dcterms:W3CDTF">2024-11-25T13:50:46Z</dcterms:modified>
</cp:coreProperties>
</file>