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Q:\2024\Zastupitelstvo\ZOK 16.12.2024\"/>
    </mc:Choice>
  </mc:AlternateContent>
  <xr:revisionPtr revIDLastSave="0" documentId="13_ncr:1_{706DAB79-3A66-4F5E-A471-3C3753B1B3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říloha  č. 1 DZ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3" i="5" l="1"/>
  <c r="B53" i="5"/>
  <c r="C47" i="5"/>
  <c r="C45" i="5"/>
  <c r="C35" i="5"/>
  <c r="C33" i="5"/>
  <c r="C46" i="5" s="1"/>
  <c r="C48" i="5" s="1"/>
  <c r="C57" i="5" s="1"/>
  <c r="B33" i="5"/>
  <c r="B46" i="5" s="1"/>
  <c r="B48" i="5" s="1"/>
  <c r="B57" i="5" s="1"/>
  <c r="C31" i="5"/>
  <c r="B28" i="5"/>
  <c r="B56" i="5" s="1"/>
  <c r="C27" i="5"/>
  <c r="B26" i="5"/>
  <c r="C25" i="5"/>
  <c r="C16" i="5"/>
  <c r="C14" i="5"/>
  <c r="C9" i="5"/>
  <c r="C6" i="5"/>
  <c r="C26" i="5" s="1"/>
  <c r="C28" i="5" s="1"/>
  <c r="C56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Navrátilová Lenka</author>
    <author>Franková Romana</author>
  </authors>
  <commentList>
    <comment ref="C3" authorId="0" shapeId="0" xr:uid="{66D0A186-8251-456B-A288-A6BDBD705779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391+40578
</t>
        </r>
      </text>
    </comment>
    <comment ref="C5" authorId="0" shapeId="0" xr:uid="{4ADD589C-0980-4810-BC23-8983C70C8828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159+121
450-21
</t>
        </r>
      </text>
    </comment>
    <comment ref="C6" authorId="0" shapeId="0" xr:uid="{CDB3E307-1D35-481B-821F-687BBD2DE741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64+21965
265+189
405+113
614+260
655+35
658+3914
660+4793
663+681
668+7472
</t>
        </r>
      </text>
    </comment>
    <comment ref="C7" authorId="0" shapeId="0" xr:uid="{07E9020E-52FA-406B-B2D0-0F50BDCA64BC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78+1
79+1689
119-20
</t>
        </r>
      </text>
    </comment>
    <comment ref="C8" authorId="1" shapeId="0" xr:uid="{B593A216-6C84-4254-B6F0-634B8BA2FD97}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298+30
449+15
557+34
558+1077
611+447
</t>
        </r>
      </text>
    </comment>
    <comment ref="C9" authorId="0" shapeId="0" xr:uid="{11144A72-6319-45E8-B9CB-0F96690B3AF9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30+20
31+130
70+1
101+88
102+21
103+129
287+225
372+98
373+246
374+9
375+53
392+6
430+52
431+20
432+120
433+60
451+82
492+177
539+57
540+52
541+45
571+395
588+689
589+10
596+410
612+6
638+130
639+3
667+841
</t>
        </r>
      </text>
    </comment>
    <comment ref="C10" authorId="0" shapeId="0" xr:uid="{EF67E4B9-C493-454F-A930-514585F6D589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120+5000
</t>
        </r>
      </text>
    </comment>
    <comment ref="C14" authorId="0" shapeId="0" xr:uid="{00392653-92AD-448B-9106-814206A3149A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242+150
581+1045
637+2000
</t>
        </r>
      </text>
    </comment>
    <comment ref="C15" authorId="0" shapeId="0" xr:uid="{82F057F6-82D7-4343-BA76-DBA0A9758BB1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1+183400
63+1917310
96+6694
147+21590
189+197000
190+888
191+32179
192+1278
202+478
203+420
231+96
232+2755
235+144
283+165
284+1490
356+333
357+190100
358+986
427+420
489+264
535+196
586+80
601+206700
602+748
635+27639
</t>
        </r>
      </text>
    </comment>
    <comment ref="C16" authorId="0" shapeId="0" xr:uid="{6646F719-26BD-4A57-ADDD-2ADEF63D1C1F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66+14000
67+715
83+1944690
90+9814536
233+253
426+3000
491+1500
641-130
</t>
        </r>
      </text>
    </comment>
    <comment ref="C17" authorId="0" shapeId="0" xr:uid="{15DFB6F7-F470-4C00-A2F3-419BBFFA5D25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46+2212
47+1370
48+2292
229+4117
</t>
        </r>
      </text>
    </comment>
    <comment ref="C18" authorId="0" shapeId="0" xr:uid="{C9658556-4A93-4A8C-B6B8-657CF67A91CF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98+438099
361+260007
</t>
        </r>
      </text>
    </comment>
    <comment ref="C19" authorId="0" shapeId="0" xr:uid="{3817264D-362E-4430-8590-BC981610BB08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230+10
315+96
362+88
363+127
364+913
365+89
366+359
424+70
425+1355
</t>
        </r>
      </text>
    </comment>
    <comment ref="C20" authorId="0" shapeId="0" xr:uid="{BD3DFAAA-F9F2-4B6A-AEC6-DC08D3132B2E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140+2719
536+2187
</t>
        </r>
      </text>
    </comment>
    <comment ref="C21" authorId="0" shapeId="0" xr:uid="{2DF122EE-F62A-4D7D-BBA1-D8B3A24573CD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77+6198
97+11980
228+5704
280+500
281+5230
314+15
355+5593
359+919
360+500
423+5178
487+500
488+5130
533+4881
534+15
583+60000
585+4949
636+500000
</t>
        </r>
      </text>
    </comment>
    <comment ref="C22" authorId="0" shapeId="0" xr:uid="{2CFD7044-09C3-4CFB-A7BA-46D156C75409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2+57303
45+1053
49+43059
50+1541
51+11695
68+3615
69+972
93+10899
92+95835
99+771
100+7395
141+21710
142+613
143+12807
144+7644
145+2994
193+2320
194+1911
228+21152
234+335
236+249
237+1260
238+900
240+1720
241+7588
282+1618
285+918
286+2746
316+32754
352+12443
367+15374
368+114
369+2914
370+7480
371+648
428+1913
429+7421
490+854
537+8428
539+2921
543+686
555+3800
587+2268
603+2364
</t>
        </r>
      </text>
    </comment>
    <comment ref="C23" authorId="0" shapeId="0" xr:uid="{E1228D03-76AE-4EBA-B670-58B1180200C3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243+169
</t>
        </r>
      </text>
    </comment>
    <comment ref="C24" authorId="0" shapeId="0" xr:uid="{6822E7F2-713D-4920-B470-F29ED2B71808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317+3
</t>
        </r>
      </text>
    </comment>
    <comment ref="C25" authorId="0" shapeId="0" xr:uid="{2425EE24-C013-425D-91D7-C28793FA4E09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3+44
52+4 (celkem 178)
53+3294
54+37951 (celkem 38898)
71+149
80+47426
94+3856
132+19303
146+25
163+777
243+12664
299+3964
300+1105
350+135001 (celkem 828 492)
398+2067
401+1940
452+62879
617+598
640+21
655+1631
</t>
        </r>
      </text>
    </comment>
    <comment ref="C27" authorId="0" shapeId="0" xr:uid="{50EB3866-059F-4D78-A644-2F69773E8933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243+169 FSV</t>
        </r>
      </text>
    </comment>
    <comment ref="C31" authorId="0" shapeId="0" xr:uid="{D2007B95-A5C3-4614-8945-962C1326A838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4+105
30+20
31+130
64+21965
69+972
70+1
95+2000
101+88
102+21
104+53004 (celkem 143752)
120+5000
159+121
239+47697
242+150
287+225
298+30
300+1105
316+32754
350+693491 (celkem 828492)
350-77248 (splátka 8124)
350+616243 přebytek
374+9
375+53
392+6
391+40578
430+52
431+20
449+15
450-21
451+82
492+177
532+250000
555+3800
557+34
581+1045
588+689
589+10
611+447
612+6
637+2000
639+3
</t>
        </r>
      </text>
    </comment>
    <comment ref="C33" authorId="0" shapeId="0" xr:uid="{21E8C3E0-8188-4054-9748-E88AF4844AB9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103+129
104+53004  (celkem 143752)
265+189
299+3964
398+2067
401+1940
405+113
432+120
433+60
452+62879
539+57
540+52
541+45
558+1077
571+395
596+410
614+260
617+598
638+130
667+841
655+35
658+3914
660+4793
663+681
668+7472
</t>
        </r>
      </text>
    </comment>
    <comment ref="C34" authorId="0" shapeId="0" xr:uid="{CB81A908-1E0D-46E1-AD41-E9BA18767685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1+183400
63+1917310
90+9814536
96+6694
147+21590
189+197000
190+888
191+32179
192+1278
202+478
203+420
231+96
232+2755
235+144
283+165
284+1490
356+333
357+190100
358+986
372+98
373+246
427+420
489+264
535+196
586+80
601+206700
602+748
635+27639
</t>
        </r>
      </text>
    </comment>
    <comment ref="C35" authorId="0" shapeId="0" xr:uid="{22248E65-67E2-4CA1-9AFC-A000F36EA5E5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66+14000
67+715
83+1944690
233+253
426+3000
491+1500
641-130
</t>
        </r>
      </text>
    </comment>
    <comment ref="C36" authorId="0" shapeId="0" xr:uid="{AEAAADA0-4B30-4D2F-8FA0-2F9CC8869352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46+2212
47+1370
48+2292
229+4117</t>
        </r>
      </text>
    </comment>
    <comment ref="C37" authorId="0" shapeId="0" xr:uid="{DB6EDC42-879C-4EE0-9F4E-82A8A9FAB42E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98+438099
361+260007
</t>
        </r>
      </text>
    </comment>
    <comment ref="C38" authorId="0" shapeId="0" xr:uid="{AFDF4CEF-CF7B-4C9E-AC8A-0223F6735547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230+10
315+96
362+88
363+127
364+913
365+89
366+359
424+70
425+1355
</t>
        </r>
      </text>
    </comment>
    <comment ref="C39" authorId="0" shapeId="0" xr:uid="{F1464712-C001-4C5F-B604-7EDABB00ABCD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140+2719
536+2187
</t>
        </r>
      </text>
    </comment>
    <comment ref="C40" authorId="0" shapeId="0" xr:uid="{938191C0-1EAD-48E4-9A4F-6FB121B07F78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77+6198
97+11980
228+5704
280+500
281+5230
314+15
355+5593
359+919
360+500
423+5178
487+500
488+5130
533+4881
534+15
583+60000
585+4949
636+500000
</t>
        </r>
      </text>
    </comment>
    <comment ref="C41" authorId="0" shapeId="0" xr:uid="{6568CFC0-5A4F-42CA-8CF9-0CDA221B2FA5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2+57303
5+43384
6+695
7+567
8+2035
9+2846
10+31
11+2918
12+2624
13+1695
14+34909
15+47547
45+1053
50+1541
51+11695
68+3615
99+771
100+7395
141+21710
142+613
193+2320
234+335
236+249
237+1260
238+900
240+1720
241+7588
282+1618
285+918
286+2746
352+12443
367+15374
368+114
369+2914
370+7480
371+648
490+854
537+8428
539+2921
543+686
587+2268
603+2364
</t>
        </r>
      </text>
    </comment>
    <comment ref="C42" authorId="0" shapeId="0" xr:uid="{A6254D9D-0957-44A0-8D73-1725BC531902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243+169
353+7604
</t>
        </r>
      </text>
    </comment>
    <comment ref="C43" authorId="0" shapeId="0" xr:uid="{660634F1-14A8-4F80-AD2C-E8080D8BB871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354+27716
</t>
        </r>
      </text>
    </comment>
    <comment ref="C44" authorId="0" shapeId="0" xr:uid="{45176B63-FF31-4B81-BD98-986F624F5F7C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78+1
79+1689
119-20
104+83061
</t>
        </r>
      </text>
    </comment>
    <comment ref="C45" authorId="0" shapeId="0" xr:uid="{8AE90EF1-92EF-4AE1-9BA2-CC19962CB30A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3+44
16+1859
17+1070
52+178
53+3294
54+38 898
71+149
89+414
80+47426
94+3856
132+19303
146+25
163+777
243+12664
317+3
350+135001 (celkem 828 492)
640+21
655+1631
</t>
        </r>
      </text>
    </comment>
    <comment ref="C47" authorId="0" shapeId="0" xr:uid="{C42B385A-4ED8-42C1-A17A-F5281E34E9A2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243+169 FSV</t>
        </r>
      </text>
    </comment>
    <comment ref="C51" authorId="0" shapeId="0" xr:uid="{B78C9201-CE3D-45AA-8C9A-19E73E466E9B}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8113, 8115, 8117, 8123, 8905</t>
        </r>
        <r>
          <rPr>
            <sz val="8"/>
            <color indexed="81"/>
            <rFont val="Tahoma"/>
            <family val="2"/>
            <charset val="238"/>
          </rPr>
          <t xml:space="preserve">
4+105
5+43384
6+695
7+567
8+2035
9+2846
10+31
11+2918
12+2624
13+1695
14+34909
15+47547
16+1859
17+1070
52+4 (celkem 178)
54+947 (celkem 38898)
89+414
95+2000
104+143752
239+47697
318+5260
350+693491 (celkem 828492)
353+7604
354+27716
532+250000
</t>
        </r>
      </text>
    </comment>
    <comment ref="C52" authorId="0" shapeId="0" xr:uid="{509A83EF-B3F9-4541-A8D4-9D1814587CCC}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8114, 8118, 8124, 8224</t>
        </r>
        <r>
          <rPr>
            <sz val="8"/>
            <color indexed="81"/>
            <rFont val="Tahoma"/>
            <family val="2"/>
            <charset val="238"/>
          </rPr>
          <t xml:space="preserve">
49+43059
92+95835
93+10899
143+12807
144+7644
145+2994
194+1911
228+21152
318+5260
350+77248
</t>
        </r>
      </text>
    </comment>
  </commentList>
</comments>
</file>

<file path=xl/sharedStrings.xml><?xml version="1.0" encoding="utf-8"?>
<sst xmlns="http://schemas.openxmlformats.org/spreadsheetml/2006/main" count="57" uniqueCount="43">
  <si>
    <t>v tis. Kč</t>
  </si>
  <si>
    <t>PŘÍJMY</t>
  </si>
  <si>
    <t>schválený rozpočet</t>
  </si>
  <si>
    <t>upravený rozpočet</t>
  </si>
  <si>
    <t>Správní poplatky</t>
  </si>
  <si>
    <t xml:space="preserve">Příjmy z pronájmu </t>
  </si>
  <si>
    <t>Přijaté sankční platby</t>
  </si>
  <si>
    <t>Příjmy z prodeje</t>
  </si>
  <si>
    <t>Příjmy z úroků</t>
  </si>
  <si>
    <t xml:space="preserve">Fond na podporu výst. a obnovy vodohosp. infrastruktury </t>
  </si>
  <si>
    <t>Příjmy Olomouckého kraje celkem</t>
  </si>
  <si>
    <t>Konsolidace</t>
  </si>
  <si>
    <t>Příjmy Olomouckého kraje celkem (po konsolidaci)</t>
  </si>
  <si>
    <t>Konsolidace je očištění údajů v rozpočtu o interní přesuny peněž. prostředků uvnitř organizace mezi jednotlivými účty.</t>
  </si>
  <si>
    <t>VÝDAJE</t>
  </si>
  <si>
    <t xml:space="preserve">Výdaje Olomouckého kraje celkem </t>
  </si>
  <si>
    <t>Výdaje Olomouckého kraje celkem (po konsolidaci)</t>
  </si>
  <si>
    <t>Fond sociálních potřeb</t>
  </si>
  <si>
    <t>Financování (splátky úvěrů)</t>
  </si>
  <si>
    <t>Financování (přijaté úvěry, zůst. na BÚ)</t>
  </si>
  <si>
    <t>Financování celkem</t>
  </si>
  <si>
    <t>Příjmy Olomouckého kraje včetně financování</t>
  </si>
  <si>
    <t>Výdaje Olomouckého kraje včetně financování</t>
  </si>
  <si>
    <t>Příjmy z poskytnutých služeb a výrobků</t>
  </si>
  <si>
    <t>Daňové příjmy</t>
  </si>
  <si>
    <t>Odbory</t>
  </si>
  <si>
    <t>Dotační programy, tituly</t>
  </si>
  <si>
    <t>Příspěvkové organizace</t>
  </si>
  <si>
    <t>Opravy, investice a projekty</t>
  </si>
  <si>
    <t>Ostatní příjmy</t>
  </si>
  <si>
    <t>Odvody příspěvkových organizací</t>
  </si>
  <si>
    <t xml:space="preserve">Neinvestiční přijaté transfery ze státního rozpočtu  </t>
  </si>
  <si>
    <t>Dotace do oblasti školství</t>
  </si>
  <si>
    <t>Splátky půjček</t>
  </si>
  <si>
    <t>Investiční a neinvestiční transfery od obcí a krajů</t>
  </si>
  <si>
    <t>Dotace pro Krajský úřad</t>
  </si>
  <si>
    <t>Dotace do oblasti kultury</t>
  </si>
  <si>
    <t>Dotace do oblasti sociální</t>
  </si>
  <si>
    <t>Dotace do oblasti zdravotnictví</t>
  </si>
  <si>
    <t>Dotace do oblasti dopravy</t>
  </si>
  <si>
    <t>Zapojení finančního vypořádání, depozita</t>
  </si>
  <si>
    <t>Dotace do oblasti zemědělství</t>
  </si>
  <si>
    <t>OPZ, OPVV, NPO, OPJAK, OPŽP, IROP, NPO, OPPS, OPTP, 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</si>
</sst>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1"/>
      <name val="Arial"/>
      <family val="2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1"/>
      <name val="Arial CE"/>
      <charset val="238"/>
    </font>
    <font>
      <i/>
      <sz val="9"/>
      <name val="Arial CE"/>
      <charset val="238"/>
    </font>
    <font>
      <i/>
      <sz val="11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3" fillId="0" borderId="1" xfId="0" applyFont="1" applyBorder="1"/>
    <xf numFmtId="3" fontId="4" fillId="0" borderId="1" xfId="0" applyNumberFormat="1" applyFont="1" applyBorder="1" applyAlignment="1">
      <alignment horizontal="right" wrapText="1"/>
    </xf>
    <xf numFmtId="0" fontId="5" fillId="0" borderId="0" xfId="0" applyFont="1"/>
    <xf numFmtId="3" fontId="5" fillId="0" borderId="0" xfId="0" applyNumberFormat="1" applyFont="1"/>
    <xf numFmtId="0" fontId="6" fillId="0" borderId="0" xfId="0" applyFont="1"/>
    <xf numFmtId="3" fontId="6" fillId="0" borderId="0" xfId="0" applyNumberFormat="1" applyFont="1" applyAlignment="1">
      <alignment horizontal="right"/>
    </xf>
    <xf numFmtId="3" fontId="3" fillId="0" borderId="1" xfId="0" applyNumberFormat="1" applyFont="1" applyBorder="1" applyAlignment="1">
      <alignment horizontal="right"/>
    </xf>
    <xf numFmtId="0" fontId="7" fillId="0" borderId="0" xfId="0" applyFont="1" applyAlignment="1">
      <alignment horizontal="justify"/>
    </xf>
    <xf numFmtId="0" fontId="8" fillId="2" borderId="2" xfId="0" applyFont="1" applyFill="1" applyBorder="1"/>
    <xf numFmtId="3" fontId="8" fillId="2" borderId="2" xfId="0" applyNumberFormat="1" applyFont="1" applyFill="1" applyBorder="1"/>
    <xf numFmtId="0" fontId="9" fillId="0" borderId="0" xfId="0" applyFont="1"/>
    <xf numFmtId="3" fontId="10" fillId="0" borderId="0" xfId="0" applyNumberFormat="1" applyFont="1" applyAlignment="1">
      <alignment horizontal="right"/>
    </xf>
    <xf numFmtId="3" fontId="6" fillId="0" borderId="0" xfId="0" applyNumberFormat="1" applyFont="1"/>
    <xf numFmtId="0" fontId="6" fillId="0" borderId="1" xfId="0" applyFont="1" applyBorder="1"/>
    <xf numFmtId="3" fontId="6" fillId="0" borderId="1" xfId="0" applyNumberFormat="1" applyFont="1" applyBorder="1"/>
    <xf numFmtId="0" fontId="8" fillId="2" borderId="3" xfId="0" applyFont="1" applyFill="1" applyBorder="1"/>
    <xf numFmtId="3" fontId="8" fillId="2" borderId="4" xfId="0" applyNumberFormat="1" applyFont="1" applyFill="1" applyBorder="1"/>
    <xf numFmtId="3" fontId="8" fillId="2" borderId="5" xfId="0" applyNumberFormat="1" applyFont="1" applyFill="1" applyBorder="1"/>
    <xf numFmtId="3" fontId="4" fillId="0" borderId="0" xfId="0" applyNumberFormat="1" applyFont="1" applyAlignment="1">
      <alignment horizontal="right"/>
    </xf>
    <xf numFmtId="3" fontId="15" fillId="0" borderId="1" xfId="0" applyNumberFormat="1" applyFont="1" applyBorder="1" applyAlignment="1">
      <alignment horizontal="right"/>
    </xf>
  </cellXfs>
  <cellStyles count="2">
    <cellStyle name="Normální" xfId="0" builtinId="0"/>
    <cellStyle name="Normální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6"/>
  <sheetViews>
    <sheetView showGridLines="0" tabSelected="1" zoomScale="92" zoomScaleNormal="92" zoomScaleSheetLayoutView="92" workbookViewId="0"/>
  </sheetViews>
  <sheetFormatPr defaultColWidth="9.140625" defaultRowHeight="12.75" x14ac:dyDescent="0.2"/>
  <cols>
    <col min="1" max="1" width="52.7109375" style="1" customWidth="1"/>
    <col min="2" max="3" width="18" style="2" customWidth="1"/>
    <col min="4" max="16384" width="9.140625" style="1"/>
  </cols>
  <sheetData>
    <row r="1" spans="1:3" ht="14.25" customHeight="1" x14ac:dyDescent="0.2">
      <c r="C1" s="21" t="s">
        <v>0</v>
      </c>
    </row>
    <row r="2" spans="1:3" ht="15.75" customHeight="1" x14ac:dyDescent="0.25">
      <c r="A2" s="3" t="s">
        <v>1</v>
      </c>
      <c r="B2" s="4" t="s">
        <v>2</v>
      </c>
      <c r="C2" s="4" t="s">
        <v>3</v>
      </c>
    </row>
    <row r="3" spans="1:3" ht="14.25" customHeight="1" x14ac:dyDescent="0.2">
      <c r="A3" s="5" t="s">
        <v>24</v>
      </c>
      <c r="B3" s="6">
        <v>7100000</v>
      </c>
      <c r="C3" s="15">
        <v>7140578</v>
      </c>
    </row>
    <row r="4" spans="1:3" ht="14.25" customHeight="1" x14ac:dyDescent="0.2">
      <c r="A4" s="5" t="s">
        <v>4</v>
      </c>
      <c r="B4" s="6">
        <v>1330</v>
      </c>
      <c r="C4" s="15">
        <v>1330</v>
      </c>
    </row>
    <row r="5" spans="1:3" ht="14.25" customHeight="1" x14ac:dyDescent="0.2">
      <c r="A5" s="5" t="s">
        <v>23</v>
      </c>
      <c r="B5" s="6">
        <v>365</v>
      </c>
      <c r="C5" s="15">
        <v>465</v>
      </c>
    </row>
    <row r="6" spans="1:3" ht="14.25" customHeight="1" x14ac:dyDescent="0.2">
      <c r="A6" s="7" t="s">
        <v>30</v>
      </c>
      <c r="B6" s="6">
        <v>246000</v>
      </c>
      <c r="C6" s="15">
        <f>268527+35+3914+4793+681+7472</f>
        <v>285422</v>
      </c>
    </row>
    <row r="7" spans="1:3" ht="14.25" customHeight="1" x14ac:dyDescent="0.2">
      <c r="A7" s="5" t="s">
        <v>5</v>
      </c>
      <c r="B7" s="6">
        <v>38219.300000000003</v>
      </c>
      <c r="C7" s="15">
        <v>39889.300000000003</v>
      </c>
    </row>
    <row r="8" spans="1:3" ht="14.25" customHeight="1" x14ac:dyDescent="0.2">
      <c r="A8" s="5" t="s">
        <v>6</v>
      </c>
      <c r="B8" s="6">
        <v>3810.2999999999997</v>
      </c>
      <c r="C8" s="15">
        <v>5413.3</v>
      </c>
    </row>
    <row r="9" spans="1:3" ht="14.25" customHeight="1" x14ac:dyDescent="0.2">
      <c r="A9" s="5" t="s">
        <v>29</v>
      </c>
      <c r="B9" s="6">
        <v>820.30000000000007</v>
      </c>
      <c r="C9" s="15">
        <f>4021.3+130+3+841</f>
        <v>4995.3</v>
      </c>
    </row>
    <row r="10" spans="1:3" ht="14.25" customHeight="1" x14ac:dyDescent="0.2">
      <c r="A10" s="5" t="s">
        <v>33</v>
      </c>
      <c r="B10" s="6">
        <v>0</v>
      </c>
      <c r="C10" s="15">
        <v>5000</v>
      </c>
    </row>
    <row r="11" spans="1:3" ht="14.25" customHeight="1" x14ac:dyDescent="0.2">
      <c r="A11" s="5" t="s">
        <v>7</v>
      </c>
      <c r="B11" s="6">
        <v>7340</v>
      </c>
      <c r="C11" s="15">
        <v>7340</v>
      </c>
    </row>
    <row r="12" spans="1:3" ht="14.25" customHeight="1" x14ac:dyDescent="0.2">
      <c r="A12" s="5" t="s">
        <v>8</v>
      </c>
      <c r="B12" s="6">
        <v>30164.1</v>
      </c>
      <c r="C12" s="15">
        <v>30164.1</v>
      </c>
    </row>
    <row r="13" spans="1:3" ht="14.25" customHeight="1" x14ac:dyDescent="0.2">
      <c r="A13" s="5" t="s">
        <v>31</v>
      </c>
      <c r="B13" s="6">
        <v>141578</v>
      </c>
      <c r="C13" s="15">
        <v>141578</v>
      </c>
    </row>
    <row r="14" spans="1:3" ht="14.25" customHeight="1" x14ac:dyDescent="0.2">
      <c r="A14" s="5" t="s">
        <v>34</v>
      </c>
      <c r="B14" s="6">
        <v>255000</v>
      </c>
      <c r="C14" s="15">
        <f>256195+2000</f>
        <v>258195</v>
      </c>
    </row>
    <row r="15" spans="1:3" ht="14.25" customHeight="1" x14ac:dyDescent="0.2">
      <c r="A15" s="5" t="s">
        <v>32</v>
      </c>
      <c r="B15" s="6">
        <v>0</v>
      </c>
      <c r="C15" s="15">
        <v>12607889</v>
      </c>
    </row>
    <row r="16" spans="1:3" ht="14.25" customHeight="1" x14ac:dyDescent="0.2">
      <c r="A16" s="5" t="s">
        <v>37</v>
      </c>
      <c r="B16" s="6">
        <v>0</v>
      </c>
      <c r="C16" s="15">
        <f>1964158-130</f>
        <v>1964028</v>
      </c>
    </row>
    <row r="17" spans="1:3" ht="14.25" customHeight="1" x14ac:dyDescent="0.2">
      <c r="A17" s="5" t="s">
        <v>38</v>
      </c>
      <c r="B17" s="6">
        <v>0</v>
      </c>
      <c r="C17" s="15">
        <v>9991</v>
      </c>
    </row>
    <row r="18" spans="1:3" ht="14.25" customHeight="1" x14ac:dyDescent="0.2">
      <c r="A18" s="5" t="s">
        <v>39</v>
      </c>
      <c r="B18" s="6">
        <v>0</v>
      </c>
      <c r="C18" s="15">
        <v>698106</v>
      </c>
    </row>
    <row r="19" spans="1:3" ht="14.25" customHeight="1" x14ac:dyDescent="0.2">
      <c r="A19" s="5" t="s">
        <v>36</v>
      </c>
      <c r="B19" s="6">
        <v>0</v>
      </c>
      <c r="C19" s="15">
        <v>3107</v>
      </c>
    </row>
    <row r="20" spans="1:3" ht="14.25" customHeight="1" x14ac:dyDescent="0.2">
      <c r="A20" s="5" t="s">
        <v>41</v>
      </c>
      <c r="B20" s="6">
        <v>0</v>
      </c>
      <c r="C20" s="15">
        <v>4906</v>
      </c>
    </row>
    <row r="21" spans="1:3" ht="14.25" customHeight="1" x14ac:dyDescent="0.2">
      <c r="A21" s="5" t="s">
        <v>35</v>
      </c>
      <c r="B21" s="6">
        <v>0</v>
      </c>
      <c r="C21" s="15">
        <v>617292</v>
      </c>
    </row>
    <row r="22" spans="1:3" ht="14.25" customHeight="1" x14ac:dyDescent="0.2">
      <c r="A22" s="5" t="s">
        <v>42</v>
      </c>
      <c r="B22" s="6">
        <v>0</v>
      </c>
      <c r="C22" s="15">
        <v>425005</v>
      </c>
    </row>
    <row r="23" spans="1:3" ht="14.25" customHeight="1" x14ac:dyDescent="0.2">
      <c r="A23" s="7" t="s">
        <v>17</v>
      </c>
      <c r="B23" s="8">
        <v>13417</v>
      </c>
      <c r="C23" s="8">
        <v>13586</v>
      </c>
    </row>
    <row r="24" spans="1:3" ht="14.25" customHeight="1" x14ac:dyDescent="0.2">
      <c r="A24" s="7" t="s">
        <v>9</v>
      </c>
      <c r="B24" s="8">
        <v>34300</v>
      </c>
      <c r="C24" s="8">
        <v>34300</v>
      </c>
    </row>
    <row r="25" spans="1:3" ht="14.25" customHeight="1" x14ac:dyDescent="0.2">
      <c r="A25" s="7" t="s">
        <v>40</v>
      </c>
      <c r="B25" s="8">
        <v>0</v>
      </c>
      <c r="C25" s="8">
        <f>333220+21+1631</f>
        <v>334872</v>
      </c>
    </row>
    <row r="26" spans="1:3" ht="14.25" customHeight="1" x14ac:dyDescent="0.25">
      <c r="A26" s="3" t="s">
        <v>10</v>
      </c>
      <c r="B26" s="9">
        <f>SUM(B3:B25)</f>
        <v>7872343.9999999991</v>
      </c>
      <c r="C26" s="22">
        <f>SUM(C3:C25)</f>
        <v>24633452</v>
      </c>
    </row>
    <row r="27" spans="1:3" ht="14.25" customHeight="1" x14ac:dyDescent="0.2">
      <c r="A27" s="10" t="s">
        <v>11</v>
      </c>
      <c r="B27" s="14">
        <v>-13236</v>
      </c>
      <c r="C27" s="14">
        <f>-13236-169</f>
        <v>-13405</v>
      </c>
    </row>
    <row r="28" spans="1:3" ht="15.75" thickBot="1" x14ac:dyDescent="0.3">
      <c r="A28" s="11" t="s">
        <v>12</v>
      </c>
      <c r="B28" s="12">
        <f>B26+B27</f>
        <v>7859107.9999999991</v>
      </c>
      <c r="C28" s="12">
        <f>C26+C27</f>
        <v>24620047</v>
      </c>
    </row>
    <row r="29" spans="1:3" ht="13.5" thickTop="1" x14ac:dyDescent="0.2">
      <c r="A29" s="13"/>
    </row>
    <row r="30" spans="1:3" ht="15.75" customHeight="1" x14ac:dyDescent="0.25">
      <c r="A30" s="3" t="s">
        <v>14</v>
      </c>
      <c r="B30" s="4" t="s">
        <v>2</v>
      </c>
      <c r="C30" s="4" t="s">
        <v>3</v>
      </c>
    </row>
    <row r="31" spans="1:3" ht="14.25" x14ac:dyDescent="0.2">
      <c r="A31" s="7" t="s">
        <v>25</v>
      </c>
      <c r="B31" s="15">
        <v>1223558</v>
      </c>
      <c r="C31" s="15">
        <f>2256875+2000+3</f>
        <v>2258878</v>
      </c>
    </row>
    <row r="32" spans="1:3" ht="14.25" x14ac:dyDescent="0.2">
      <c r="A32" s="7" t="s">
        <v>26</v>
      </c>
      <c r="B32" s="15">
        <v>553544</v>
      </c>
      <c r="C32" s="15">
        <v>553544</v>
      </c>
    </row>
    <row r="33" spans="1:3" ht="14.25" x14ac:dyDescent="0.2">
      <c r="A33" s="7" t="s">
        <v>27</v>
      </c>
      <c r="B33" s="15">
        <f>2401752+865+2027000</f>
        <v>4429617</v>
      </c>
      <c r="C33" s="15">
        <f>4557320+130+841+35+3914+4793+681+7472</f>
        <v>4575186</v>
      </c>
    </row>
    <row r="34" spans="1:3" ht="14.25" x14ac:dyDescent="0.2">
      <c r="A34" s="5" t="s">
        <v>32</v>
      </c>
      <c r="B34" s="15">
        <v>0</v>
      </c>
      <c r="C34" s="15">
        <v>12607889</v>
      </c>
    </row>
    <row r="35" spans="1:3" ht="14.25" x14ac:dyDescent="0.2">
      <c r="A35" s="5" t="s">
        <v>37</v>
      </c>
      <c r="B35" s="15">
        <v>0</v>
      </c>
      <c r="C35" s="15">
        <f>1964158-130</f>
        <v>1964028</v>
      </c>
    </row>
    <row r="36" spans="1:3" ht="14.25" x14ac:dyDescent="0.2">
      <c r="A36" s="5" t="s">
        <v>38</v>
      </c>
      <c r="B36" s="15">
        <v>0</v>
      </c>
      <c r="C36" s="15">
        <v>9991</v>
      </c>
    </row>
    <row r="37" spans="1:3" ht="14.25" x14ac:dyDescent="0.2">
      <c r="A37" s="5" t="s">
        <v>39</v>
      </c>
      <c r="B37" s="15">
        <v>0</v>
      </c>
      <c r="C37" s="15">
        <v>698106</v>
      </c>
    </row>
    <row r="38" spans="1:3" ht="14.25" x14ac:dyDescent="0.2">
      <c r="A38" s="5" t="s">
        <v>36</v>
      </c>
      <c r="B38" s="15">
        <v>0</v>
      </c>
      <c r="C38" s="15">
        <v>3107</v>
      </c>
    </row>
    <row r="39" spans="1:3" ht="14.25" x14ac:dyDescent="0.2">
      <c r="A39" s="5" t="s">
        <v>41</v>
      </c>
      <c r="B39" s="15">
        <v>0</v>
      </c>
      <c r="C39" s="15">
        <v>4906</v>
      </c>
    </row>
    <row r="40" spans="1:3" ht="14.25" x14ac:dyDescent="0.2">
      <c r="A40" s="5" t="s">
        <v>35</v>
      </c>
      <c r="B40" s="15">
        <v>0</v>
      </c>
      <c r="C40" s="15">
        <v>617292</v>
      </c>
    </row>
    <row r="41" spans="1:3" ht="14.25" x14ac:dyDescent="0.2">
      <c r="A41" s="5" t="s">
        <v>42</v>
      </c>
      <c r="B41" s="15">
        <v>0</v>
      </c>
      <c r="C41" s="15">
        <v>330429</v>
      </c>
    </row>
    <row r="42" spans="1:3" ht="14.25" x14ac:dyDescent="0.2">
      <c r="A42" s="7" t="s">
        <v>17</v>
      </c>
      <c r="B42" s="15">
        <v>13417</v>
      </c>
      <c r="C42" s="15">
        <v>21190</v>
      </c>
    </row>
    <row r="43" spans="1:3" ht="14.25" x14ac:dyDescent="0.2">
      <c r="A43" s="7" t="s">
        <v>9</v>
      </c>
      <c r="B43" s="15">
        <v>34300</v>
      </c>
      <c r="C43" s="15">
        <v>62016</v>
      </c>
    </row>
    <row r="44" spans="1:3" ht="14.25" x14ac:dyDescent="0.2">
      <c r="A44" s="7" t="s">
        <v>28</v>
      </c>
      <c r="B44" s="15">
        <v>2223234</v>
      </c>
      <c r="C44" s="15">
        <v>2307965</v>
      </c>
    </row>
    <row r="45" spans="1:3" ht="14.25" x14ac:dyDescent="0.2">
      <c r="A45" s="7" t="s">
        <v>40</v>
      </c>
      <c r="B45" s="15">
        <v>0</v>
      </c>
      <c r="C45" s="15">
        <f>264961+21+1631</f>
        <v>266613</v>
      </c>
    </row>
    <row r="46" spans="1:3" ht="14.25" customHeight="1" x14ac:dyDescent="0.25">
      <c r="A46" s="3" t="s">
        <v>15</v>
      </c>
      <c r="B46" s="9">
        <f>SUM(B31:B45)</f>
        <v>8477670</v>
      </c>
      <c r="C46" s="22">
        <f>SUM(C31:C45)</f>
        <v>26281140</v>
      </c>
    </row>
    <row r="47" spans="1:3" ht="14.25" x14ac:dyDescent="0.2">
      <c r="A47" s="10" t="s">
        <v>11</v>
      </c>
      <c r="B47" s="14">
        <v>-13236</v>
      </c>
      <c r="C47" s="14">
        <f>-13236-169</f>
        <v>-13405</v>
      </c>
    </row>
    <row r="48" spans="1:3" ht="15.75" thickBot="1" x14ac:dyDescent="0.3">
      <c r="A48" s="11" t="s">
        <v>16</v>
      </c>
      <c r="B48" s="12">
        <f>+B46+B47</f>
        <v>8464434</v>
      </c>
      <c r="C48" s="12">
        <f>+C46+C47</f>
        <v>26267735</v>
      </c>
    </row>
    <row r="49" spans="1:3" ht="13.5" thickTop="1" x14ac:dyDescent="0.2">
      <c r="A49" s="13" t="s">
        <v>13</v>
      </c>
    </row>
    <row r="50" spans="1:3" ht="14.25" x14ac:dyDescent="0.2">
      <c r="B50" s="1"/>
      <c r="C50" s="8"/>
    </row>
    <row r="51" spans="1:3" ht="14.25" x14ac:dyDescent="0.2">
      <c r="A51" s="7" t="s">
        <v>19</v>
      </c>
      <c r="B51" s="8">
        <v>850000</v>
      </c>
      <c r="C51" s="8">
        <v>2171171</v>
      </c>
    </row>
    <row r="52" spans="1:3" ht="14.25" x14ac:dyDescent="0.2">
      <c r="A52" s="16" t="s">
        <v>18</v>
      </c>
      <c r="B52" s="17">
        <v>244674</v>
      </c>
      <c r="C52" s="17">
        <v>523483</v>
      </c>
    </row>
    <row r="53" spans="1:3" ht="15.75" thickBot="1" x14ac:dyDescent="0.3">
      <c r="A53" s="11" t="s">
        <v>20</v>
      </c>
      <c r="B53" s="12">
        <f>+B51-B52</f>
        <v>605326</v>
      </c>
      <c r="C53" s="12">
        <f>+C51-C52</f>
        <v>1647688</v>
      </c>
    </row>
    <row r="54" spans="1:3" ht="15" thickTop="1" x14ac:dyDescent="0.2">
      <c r="A54" s="7"/>
      <c r="B54" s="15"/>
      <c r="C54" s="15"/>
    </row>
    <row r="55" spans="1:3" ht="15" thickBot="1" x14ac:dyDescent="0.25">
      <c r="A55" s="7"/>
      <c r="B55" s="15"/>
      <c r="C55" s="15"/>
    </row>
    <row r="56" spans="1:3" ht="15.75" thickBot="1" x14ac:dyDescent="0.3">
      <c r="A56" s="18" t="s">
        <v>21</v>
      </c>
      <c r="B56" s="19">
        <f>+B28+B51</f>
        <v>8709108</v>
      </c>
      <c r="C56" s="20">
        <f>+C28+C51</f>
        <v>26791218</v>
      </c>
    </row>
    <row r="57" spans="1:3" ht="15.75" thickBot="1" x14ac:dyDescent="0.3">
      <c r="A57" s="18" t="s">
        <v>22</v>
      </c>
      <c r="B57" s="19">
        <f>+B48+B52</f>
        <v>8709108</v>
      </c>
      <c r="C57" s="20">
        <f>+C48+C52</f>
        <v>26791218</v>
      </c>
    </row>
    <row r="58" spans="1:3" x14ac:dyDescent="0.2">
      <c r="B58" s="1"/>
    </row>
    <row r="59" spans="1:3" ht="14.25" x14ac:dyDescent="0.2">
      <c r="B59" s="1"/>
      <c r="C59" s="8"/>
    </row>
    <row r="60" spans="1:3" ht="14.25" x14ac:dyDescent="0.2">
      <c r="B60" s="1"/>
      <c r="C60" s="8"/>
    </row>
    <row r="61" spans="1:3" x14ac:dyDescent="0.2">
      <c r="B61" s="1"/>
    </row>
    <row r="62" spans="1:3" x14ac:dyDescent="0.2">
      <c r="B62" s="1"/>
    </row>
    <row r="63" spans="1:3" x14ac:dyDescent="0.2">
      <c r="B63" s="1"/>
    </row>
    <row r="66" s="1" customFormat="1" x14ac:dyDescent="0.2"/>
    <row r="67" s="1" customFormat="1" x14ac:dyDescent="0.2"/>
    <row r="81" s="1" customFormat="1" x14ac:dyDescent="0.2"/>
    <row r="82" s="1" customFormat="1" x14ac:dyDescent="0.2"/>
    <row r="85" s="1" customFormat="1" x14ac:dyDescent="0.2"/>
    <row r="86" s="1" customFormat="1" x14ac:dyDescent="0.2"/>
  </sheetData>
  <phoneticPr fontId="1" type="noConversion"/>
  <pageMargins left="0.98425196850393704" right="0.98425196850393704" top="0.55118110236220474" bottom="0.9055118110236221" header="0.31496062992125984" footer="0.39370078740157483"/>
  <pageSetup paperSize="9" scale="92" firstPageNumber="74" orientation="portrait" useFirstPageNumber="1" r:id="rId1"/>
  <headerFooter alignWithMargins="0">
    <oddHeader>&amp;C&amp;"Arial,Kurzíva"Příloha č.1 DZ - Upravený rozpočet Olomouckého kraje na rok 2024 po schválení rozpočtových změn</oddHeader>
    <oddFooter xml:space="preserve">&amp;L&amp;"Arial,Kurzíva"Zastupitelstvo OK 16.12.2024
9.1. - Rozpočet Olomouckého kraje 2024 - rozpočtové změny 
Příloha č.1 DZ: Upravený rozpočet OK na rok 2024 po schválení rozpočtových změn&amp;R&amp;"Arial,Kurzíva"Strana &amp;P (celkem 74)&amp;"Arial,Obyčejné"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 č. 1 DZ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2024-11-27T10:21:10Z</cp:lastPrinted>
  <dcterms:created xsi:type="dcterms:W3CDTF">2007-02-21T09:44:06Z</dcterms:created>
  <dcterms:modified xsi:type="dcterms:W3CDTF">2024-11-27T10:21:11Z</dcterms:modified>
</cp:coreProperties>
</file>