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krma7014\Desktop\ROK, ZOK\ROK, ZOK\Muller\"/>
    </mc:Choice>
  </mc:AlternateContent>
  <bookViews>
    <workbookView xWindow="480" yWindow="192" windowWidth="18192" windowHeight="11700" activeTab="1"/>
  </bookViews>
  <sheets>
    <sheet name="List1" sheetId="1" r:id="rId1"/>
    <sheet name="tisk" sheetId="2" r:id="rId2"/>
  </sheets>
  <definedNames>
    <definedName name="_FilterDatabase" localSheetId="0" hidden="1">List1!$A$10:$Q$16</definedName>
    <definedName name="DZACATEK">List1!$M$1</definedName>
    <definedName name="FZACATEK">List1!$P$1</definedName>
    <definedName name="LZACATEK">List1!$V$1</definedName>
    <definedName name="_xlnm.Print_Titles" localSheetId="0">List1!$1:$10</definedName>
    <definedName name="_xlnm.Print_Titles" localSheetId="1">tisk!$1:$3</definedName>
    <definedName name="_xlnm.Print_Area" localSheetId="1">tisk!$B$1:$P$162</definedName>
  </definedNames>
  <calcPr calcId="162913"/>
</workbook>
</file>

<file path=xl/calcChain.xml><?xml version="1.0" encoding="utf-8"?>
<calcChain xmlns="http://schemas.openxmlformats.org/spreadsheetml/2006/main">
  <c r="P4" i="2" l="1"/>
  <c r="O4" i="2"/>
  <c r="N4" i="2"/>
  <c r="M4" i="2"/>
  <c r="V37" i="1" l="1"/>
  <c r="V18" i="1"/>
  <c r="V20" i="1"/>
  <c r="V55" i="1"/>
  <c r="V16" i="1"/>
  <c r="V26" i="1"/>
  <c r="V44" i="1"/>
  <c r="V40" i="1"/>
  <c r="V31" i="1"/>
  <c r="V28" i="1"/>
  <c r="V42" i="1"/>
  <c r="V29" i="1"/>
  <c r="V24" i="1"/>
  <c r="V59" i="1"/>
  <c r="V46" i="1"/>
  <c r="V36" i="1"/>
  <c r="V23" i="1"/>
  <c r="V21" i="1"/>
  <c r="V17" i="1"/>
  <c r="V30" i="1"/>
  <c r="V60" i="1"/>
  <c r="V51" i="1"/>
  <c r="V52" i="1"/>
  <c r="V19" i="1"/>
  <c r="V33" i="1"/>
  <c r="V50" i="1"/>
  <c r="V43" i="1"/>
  <c r="V47" i="1"/>
  <c r="V15" i="1"/>
  <c r="V14" i="1"/>
  <c r="V58" i="1"/>
  <c r="V54" i="1"/>
  <c r="V56" i="1"/>
  <c r="V32" i="1"/>
  <c r="V39" i="1"/>
  <c r="V25" i="1"/>
  <c r="V61" i="1"/>
  <c r="V34" i="1"/>
  <c r="V41" i="1"/>
  <c r="V62" i="1"/>
  <c r="V27" i="1"/>
  <c r="V11" i="1"/>
  <c r="V63" i="1"/>
  <c r="V49" i="1"/>
  <c r="V48" i="1"/>
  <c r="V38" i="1"/>
  <c r="V12" i="1"/>
  <c r="V35" i="1"/>
  <c r="V22" i="1"/>
  <c r="V53" i="1"/>
  <c r="V57" i="1"/>
  <c r="V45" i="1"/>
  <c r="V13" i="1"/>
  <c r="L4" i="2" l="1"/>
  <c r="A6" i="2"/>
  <c r="A9" i="2"/>
  <c r="C10" i="2"/>
  <c r="A12" i="2"/>
  <c r="A15" i="2"/>
  <c r="A18" i="2"/>
  <c r="G19" i="2"/>
  <c r="A21" i="2"/>
  <c r="A24" i="2"/>
  <c r="A27" i="2"/>
  <c r="A30" i="2"/>
  <c r="A33" i="2"/>
  <c r="L34" i="2"/>
  <c r="A36" i="2"/>
  <c r="A39" i="2"/>
  <c r="A42" i="2"/>
  <c r="D44" i="2"/>
  <c r="A45" i="2"/>
  <c r="D47" i="2" s="1"/>
  <c r="A48" i="2"/>
  <c r="A51" i="2"/>
  <c r="A54" i="2"/>
  <c r="A57" i="2"/>
  <c r="A60" i="2"/>
  <c r="A63" i="2"/>
  <c r="A66" i="2"/>
  <c r="A69" i="2"/>
  <c r="A72" i="2"/>
  <c r="A75" i="2"/>
  <c r="I76" i="2"/>
  <c r="A78" i="2"/>
  <c r="A81" i="2"/>
  <c r="A84" i="2"/>
  <c r="A87" i="2"/>
  <c r="A90" i="2"/>
  <c r="A93" i="2"/>
  <c r="A96" i="2"/>
  <c r="A99" i="2"/>
  <c r="A102" i="2"/>
  <c r="A105" i="2"/>
  <c r="A108" i="2"/>
  <c r="A111" i="2"/>
  <c r="A114" i="2"/>
  <c r="A117" i="2"/>
  <c r="A120" i="2"/>
  <c r="A123" i="2"/>
  <c r="J124" i="2"/>
  <c r="A126" i="2"/>
  <c r="A129" i="2"/>
  <c r="A132" i="2"/>
  <c r="A135" i="2"/>
  <c r="A138" i="2"/>
  <c r="A141" i="2"/>
  <c r="A144" i="2"/>
  <c r="A147" i="2"/>
  <c r="A150" i="2"/>
  <c r="A153" i="2"/>
  <c r="A156" i="2"/>
  <c r="A159" i="2"/>
  <c r="A162" i="2"/>
  <c r="B163" i="2" s="1"/>
  <c r="C165" i="2" s="1"/>
  <c r="A165" i="2"/>
  <c r="D39" i="2"/>
  <c r="D15" i="2"/>
  <c r="D24" i="2"/>
  <c r="D13" i="2"/>
  <c r="F66" i="2"/>
  <c r="E64" i="2"/>
  <c r="F102" i="2"/>
  <c r="I85" i="2"/>
  <c r="J64" i="2"/>
  <c r="C22" i="2"/>
  <c r="K22" i="2"/>
  <c r="C23" i="2"/>
  <c r="D46" i="2"/>
  <c r="K37" i="2"/>
  <c r="C13" i="2"/>
  <c r="D14" i="2"/>
  <c r="F15" i="2"/>
  <c r="D5" i="2"/>
  <c r="K4" i="2"/>
  <c r="I118" i="2" l="1"/>
  <c r="P118" i="2"/>
  <c r="M118" i="2"/>
  <c r="O118" i="2"/>
  <c r="N118" i="2"/>
  <c r="L103" i="2"/>
  <c r="P103" i="2"/>
  <c r="M103" i="2"/>
  <c r="O103" i="2"/>
  <c r="N103" i="2"/>
  <c r="I91" i="2"/>
  <c r="P91" i="2"/>
  <c r="M91" i="2"/>
  <c r="O91" i="2"/>
  <c r="N91" i="2"/>
  <c r="E70" i="2"/>
  <c r="P70" i="2"/>
  <c r="O70" i="2"/>
  <c r="M70" i="2"/>
  <c r="N70" i="2"/>
  <c r="I58" i="2"/>
  <c r="P58" i="2"/>
  <c r="M58" i="2"/>
  <c r="O58" i="2"/>
  <c r="N58" i="2"/>
  <c r="C38" i="2"/>
  <c r="P37" i="2"/>
  <c r="O37" i="2"/>
  <c r="M37" i="2"/>
  <c r="N37" i="2"/>
  <c r="I28" i="2"/>
  <c r="P28" i="2"/>
  <c r="O28" i="2"/>
  <c r="M28" i="2"/>
  <c r="N28" i="2"/>
  <c r="P19" i="2"/>
  <c r="O19" i="2"/>
  <c r="M19" i="2"/>
  <c r="N19" i="2"/>
  <c r="J37" i="2"/>
  <c r="P157" i="2"/>
  <c r="O157" i="2"/>
  <c r="N157" i="2"/>
  <c r="M157" i="2"/>
  <c r="C145" i="2"/>
  <c r="P145" i="2"/>
  <c r="M145" i="2"/>
  <c r="O145" i="2"/>
  <c r="N145" i="2"/>
  <c r="P133" i="2"/>
  <c r="O133" i="2"/>
  <c r="M133" i="2"/>
  <c r="N133" i="2"/>
  <c r="P124" i="2"/>
  <c r="M124" i="2"/>
  <c r="O124" i="2"/>
  <c r="N124" i="2"/>
  <c r="G112" i="2"/>
  <c r="P112" i="2"/>
  <c r="O112" i="2"/>
  <c r="M112" i="2"/>
  <c r="N112" i="2"/>
  <c r="P100" i="2"/>
  <c r="O100" i="2"/>
  <c r="N100" i="2"/>
  <c r="M100" i="2"/>
  <c r="D89" i="2"/>
  <c r="P88" i="2"/>
  <c r="O88" i="2"/>
  <c r="M88" i="2"/>
  <c r="N88" i="2"/>
  <c r="G67" i="2"/>
  <c r="P67" i="2"/>
  <c r="M67" i="2"/>
  <c r="O67" i="2"/>
  <c r="N67" i="2"/>
  <c r="D56" i="2"/>
  <c r="P55" i="2"/>
  <c r="M55" i="2"/>
  <c r="O55" i="2"/>
  <c r="N55" i="2"/>
  <c r="E25" i="2"/>
  <c r="P25" i="2"/>
  <c r="M25" i="2"/>
  <c r="O25" i="2"/>
  <c r="N25" i="2"/>
  <c r="C16" i="2"/>
  <c r="P16" i="2"/>
  <c r="M16" i="2"/>
  <c r="O16" i="2"/>
  <c r="N16" i="2"/>
  <c r="F7" i="2"/>
  <c r="P7" i="2"/>
  <c r="M7" i="2"/>
  <c r="O7" i="2"/>
  <c r="N7" i="2"/>
  <c r="P151" i="2"/>
  <c r="O151" i="2"/>
  <c r="N151" i="2"/>
  <c r="M151" i="2"/>
  <c r="P139" i="2"/>
  <c r="O139" i="2"/>
  <c r="N139" i="2"/>
  <c r="M139" i="2"/>
  <c r="E127" i="2"/>
  <c r="P127" i="2"/>
  <c r="O127" i="2"/>
  <c r="M127" i="2"/>
  <c r="N127" i="2"/>
  <c r="C106" i="2"/>
  <c r="P106" i="2"/>
  <c r="O106" i="2"/>
  <c r="M106" i="2"/>
  <c r="N106" i="2"/>
  <c r="D95" i="2"/>
  <c r="P94" i="2"/>
  <c r="O94" i="2"/>
  <c r="M94" i="2"/>
  <c r="N94" i="2"/>
  <c r="K82" i="2"/>
  <c r="P82" i="2"/>
  <c r="M82" i="2"/>
  <c r="O82" i="2"/>
  <c r="N82" i="2"/>
  <c r="G73" i="2"/>
  <c r="P73" i="2"/>
  <c r="M73" i="2"/>
  <c r="O73" i="2"/>
  <c r="N73" i="2"/>
  <c r="F63" i="2"/>
  <c r="P61" i="2"/>
  <c r="O61" i="2"/>
  <c r="M61" i="2"/>
  <c r="N61" i="2"/>
  <c r="D50" i="2"/>
  <c r="P49" i="2"/>
  <c r="O49" i="2"/>
  <c r="M49" i="2"/>
  <c r="N49" i="2"/>
  <c r="K40" i="2"/>
  <c r="P40" i="2"/>
  <c r="O40" i="2"/>
  <c r="N40" i="2"/>
  <c r="M40" i="2"/>
  <c r="K31" i="2"/>
  <c r="P31" i="2"/>
  <c r="M31" i="2"/>
  <c r="O31" i="2"/>
  <c r="N31" i="2"/>
  <c r="L160" i="2"/>
  <c r="P160" i="2"/>
  <c r="O160" i="2"/>
  <c r="N160" i="2"/>
  <c r="M160" i="2"/>
  <c r="J148" i="2"/>
  <c r="P148" i="2"/>
  <c r="O148" i="2"/>
  <c r="N148" i="2"/>
  <c r="M148" i="2"/>
  <c r="F136" i="2"/>
  <c r="P136" i="2"/>
  <c r="O136" i="2"/>
  <c r="N136" i="2"/>
  <c r="M136" i="2"/>
  <c r="I115" i="2"/>
  <c r="P115" i="2"/>
  <c r="O115" i="2"/>
  <c r="M115" i="2"/>
  <c r="N115" i="2"/>
  <c r="F81" i="2"/>
  <c r="P79" i="2"/>
  <c r="O79" i="2"/>
  <c r="M79" i="2"/>
  <c r="N79" i="2"/>
  <c r="J46" i="2"/>
  <c r="P46" i="2"/>
  <c r="O46" i="2"/>
  <c r="M46" i="2"/>
  <c r="N46" i="2"/>
  <c r="P10" i="2"/>
  <c r="O10" i="2"/>
  <c r="M10" i="2"/>
  <c r="N10" i="2"/>
  <c r="I37" i="2"/>
  <c r="G28" i="2"/>
  <c r="G46" i="2"/>
  <c r="D48" i="2"/>
  <c r="C154" i="2"/>
  <c r="P154" i="2"/>
  <c r="O154" i="2"/>
  <c r="N154" i="2"/>
  <c r="M154" i="2"/>
  <c r="D143" i="2"/>
  <c r="P142" i="2"/>
  <c r="O142" i="2"/>
  <c r="M142" i="2"/>
  <c r="N142" i="2"/>
  <c r="G130" i="2"/>
  <c r="P130" i="2"/>
  <c r="M130" i="2"/>
  <c r="O130" i="2"/>
  <c r="N130" i="2"/>
  <c r="D122" i="2"/>
  <c r="P121" i="2"/>
  <c r="O121" i="2"/>
  <c r="N121" i="2"/>
  <c r="M121" i="2"/>
  <c r="P109" i="2"/>
  <c r="O109" i="2"/>
  <c r="M109" i="2"/>
  <c r="N109" i="2"/>
  <c r="P97" i="2"/>
  <c r="M97" i="2"/>
  <c r="O97" i="2"/>
  <c r="N97" i="2"/>
  <c r="P85" i="2"/>
  <c r="O85" i="2"/>
  <c r="N85" i="2"/>
  <c r="M85" i="2"/>
  <c r="P76" i="2"/>
  <c r="O76" i="2"/>
  <c r="M76" i="2"/>
  <c r="N76" i="2"/>
  <c r="C64" i="2"/>
  <c r="P64" i="2"/>
  <c r="O64" i="2"/>
  <c r="N64" i="2"/>
  <c r="M64" i="2"/>
  <c r="F54" i="2"/>
  <c r="P52" i="2"/>
  <c r="M52" i="2"/>
  <c r="O52" i="2"/>
  <c r="N52" i="2"/>
  <c r="P43" i="2"/>
  <c r="M43" i="2"/>
  <c r="O43" i="2"/>
  <c r="N43" i="2"/>
  <c r="P34" i="2"/>
  <c r="M34" i="2"/>
  <c r="O34" i="2"/>
  <c r="N34" i="2"/>
  <c r="P22" i="2"/>
  <c r="O22" i="2"/>
  <c r="M22" i="2"/>
  <c r="N22" i="2"/>
  <c r="I13" i="2"/>
  <c r="P13" i="2"/>
  <c r="O13" i="2"/>
  <c r="N13" i="2"/>
  <c r="M13" i="2"/>
  <c r="D165" i="2"/>
  <c r="D71" i="2"/>
  <c r="F87" i="2"/>
  <c r="C70" i="2"/>
  <c r="F126" i="2"/>
  <c r="E133" i="2"/>
  <c r="I109" i="2"/>
  <c r="F120" i="2"/>
  <c r="D120" i="2"/>
  <c r="F159" i="2"/>
  <c r="D118" i="2"/>
  <c r="E157" i="2"/>
  <c r="D8" i="2"/>
  <c r="I4" i="2"/>
  <c r="L22" i="2"/>
  <c r="C37" i="2"/>
  <c r="C28" i="2"/>
  <c r="K55" i="2"/>
  <c r="K46" i="2"/>
  <c r="G85" i="2"/>
  <c r="F72" i="2"/>
  <c r="D101" i="2"/>
  <c r="D65" i="2"/>
  <c r="K157" i="2"/>
  <c r="C118" i="2"/>
  <c r="G124" i="2"/>
  <c r="D157" i="2"/>
  <c r="C29" i="2"/>
  <c r="D22" i="2"/>
  <c r="F39" i="2"/>
  <c r="I46" i="2"/>
  <c r="I64" i="2"/>
  <c r="F133" i="2"/>
  <c r="G40" i="2"/>
  <c r="F114" i="2"/>
  <c r="I73" i="2"/>
  <c r="G31" i="2"/>
  <c r="I94" i="2"/>
  <c r="D127" i="2"/>
  <c r="C7" i="2"/>
  <c r="F75" i="2"/>
  <c r="I157" i="2"/>
  <c r="D158" i="2"/>
  <c r="D159" i="2"/>
  <c r="G133" i="2"/>
  <c r="J133" i="2"/>
  <c r="K133" i="2"/>
  <c r="C134" i="2"/>
  <c r="I133" i="2"/>
  <c r="C125" i="2"/>
  <c r="K124" i="2"/>
  <c r="L124" i="2"/>
  <c r="D124" i="2"/>
  <c r="D125" i="2"/>
  <c r="F124" i="2"/>
  <c r="F118" i="2"/>
  <c r="H118" i="2"/>
  <c r="K118" i="2"/>
  <c r="J118" i="2"/>
  <c r="E118" i="2"/>
  <c r="G118" i="2"/>
  <c r="H109" i="2"/>
  <c r="C110" i="2"/>
  <c r="D102" i="2"/>
  <c r="K100" i="2"/>
  <c r="I100" i="2"/>
  <c r="H100" i="2"/>
  <c r="C101" i="2"/>
  <c r="C100" i="2"/>
  <c r="E100" i="2"/>
  <c r="C87" i="2"/>
  <c r="D86" i="2"/>
  <c r="L85" i="2"/>
  <c r="C85" i="2"/>
  <c r="D87" i="2"/>
  <c r="J70" i="2"/>
  <c r="G70" i="2"/>
  <c r="D70" i="2"/>
  <c r="I70" i="2"/>
  <c r="F70" i="2"/>
  <c r="K70" i="2"/>
  <c r="L70" i="2"/>
  <c r="C71" i="2"/>
  <c r="F64" i="2"/>
  <c r="D66" i="2"/>
  <c r="K64" i="2"/>
  <c r="H64" i="2"/>
  <c r="G64" i="2"/>
  <c r="L64" i="2"/>
  <c r="C65" i="2"/>
  <c r="D57" i="2"/>
  <c r="G55" i="2"/>
  <c r="E55" i="2"/>
  <c r="F55" i="2"/>
  <c r="C55" i="2"/>
  <c r="I55" i="2"/>
  <c r="C56" i="2"/>
  <c r="D55" i="2"/>
  <c r="E46" i="2"/>
  <c r="C46" i="2"/>
  <c r="F48" i="2"/>
  <c r="H46" i="2"/>
  <c r="F46" i="2"/>
  <c r="C47" i="2"/>
  <c r="H37" i="2"/>
  <c r="F37" i="2"/>
  <c r="D37" i="2"/>
  <c r="G37" i="2"/>
  <c r="E37" i="2"/>
  <c r="L37" i="2"/>
  <c r="K28" i="2"/>
  <c r="F30" i="2"/>
  <c r="H28" i="2"/>
  <c r="D30" i="2"/>
  <c r="J22" i="2"/>
  <c r="D23" i="2"/>
  <c r="H22" i="2"/>
  <c r="F22" i="2"/>
  <c r="E22" i="2"/>
  <c r="G22" i="2"/>
  <c r="F13" i="2"/>
  <c r="C14" i="2"/>
  <c r="G13" i="2"/>
  <c r="E13" i="2"/>
  <c r="C5" i="2"/>
  <c r="F4" i="2"/>
  <c r="D4" i="2"/>
  <c r="F6" i="2"/>
  <c r="C4" i="2"/>
  <c r="J4" i="2"/>
  <c r="H4" i="2"/>
  <c r="G4" i="2"/>
  <c r="K13" i="2"/>
  <c r="D38" i="2"/>
  <c r="L46" i="2"/>
  <c r="D29" i="2"/>
  <c r="E28" i="2"/>
  <c r="L28" i="2"/>
  <c r="F57" i="2"/>
  <c r="F24" i="2"/>
  <c r="I22" i="2"/>
  <c r="K85" i="2"/>
  <c r="E85" i="2"/>
  <c r="H70" i="2"/>
  <c r="G100" i="2"/>
  <c r="D64" i="2"/>
  <c r="C119" i="2"/>
  <c r="G157" i="2"/>
  <c r="D119" i="2"/>
  <c r="L118" i="2"/>
  <c r="C124" i="2"/>
  <c r="H133" i="2"/>
  <c r="D133" i="2"/>
  <c r="C86" i="2"/>
  <c r="F28" i="2"/>
  <c r="J55" i="2"/>
  <c r="E151" i="2"/>
  <c r="J151" i="2"/>
  <c r="D161" i="2"/>
  <c r="C136" i="2"/>
  <c r="G103" i="2"/>
  <c r="C137" i="2"/>
  <c r="F157" i="2"/>
  <c r="C157" i="2"/>
  <c r="J157" i="2"/>
  <c r="H157" i="2"/>
  <c r="D134" i="2"/>
  <c r="F135" i="2"/>
  <c r="H124" i="2"/>
  <c r="E124" i="2"/>
  <c r="I124" i="2"/>
  <c r="D110" i="2"/>
  <c r="F111" i="2"/>
  <c r="G109" i="2"/>
  <c r="E109" i="2"/>
  <c r="K109" i="2"/>
  <c r="H85" i="2"/>
  <c r="J85" i="2"/>
  <c r="D72" i="2"/>
  <c r="H103" i="2"/>
  <c r="C82" i="2"/>
  <c r="I136" i="2"/>
  <c r="L112" i="2"/>
  <c r="C58" i="2"/>
  <c r="L157" i="2"/>
  <c r="C158" i="2"/>
  <c r="C133" i="2"/>
  <c r="L133" i="2"/>
  <c r="J109" i="2"/>
  <c r="D109" i="2"/>
  <c r="C109" i="2"/>
  <c r="F109" i="2"/>
  <c r="F100" i="2"/>
  <c r="L100" i="2"/>
  <c r="D100" i="2"/>
  <c r="J100" i="2"/>
  <c r="F85" i="2"/>
  <c r="D85" i="2"/>
  <c r="H55" i="2"/>
  <c r="L55" i="2"/>
  <c r="D28" i="2"/>
  <c r="J28" i="2"/>
  <c r="H13" i="2"/>
  <c r="J13" i="2"/>
  <c r="L13" i="2"/>
  <c r="E4" i="2"/>
  <c r="D6" i="2"/>
  <c r="K67" i="2"/>
  <c r="I82" i="2"/>
  <c r="D121" i="2"/>
  <c r="I49" i="2"/>
  <c r="G58" i="2"/>
  <c r="C146" i="2"/>
  <c r="G121" i="2"/>
  <c r="D26" i="2"/>
  <c r="K49" i="2"/>
  <c r="L58" i="2"/>
  <c r="F69" i="2"/>
  <c r="E58" i="2"/>
  <c r="H88" i="2"/>
  <c r="I88" i="2"/>
  <c r="G163" i="2"/>
  <c r="J121" i="2"/>
  <c r="C155" i="2"/>
  <c r="K25" i="2"/>
  <c r="C49" i="2"/>
  <c r="F60" i="2"/>
  <c r="C59" i="2"/>
  <c r="H145" i="2"/>
  <c r="K88" i="2"/>
  <c r="E82" i="2"/>
  <c r="D131" i="2"/>
  <c r="C88" i="2"/>
  <c r="G82" i="2"/>
  <c r="K130" i="2"/>
  <c r="G154" i="2"/>
  <c r="L121" i="2"/>
  <c r="I25" i="2"/>
  <c r="G25" i="2"/>
  <c r="F51" i="2"/>
  <c r="I67" i="2"/>
  <c r="C67" i="2"/>
  <c r="F90" i="2"/>
  <c r="F84" i="2"/>
  <c r="K163" i="2"/>
  <c r="E145" i="2"/>
  <c r="F58" i="2"/>
  <c r="D59" i="2"/>
  <c r="K154" i="2"/>
  <c r="D164" i="2"/>
  <c r="M163" i="2"/>
  <c r="F165" i="2"/>
  <c r="D145" i="2"/>
  <c r="F147" i="2"/>
  <c r="D132" i="2"/>
  <c r="C130" i="2"/>
  <c r="F132" i="2"/>
  <c r="K121" i="2"/>
  <c r="F123" i="2"/>
  <c r="I121" i="2"/>
  <c r="C89" i="2"/>
  <c r="G88" i="2"/>
  <c r="E88" i="2"/>
  <c r="J82" i="2"/>
  <c r="D83" i="2"/>
  <c r="D67" i="2"/>
  <c r="D68" i="2"/>
  <c r="K58" i="2"/>
  <c r="H58" i="2"/>
  <c r="D58" i="2"/>
  <c r="C50" i="2"/>
  <c r="J49" i="2"/>
  <c r="G49" i="2"/>
  <c r="E49" i="2"/>
  <c r="C26" i="2"/>
  <c r="C25" i="2"/>
  <c r="F27" i="2"/>
  <c r="I52" i="2"/>
  <c r="I163" i="2"/>
  <c r="E163" i="2"/>
  <c r="L145" i="2"/>
  <c r="I145" i="2"/>
  <c r="K145" i="2"/>
  <c r="F145" i="2"/>
  <c r="D130" i="2"/>
  <c r="J130" i="2"/>
  <c r="D155" i="2"/>
  <c r="I154" i="2"/>
  <c r="D156" i="2"/>
  <c r="D147" i="2"/>
  <c r="G145" i="2"/>
  <c r="L130" i="2"/>
  <c r="I130" i="2"/>
  <c r="F130" i="2"/>
  <c r="D123" i="2"/>
  <c r="H121" i="2"/>
  <c r="C122" i="2"/>
  <c r="J88" i="2"/>
  <c r="L88" i="2"/>
  <c r="D88" i="2"/>
  <c r="D60" i="2"/>
  <c r="J58" i="2"/>
  <c r="D49" i="2"/>
  <c r="L49" i="2"/>
  <c r="D51" i="2"/>
  <c r="F49" i="2"/>
  <c r="J25" i="2"/>
  <c r="D25" i="2"/>
  <c r="H25" i="2"/>
  <c r="L25" i="2"/>
  <c r="D27" i="2"/>
  <c r="F156" i="2"/>
  <c r="D90" i="2"/>
  <c r="E121" i="2"/>
  <c r="F25" i="2"/>
  <c r="J67" i="2"/>
  <c r="F88" i="2"/>
  <c r="J145" i="2"/>
  <c r="L52" i="2"/>
  <c r="E10" i="2"/>
  <c r="L82" i="2"/>
  <c r="E61" i="2"/>
  <c r="C62" i="2"/>
  <c r="F61" i="2"/>
  <c r="D61" i="2"/>
  <c r="L61" i="2"/>
  <c r="J61" i="2"/>
  <c r="D63" i="2"/>
  <c r="H61" i="2"/>
  <c r="D62" i="2"/>
  <c r="K61" i="2"/>
  <c r="C61" i="2"/>
  <c r="D148" i="2"/>
  <c r="H148" i="2"/>
  <c r="D150" i="2"/>
  <c r="E148" i="2"/>
  <c r="I148" i="2"/>
  <c r="C148" i="2"/>
  <c r="F150" i="2"/>
  <c r="G148" i="2"/>
  <c r="L148" i="2"/>
  <c r="C149" i="2"/>
  <c r="K148" i="2"/>
  <c r="F139" i="2"/>
  <c r="F141" i="2"/>
  <c r="G139" i="2"/>
  <c r="D141" i="2"/>
  <c r="H139" i="2"/>
  <c r="C140" i="2"/>
  <c r="C139" i="2"/>
  <c r="D139" i="2"/>
  <c r="D140" i="2"/>
  <c r="K139" i="2"/>
  <c r="J139" i="2"/>
  <c r="I139" i="2"/>
  <c r="L139" i="2"/>
  <c r="H115" i="2"/>
  <c r="K115" i="2"/>
  <c r="J115" i="2"/>
  <c r="F117" i="2"/>
  <c r="G115" i="2"/>
  <c r="E115" i="2"/>
  <c r="F115" i="2"/>
  <c r="D117" i="2"/>
  <c r="C116" i="2"/>
  <c r="D115" i="2"/>
  <c r="D116" i="2"/>
  <c r="L115" i="2"/>
  <c r="F106" i="2"/>
  <c r="D106" i="2"/>
  <c r="J106" i="2"/>
  <c r="L106" i="2"/>
  <c r="D107" i="2"/>
  <c r="H106" i="2"/>
  <c r="C107" i="2"/>
  <c r="D108" i="2"/>
  <c r="K106" i="2"/>
  <c r="E106" i="2"/>
  <c r="I106" i="2"/>
  <c r="H97" i="2"/>
  <c r="L97" i="2"/>
  <c r="J97" i="2"/>
  <c r="D97" i="2"/>
  <c r="E97" i="2"/>
  <c r="C97" i="2"/>
  <c r="F99" i="2"/>
  <c r="D99" i="2"/>
  <c r="I97" i="2"/>
  <c r="G97" i="2"/>
  <c r="C98" i="2"/>
  <c r="J91" i="2"/>
  <c r="D93" i="2"/>
  <c r="D91" i="2"/>
  <c r="D92" i="2"/>
  <c r="H91" i="2"/>
  <c r="E91" i="2"/>
  <c r="C91" i="2"/>
  <c r="F93" i="2"/>
  <c r="C92" i="2"/>
  <c r="F91" i="2"/>
  <c r="C77" i="2"/>
  <c r="F76" i="2"/>
  <c r="D78" i="2"/>
  <c r="D77" i="2"/>
  <c r="L76" i="2"/>
  <c r="C76" i="2"/>
  <c r="F78" i="2"/>
  <c r="E76" i="2"/>
  <c r="J76" i="2"/>
  <c r="K76" i="2"/>
  <c r="C53" i="2"/>
  <c r="J52" i="2"/>
  <c r="D52" i="2"/>
  <c r="F52" i="2"/>
  <c r="D54" i="2"/>
  <c r="D53" i="2"/>
  <c r="H52" i="2"/>
  <c r="C52" i="2"/>
  <c r="D43" i="2"/>
  <c r="H43" i="2"/>
  <c r="J43" i="2"/>
  <c r="L43" i="2"/>
  <c r="C43" i="2"/>
  <c r="F45" i="2"/>
  <c r="C44" i="2"/>
  <c r="D45" i="2"/>
  <c r="E43" i="2"/>
  <c r="F43" i="2"/>
  <c r="D36" i="2"/>
  <c r="J34" i="2"/>
  <c r="E34" i="2"/>
  <c r="C34" i="2"/>
  <c r="F36" i="2"/>
  <c r="D34" i="2"/>
  <c r="I34" i="2"/>
  <c r="G34" i="2"/>
  <c r="C35" i="2"/>
  <c r="D19" i="2"/>
  <c r="J19" i="2"/>
  <c r="D21" i="2"/>
  <c r="L19" i="2"/>
  <c r="H19" i="2"/>
  <c r="K19" i="2"/>
  <c r="I19" i="2"/>
  <c r="C19" i="2"/>
  <c r="E19" i="2"/>
  <c r="F19" i="2"/>
  <c r="D10" i="2"/>
  <c r="K52" i="2"/>
  <c r="E52" i="2"/>
  <c r="H34" i="2"/>
  <c r="K43" i="2"/>
  <c r="F12" i="2"/>
  <c r="H76" i="2"/>
  <c r="F108" i="2"/>
  <c r="I61" i="2"/>
  <c r="G52" i="2"/>
  <c r="F21" i="2"/>
  <c r="G43" i="2"/>
  <c r="D35" i="2"/>
  <c r="D76" i="2"/>
  <c r="D98" i="2"/>
  <c r="K91" i="2"/>
  <c r="L91" i="2"/>
  <c r="E139" i="2"/>
  <c r="F97" i="2"/>
  <c r="D12" i="2"/>
  <c r="K10" i="2"/>
  <c r="L10" i="2"/>
  <c r="D11" i="2"/>
  <c r="G10" i="2"/>
  <c r="F10" i="2"/>
  <c r="J10" i="2"/>
  <c r="C11" i="2"/>
  <c r="C20" i="2"/>
  <c r="F34" i="2"/>
  <c r="H10" i="2"/>
  <c r="D20" i="2"/>
  <c r="I43" i="2"/>
  <c r="G61" i="2"/>
  <c r="I10" i="2"/>
  <c r="K34" i="2"/>
  <c r="G76" i="2"/>
  <c r="K97" i="2"/>
  <c r="G91" i="2"/>
  <c r="G106" i="2"/>
  <c r="F148" i="2"/>
  <c r="D149" i="2"/>
  <c r="C115" i="2"/>
  <c r="F163" i="2"/>
  <c r="C163" i="2"/>
  <c r="D154" i="2"/>
  <c r="J154" i="2"/>
  <c r="E67" i="2"/>
  <c r="F67" i="2"/>
  <c r="D69" i="2"/>
  <c r="L67" i="2"/>
  <c r="F121" i="2"/>
  <c r="C121" i="2"/>
  <c r="C131" i="2"/>
  <c r="D146" i="2"/>
  <c r="H49" i="2"/>
  <c r="F82" i="2"/>
  <c r="C164" i="2"/>
  <c r="D82" i="2"/>
  <c r="C68" i="2"/>
  <c r="J163" i="2"/>
  <c r="L163" i="2"/>
  <c r="C83" i="2"/>
  <c r="H67" i="2"/>
  <c r="F154" i="2"/>
  <c r="D84" i="2"/>
  <c r="D163" i="2"/>
  <c r="H163" i="2"/>
  <c r="E154" i="2"/>
  <c r="H154" i="2"/>
  <c r="L154" i="2"/>
  <c r="H130" i="2"/>
  <c r="E130" i="2"/>
  <c r="H82" i="2"/>
  <c r="D135" i="2"/>
  <c r="D126" i="2"/>
  <c r="J160" i="2"/>
  <c r="D160" i="2"/>
  <c r="K160" i="2"/>
  <c r="G160" i="2"/>
  <c r="C160" i="2"/>
  <c r="K151" i="2"/>
  <c r="D153" i="2"/>
  <c r="G151" i="2"/>
  <c r="C152" i="2"/>
  <c r="I151" i="2"/>
  <c r="F153" i="2"/>
  <c r="C151" i="2"/>
  <c r="D151" i="2"/>
  <c r="F142" i="2"/>
  <c r="G142" i="2"/>
  <c r="F144" i="2"/>
  <c r="J142" i="2"/>
  <c r="C142" i="2"/>
  <c r="E142" i="2"/>
  <c r="E136" i="2"/>
  <c r="J136" i="2"/>
  <c r="G136" i="2"/>
  <c r="D137" i="2"/>
  <c r="D136" i="2"/>
  <c r="F138" i="2"/>
  <c r="L136" i="2"/>
  <c r="C128" i="2"/>
  <c r="F129" i="2"/>
  <c r="L127" i="2"/>
  <c r="D128" i="2"/>
  <c r="J127" i="2"/>
  <c r="F112" i="2"/>
  <c r="E112" i="2"/>
  <c r="J112" i="2"/>
  <c r="D114" i="2"/>
  <c r="D112" i="2"/>
  <c r="K112" i="2"/>
  <c r="H112" i="2"/>
  <c r="D113" i="2"/>
  <c r="D104" i="2"/>
  <c r="C104" i="2"/>
  <c r="J103" i="2"/>
  <c r="E103" i="2"/>
  <c r="C103" i="2"/>
  <c r="F105" i="2"/>
  <c r="F103" i="2"/>
  <c r="D105" i="2"/>
  <c r="D94" i="2"/>
  <c r="J94" i="2"/>
  <c r="L94" i="2"/>
  <c r="H94" i="2"/>
  <c r="C94" i="2"/>
  <c r="F96" i="2"/>
  <c r="G94" i="2"/>
  <c r="E94" i="2"/>
  <c r="E79" i="2"/>
  <c r="D79" i="2"/>
  <c r="H79" i="2"/>
  <c r="L79" i="2"/>
  <c r="K79" i="2"/>
  <c r="I79" i="2"/>
  <c r="G79" i="2"/>
  <c r="D73" i="2"/>
  <c r="J73" i="2"/>
  <c r="L73" i="2"/>
  <c r="H73" i="2"/>
  <c r="D74" i="2"/>
  <c r="K73" i="2"/>
  <c r="J40" i="2"/>
  <c r="D41" i="2"/>
  <c r="E40" i="2"/>
  <c r="C40" i="2"/>
  <c r="F42" i="2"/>
  <c r="H40" i="2"/>
  <c r="D33" i="2"/>
  <c r="D32" i="2"/>
  <c r="C31" i="2"/>
  <c r="F33" i="2"/>
  <c r="C32" i="2"/>
  <c r="J16" i="2"/>
  <c r="I16" i="2"/>
  <c r="G16" i="2"/>
  <c r="L16" i="2"/>
  <c r="K16" i="2"/>
  <c r="H16" i="2"/>
  <c r="D9" i="2"/>
  <c r="J7" i="2"/>
  <c r="G7" i="2"/>
  <c r="E7" i="2"/>
  <c r="K7" i="2"/>
  <c r="I7" i="2"/>
  <c r="C8" i="2"/>
  <c r="D103" i="2"/>
  <c r="F18" i="2"/>
  <c r="E16" i="2"/>
  <c r="I31" i="2"/>
  <c r="C79" i="2"/>
  <c r="I103" i="2"/>
  <c r="K94" i="2"/>
  <c r="D152" i="2"/>
  <c r="I160" i="2"/>
  <c r="C112" i="2"/>
  <c r="K142" i="2"/>
  <c r="F162" i="2"/>
  <c r="F31" i="2"/>
  <c r="D17" i="2"/>
  <c r="I40" i="2"/>
  <c r="F9" i="2"/>
  <c r="E31" i="2"/>
  <c r="L40" i="2"/>
  <c r="C73" i="2"/>
  <c r="D80" i="2"/>
  <c r="K103" i="2"/>
  <c r="C113" i="2"/>
  <c r="I112" i="2"/>
  <c r="I127" i="2"/>
  <c r="K136" i="2"/>
  <c r="H160" i="2"/>
  <c r="E160" i="2"/>
  <c r="C161" i="2"/>
  <c r="D162" i="2"/>
  <c r="F151" i="2"/>
  <c r="H151" i="2"/>
  <c r="L151" i="2"/>
  <c r="D142" i="2"/>
  <c r="L142" i="2"/>
  <c r="I142" i="2"/>
  <c r="C143" i="2"/>
  <c r="D144" i="2"/>
  <c r="H142" i="2"/>
  <c r="D138" i="2"/>
  <c r="H136" i="2"/>
  <c r="F127" i="2"/>
  <c r="C127" i="2"/>
  <c r="G127" i="2"/>
  <c r="C95" i="2"/>
  <c r="F94" i="2"/>
  <c r="D96" i="2"/>
  <c r="J79" i="2"/>
  <c r="D81" i="2"/>
  <c r="C80" i="2"/>
  <c r="C74" i="2"/>
  <c r="E73" i="2"/>
  <c r="F73" i="2"/>
  <c r="D75" i="2"/>
  <c r="C41" i="2"/>
  <c r="D42" i="2"/>
  <c r="D40" i="2"/>
  <c r="F40" i="2"/>
  <c r="D31" i="2"/>
  <c r="H31" i="2"/>
  <c r="J31" i="2"/>
  <c r="L31" i="2"/>
  <c r="D18" i="2"/>
  <c r="D16" i="2"/>
  <c r="F16" i="2"/>
  <c r="C17" i="2"/>
  <c r="L7" i="2"/>
  <c r="D7" i="2"/>
  <c r="H7" i="2"/>
  <c r="L109" i="2"/>
  <c r="D111" i="2"/>
  <c r="H127" i="2"/>
  <c r="K127" i="2"/>
  <c r="F160" i="2"/>
  <c r="F79" i="2"/>
  <c r="D129" i="2"/>
</calcChain>
</file>

<file path=xl/sharedStrings.xml><?xml version="1.0" encoding="utf-8"?>
<sst xmlns="http://schemas.openxmlformats.org/spreadsheetml/2006/main" count="949" uniqueCount="557">
  <si>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</si>
  <si>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</si>
  <si>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</si>
  <si>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</si>
  <si>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</si>
  <si>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</si>
  <si>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</si>
  <si>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</si>
  <si>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</si>
  <si>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</si>
  <si>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</si>
  <si>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</si>
  <si>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</si>
  <si>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</si>
  <si>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</si>
  <si>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</si>
  <si>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</si>
  <si>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</si>
  <si>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</si>
  <si>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</si>
  <si>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</si>
  <si>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</si>
  <si>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</si>
  <si>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</si>
  <si>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Název akce/projektu</t>
  </si>
  <si>
    <t>Celkové předpokládané výdaje realizované akce/projektu</t>
  </si>
  <si>
    <t>Termín akce/ realizace projektu
OD - DO</t>
  </si>
  <si>
    <t>Popis akce/projektu</t>
  </si>
  <si>
    <t>Účel použití dotace na akci/projekt/konkrétní účel</t>
  </si>
  <si>
    <t>1</t>
  </si>
  <si>
    <t>Obec Nelešovice</t>
  </si>
  <si>
    <t>Nelešovice 50</t>
  </si>
  <si>
    <t>Nelešovice</t>
  </si>
  <si>
    <t>75103</t>
  </si>
  <si>
    <t>Přerov</t>
  </si>
  <si>
    <t>Obec, městská část hlavního města Prahy</t>
  </si>
  <si>
    <t>00636410</t>
  </si>
  <si>
    <t>94-9218831/0710</t>
  </si>
  <si>
    <t>Obec Nelešovice - vodovod</t>
  </si>
  <si>
    <t>Zhotovení realizační projektové dokumentace   pro sloučené územní a stavební povolení ve stupni prováděcí dokumentace.</t>
  </si>
  <si>
    <t>Účelem poskytnutí dotace je částečná úhrada na zhotovení projektové dokumentace pro sloučené územní a stavební povolení a zhotovení realizační dokumentace veřejného vodovodu obce Nelešovice.</t>
  </si>
  <si>
    <t>1/2020</t>
  </si>
  <si>
    <t>12/2020</t>
  </si>
  <si>
    <t>2</t>
  </si>
  <si>
    <t>Obec Police</t>
  </si>
  <si>
    <t>Police 5</t>
  </si>
  <si>
    <t>Úsov</t>
  </si>
  <si>
    <t>789 73</t>
  </si>
  <si>
    <t>Šumperk</t>
  </si>
  <si>
    <t>00635880</t>
  </si>
  <si>
    <t>1809453359/0800</t>
  </si>
  <si>
    <t>Vyhotovení projektové dokumentace na zasíťování obecních pozemků</t>
  </si>
  <si>
    <t>Vyhotovení projektové dokumentace pro územní a stavební řízení na zasíťování obecních parcel.</t>
  </si>
  <si>
    <t>Vyhotovení kompletní projektové dokumentace pro územní a stavební řízení.</t>
  </si>
  <si>
    <t>3</t>
  </si>
  <si>
    <t>Obec Ondratice</t>
  </si>
  <si>
    <t>Ondratice 15</t>
  </si>
  <si>
    <t>Ondratice</t>
  </si>
  <si>
    <t>79807</t>
  </si>
  <si>
    <t>Prostějov</t>
  </si>
  <si>
    <t>00288578</t>
  </si>
  <si>
    <t>10327701/0100</t>
  </si>
  <si>
    <t>Projektová dokumentace opravy mostu M-01 Ondratice - Chaloupky</t>
  </si>
  <si>
    <t>Příprava projektové dokumentace opravy mostu M 01 v Ondraticích  - Chaloupkách, který je v havarijním stavu.</t>
  </si>
  <si>
    <t>Studie opravy mostu M-01 Ondratice-Chaloupky, projektová dokumentace opravy mostu M-01 Ondratice-Chaloupky.</t>
  </si>
  <si>
    <t>4</t>
  </si>
  <si>
    <t>Obec Sobíšky</t>
  </si>
  <si>
    <t>Sobíšky 8</t>
  </si>
  <si>
    <t>Sobíšky</t>
  </si>
  <si>
    <t>75121</t>
  </si>
  <si>
    <t>00636576</t>
  </si>
  <si>
    <t>1882979349/0800</t>
  </si>
  <si>
    <t>Macalka - projekt na inženýrské sítě, odvodnění problematické lokality</t>
  </si>
  <si>
    <t>Vypracování projektové dokumentace na síťování 10 pozemků, které budou navazovat na stávající zástavbu, která má za cíl odvodnit postiženou lokalitu.</t>
  </si>
  <si>
    <t>Vypracování projektu dle studie (projekční činnost).</t>
  </si>
  <si>
    <t>5</t>
  </si>
  <si>
    <t>Obec Rejchartice</t>
  </si>
  <si>
    <t>Rejchartice 47</t>
  </si>
  <si>
    <t>Rejchartice</t>
  </si>
  <si>
    <t>78701</t>
  </si>
  <si>
    <t>00635910</t>
  </si>
  <si>
    <t>94-3518841/0710</t>
  </si>
  <si>
    <t>Zpracování projektové dokumentace k akci Oprava mostu přes Rejchartický potok</t>
  </si>
  <si>
    <t>Zpracování projektové dokumentace na opravu mostu přes Rejchartický potok. Tento most je v havarijním stavu, projektovou dokumentaci potřebujeme k umožnění realizace opravy této jediné přístupové cesty do příslušné části obce.</t>
  </si>
  <si>
    <t>Projektovou dokumentaci opravy mostu.</t>
  </si>
  <si>
    <t>6/2020</t>
  </si>
  <si>
    <t>6</t>
  </si>
  <si>
    <t>Obec Dubčany</t>
  </si>
  <si>
    <t>Dubčany 24</t>
  </si>
  <si>
    <t>Dubčany</t>
  </si>
  <si>
    <t>78322</t>
  </si>
  <si>
    <t>Olomouc</t>
  </si>
  <si>
    <t>00576221</t>
  </si>
  <si>
    <t>1801701389/0800</t>
  </si>
  <si>
    <t>Projektová dokumentace - napojení stávající kanalizace obce Dubčany na ČOV Litovel.</t>
  </si>
  <si>
    <t>Zpracování projektové dokumentace na projekt napojení stávající kanalizační sítě obce Dubčany na ČOV Litovel pro společné povolení v podrobnostech pro provádění stavby včetně soupisu prací a rozpočtu (DÚR+DSP+DPS), geodetické zaměření.</t>
  </si>
  <si>
    <t>Projektová dokumentace na napojení stávající kanalizační sítě obce Dubčany na ČOV Litovel pro společné povolení v podrobnostech pro provádění stavby včetně soupisu prací a rozpočtu (DÚR+DSP+DPS), geodetické zaměření (polohopis a výškopis).</t>
  </si>
  <si>
    <t>7</t>
  </si>
  <si>
    <t>Obec Slavětín</t>
  </si>
  <si>
    <t>Slavětín 11</t>
  </si>
  <si>
    <t>Slavětín</t>
  </si>
  <si>
    <t>78324</t>
  </si>
  <si>
    <t>00635332</t>
  </si>
  <si>
    <t>108837494/0300</t>
  </si>
  <si>
    <t>Zpracování DPS - vodovod Slavětín</t>
  </si>
  <si>
    <t>V obci Slavětín není vybudován veřejný vodovod. Od r. 2015 se projevuje akutní nedostatek vody ve studních. V r. 2019 byla dokončena Dokumentace pro povolení stavby. Podpora je žádána na zpracování Dokumentace pro provedení stavby.</t>
  </si>
  <si>
    <t>Zpracování projektové dokumentace pro provedení stavby.</t>
  </si>
  <si>
    <t>8</t>
  </si>
  <si>
    <t>Obec Palonín</t>
  </si>
  <si>
    <t>Palonín 17</t>
  </si>
  <si>
    <t>Palonín</t>
  </si>
  <si>
    <t>78983</t>
  </si>
  <si>
    <t>00303127</t>
  </si>
  <si>
    <t>1905689329/0800</t>
  </si>
  <si>
    <t>Revitalizace potoka a zkapacitnění zatrubnění</t>
  </si>
  <si>
    <t>Projekt řeší protierozní a protipovodňové opatření, tj. ochranu velké plochy zemědělské půdy před vodní erozí, zadržení srážkové vody v krajině ( zmírnění dopadů sucha ) a tím snížení rizika povodní.</t>
  </si>
  <si>
    <t>Projektová dokumentace pro územní řízení, stavební povolení a provádění stavby.</t>
  </si>
  <si>
    <t>9</t>
  </si>
  <si>
    <t>Obec Prostějovičky</t>
  </si>
  <si>
    <t>Prostějovičky 67</t>
  </si>
  <si>
    <t>Prostějovičky</t>
  </si>
  <si>
    <t>79803</t>
  </si>
  <si>
    <t>00288667</t>
  </si>
  <si>
    <t>94-6010701/0710</t>
  </si>
  <si>
    <t>ZTV Prostějovičky - lokalita Kopaninky</t>
  </si>
  <si>
    <t>Projekt řeší pořízení dokumentace pro vydání společného územního rozhodnutí a stavebního povolení, včetně inženýrských sítí ke stavebnímu povolení pro provedení výstavby rodinných domů v Prostějovičkách v lokalitě zvané Kopaninky (par. č. 86/16).</t>
  </si>
  <si>
    <t>Pořízení projektové dokumentace pro vydání společného územního rozhodnutí a stavebního povolení, včetně inženýrských sítí  na akci ZTV Prostějovičky - lokalita Kopaninky.</t>
  </si>
  <si>
    <t>10</t>
  </si>
  <si>
    <t>Obec Otinoves</t>
  </si>
  <si>
    <t>Otinoves 177</t>
  </si>
  <si>
    <t>Otinoves</t>
  </si>
  <si>
    <t>79861</t>
  </si>
  <si>
    <t>00288594</t>
  </si>
  <si>
    <t>11223701/0100</t>
  </si>
  <si>
    <t>Bytový dům Otinoves - 1. etapa PD</t>
  </si>
  <si>
    <t>1. etapa projektové dokumentace pro odstranění dvou neobyvatelných domů a výstavbu bytového domu se čtyřmi malometrážními byty. Obsahuje: Dokumentaci pro souhlas s odstraněním stavby, Dokumentaci pro stavební povolení.</t>
  </si>
  <si>
    <t>Dokumentace pro souhlas s odstraněním stavby a dokumentace pro stavební povolení.</t>
  </si>
  <si>
    <t>11</t>
  </si>
  <si>
    <t>Obec Líšnice</t>
  </si>
  <si>
    <t>Líšnice 39</t>
  </si>
  <si>
    <t>Líšnice</t>
  </si>
  <si>
    <t>789 85</t>
  </si>
  <si>
    <t>00636002</t>
  </si>
  <si>
    <t>19026841/0100</t>
  </si>
  <si>
    <t>Projektová dokumentace a inženýrská činnost na akci – Výstavba inženýrských sítí U Kříže</t>
  </si>
  <si>
    <t>Obec Líšnice má záměr zbudovat 26 parcel pro výstavbu rodinných domů. Pro výstavbu je třeba pořídit „Projektová dokumentace a inženýrská činnost na akci – Výstavba inženýrských sítí U Kříže“</t>
  </si>
  <si>
    <t>Pořízení „Projektová dokumentace a inženýrská činnost na akci – Výstavba inženýrských sítí U Kříže“.</t>
  </si>
  <si>
    <t>12</t>
  </si>
  <si>
    <t>Obec Polomí</t>
  </si>
  <si>
    <t>Polomí 20</t>
  </si>
  <si>
    <t>Polomí</t>
  </si>
  <si>
    <t>79855</t>
  </si>
  <si>
    <t>00600059</t>
  </si>
  <si>
    <t>21720701/0100</t>
  </si>
  <si>
    <t>Kanalizace Polomí - projektová dokumentace</t>
  </si>
  <si>
    <t>Kanalizace Polomí - projektová dokumentace.</t>
  </si>
  <si>
    <t>Projektová dokumentace (DUR, DSP a DPS).</t>
  </si>
  <si>
    <t>13</t>
  </si>
  <si>
    <t>Obec Vitčice</t>
  </si>
  <si>
    <t>Vitčice 31</t>
  </si>
  <si>
    <t>Vitčice</t>
  </si>
  <si>
    <t>79827</t>
  </si>
  <si>
    <t>00600091</t>
  </si>
  <si>
    <t>21325701/0100</t>
  </si>
  <si>
    <t>Pprojekt budovy pro obecní techniku a zázemí pro zaměstnance</t>
  </si>
  <si>
    <t>Záměrem projektu je zpracování projektové dokumentace na stavbu budovy pro obecní techniku a vybudování prostor odpovídajících bezpečnostním a hygienickým předpisům zaměstnanců.</t>
  </si>
  <si>
    <t>Architektonická studie a inženýrsko-projektová dokumentace pro "PROJEKT BUDOVY PRO OBECNÍ TECHNIKU A ZÁZEMÍ PRO ZAMĚSTNANCE", včetně potřebné dokumentace pro stavební povolení a územní řízení.</t>
  </si>
  <si>
    <t>14</t>
  </si>
  <si>
    <t>Obec Křtomil</t>
  </si>
  <si>
    <t>Křtomil 60</t>
  </si>
  <si>
    <t>Křtomil</t>
  </si>
  <si>
    <t>75114</t>
  </si>
  <si>
    <t>00636312</t>
  </si>
  <si>
    <t>1883127359/0800</t>
  </si>
  <si>
    <t>Zpracování projektové dokumentace pro lokalitu Béčina</t>
  </si>
  <si>
    <t>Zpracování projektové dokumentace  vč. inženýrské činnosti  pro výstavbu rodinných domů v obci Křtomil.</t>
  </si>
  <si>
    <t>Projektová dokumentace vč. inženýrské činnosti ve stupni společná dokumentace územního rozhodnutí a stavebního povolení, vč. položkových rozpočtů a výkazů výměr.</t>
  </si>
  <si>
    <t>15</t>
  </si>
  <si>
    <t>Obec Domašov u Šternberka</t>
  </si>
  <si>
    <t>Domašov u Šternberka 61</t>
  </si>
  <si>
    <t>Domašov u Šternberka</t>
  </si>
  <si>
    <t>78501</t>
  </si>
  <si>
    <t>00635286</t>
  </si>
  <si>
    <t>5303295339/0800</t>
  </si>
  <si>
    <t>Projektová dokumentace pro rozvojovou lokalitu pro bydlení v obci Domašov u Šternberka</t>
  </si>
  <si>
    <t>Zpracování 2 stupňů PD pro rozšíření lokality pro bydlení za bytovkami - celkem 8 RD. Dokumentace bude řešit příjezdovou komunikaci a inženýrské sítě v lokalitě.</t>
  </si>
  <si>
    <t>Projektová dokumentace pro společné řízení a dokumentace pro provedení stavby.</t>
  </si>
  <si>
    <t>16</t>
  </si>
  <si>
    <t>Obec Bílsko</t>
  </si>
  <si>
    <t>Bílsko 11</t>
  </si>
  <si>
    <t>Bílsko</t>
  </si>
  <si>
    <t>00576239</t>
  </si>
  <si>
    <t>1801686369/0800</t>
  </si>
  <si>
    <t>Společná projektová dokumentace na akci "Odkanalizování obcí Bílsko-Loučka"</t>
  </si>
  <si>
    <t>Cílem akce je vypracování projektové dokumentace na akci "Odkanalizování obcí Bílsko a Loučka" se společnou ČOV v katastru obce Bílsko.</t>
  </si>
  <si>
    <t>Zpracování projektové dokumentace na akci "Odkanalizování obcí Bílsko a Loučka"-
1. fáze - termín dokončení do 15.12.2020
- Geodetické práce, - Průzkumné práce, - Projekční práce, - Technolog + elektro (ČOV).</t>
  </si>
  <si>
    <t>17</t>
  </si>
  <si>
    <t>Obec Malé Hradisko</t>
  </si>
  <si>
    <t>Malé Hradisko 60</t>
  </si>
  <si>
    <t>Malé Hradisko</t>
  </si>
  <si>
    <t>79849</t>
  </si>
  <si>
    <t>00288454</t>
  </si>
  <si>
    <t>135644292/0300</t>
  </si>
  <si>
    <t>Projekt pro rekonstrukci OÚ Malé Hradisko</t>
  </si>
  <si>
    <t>Vypracování projektové dokumentace na rekonstrukci obecního úřadu v obci Malé Hradisko.</t>
  </si>
  <si>
    <t>Kompletní projektová realizační dokumentace vč. studie.</t>
  </si>
  <si>
    <t>18</t>
  </si>
  <si>
    <t>Obec Tučín</t>
  </si>
  <si>
    <t>Tučín 127</t>
  </si>
  <si>
    <t>Tučín</t>
  </si>
  <si>
    <t>75116</t>
  </si>
  <si>
    <t>00636631</t>
  </si>
  <si>
    <t>1882946379/0800</t>
  </si>
  <si>
    <t>PD - přestavba zemědělské usedlosti na garáže, dílnu a soc. zázemí pro zaměstnance obce.</t>
  </si>
  <si>
    <t>Zpracování PD na přestavbu starého nevyužitého zemědělského objeku v havarijním stavu na dílnu a garáže včetně sociálního zázemí stálých i sezonních zaměstnanců obce. (šatna,WC, sprchy). Garáže budou využity i pro spolky (zahradkáři,hasiči).</t>
  </si>
  <si>
    <t>Zpracování PD stávající z částí: stavební část, PD statické posouzení, PD elektroinstalace, zaměření a zkreslení stávajícího stavu, inženýrská činnost, PD přípojka vody a vnitřní rozvody, rozpočet, kompletace.</t>
  </si>
  <si>
    <t>19</t>
  </si>
  <si>
    <t>Obec Horní Studénky</t>
  </si>
  <si>
    <t>Horní Studénky 44</t>
  </si>
  <si>
    <t>Horní Studénky</t>
  </si>
  <si>
    <t>78901</t>
  </si>
  <si>
    <t>00635944</t>
  </si>
  <si>
    <t>13628841/0100</t>
  </si>
  <si>
    <t>Projektová dokumentace pro rozšíření vodovodní infrastruktury obce Horní Studénky</t>
  </si>
  <si>
    <t>Zpracování projektové dokumentace pro rozšíření vodovodní infrastruktury obce Horní Studénky DUR - dokumentace k územnímu rozhodnutí, DSP - dokumentace ke stavebnímu povolení, ZDS - zadávací dokumentace stavby DPS - dokumentace k provádění stavby.</t>
  </si>
  <si>
    <t>20</t>
  </si>
  <si>
    <t>Obec Vincencov</t>
  </si>
  <si>
    <t>Vincencov 63</t>
  </si>
  <si>
    <t>Vincencov</t>
  </si>
  <si>
    <t>79804</t>
  </si>
  <si>
    <t>47919761</t>
  </si>
  <si>
    <t>94-11813701/0710</t>
  </si>
  <si>
    <t>Projektová dokumentace - Vodovod v obci Vincencov</t>
  </si>
  <si>
    <t>Projektová dokumentace, geodetické výškopisné a polohopisné zaměření staveniště, informativní stavebně-geologický průzkum a následně vyhotovena projektová dokumentace pro vydání společného povolení liniové stavby technické infrastruktury.</t>
  </si>
  <si>
    <t>Geodetické výškopisné a polohopisné zaměření staveniště, informativní stavebně-geologický průzkum a následně vyhotovena projektová dokumentace pro vydání společného povolení liniové stavby technické infrastruktury.</t>
  </si>
  <si>
    <t>21</t>
  </si>
  <si>
    <t>Obec Babice</t>
  </si>
  <si>
    <t>Babice 65</t>
  </si>
  <si>
    <t>Babice</t>
  </si>
  <si>
    <t>00635260</t>
  </si>
  <si>
    <t>1823405329/0800</t>
  </si>
  <si>
    <t>Revitalizace zázemí areálu fotbalového hřiště v obci Babice</t>
  </si>
  <si>
    <t>Projektová dokumentace na revitalizaci zázemí areálu fotbalového hřiště, projekt bude realizován na dvě etapy.</t>
  </si>
  <si>
    <t>Na projektovou dokumentaci Revitalizace zázemí areálu fotbalového hřiště v obci Babice.</t>
  </si>
  <si>
    <t>22</t>
  </si>
  <si>
    <t>Obec Obědkovice</t>
  </si>
  <si>
    <t>Obědkovice 79</t>
  </si>
  <si>
    <t>Obědkovice</t>
  </si>
  <si>
    <t>79823</t>
  </si>
  <si>
    <t>00488569</t>
  </si>
  <si>
    <t>1500557379/0800</t>
  </si>
  <si>
    <t>Projektová dokumentace - Cyklostezska Klenovice na Hané - Obědkovice na k. ú. Obědkovice</t>
  </si>
  <si>
    <t>Vypracování projektové dokumentace k projektu "Cyklostezska Klenovice na Hané - Obědkovice - na k. ú. Obědkovice".</t>
  </si>
  <si>
    <t>Vyhotovení projektových prací k projektu Cyklostezka Klenovice na Hané - Obědkovice  na k. ú. Obědkovice.</t>
  </si>
  <si>
    <t>23</t>
  </si>
  <si>
    <t>Obec Svésedlice</t>
  </si>
  <si>
    <t>Svésedlice 58</t>
  </si>
  <si>
    <t>Svésedlice</t>
  </si>
  <si>
    <t>78354</t>
  </si>
  <si>
    <t>00576271</t>
  </si>
  <si>
    <t>153151344/0300</t>
  </si>
  <si>
    <t>Technické zázemí obce Svésedlice</t>
  </si>
  <si>
    <t>Projektová dokumentace řeší záměr vybudování technického zázemí obce včetně sociálního zázemí a kanceláří.</t>
  </si>
  <si>
    <t>Náklady na zpracování projektové dokumentace.</t>
  </si>
  <si>
    <t>24</t>
  </si>
  <si>
    <t>Obec Raková u Konice</t>
  </si>
  <si>
    <t>Raková u Konice 34</t>
  </si>
  <si>
    <t>Raková u Konice</t>
  </si>
  <si>
    <t>79857</t>
  </si>
  <si>
    <t>00600067</t>
  </si>
  <si>
    <t>21026701/0100</t>
  </si>
  <si>
    <t>Raková u Konice - splašková kanalizace a ČOV</t>
  </si>
  <si>
    <t>Projektová dokumentace k územnímu řízení k akci: "Raková u Konice - splašková kanalizace a ČOV".</t>
  </si>
  <si>
    <t>Projektová dokumentace.</t>
  </si>
  <si>
    <t>26</t>
  </si>
  <si>
    <t>Obec Branná</t>
  </si>
  <si>
    <t>Branná 23</t>
  </si>
  <si>
    <t>Branná</t>
  </si>
  <si>
    <t>78825</t>
  </si>
  <si>
    <t>00302406</t>
  </si>
  <si>
    <t>1905664359/0800</t>
  </si>
  <si>
    <t>Dokumentace kulturní dům</t>
  </si>
  <si>
    <t>Provedení projektové dokumentace pro povolení stavebních úprav pro změnu v užívání stavby bývalé mateřské školy.</t>
  </si>
  <si>
    <t>27</t>
  </si>
  <si>
    <t>Obec Jindřichov</t>
  </si>
  <si>
    <t>Jindřichov 19</t>
  </si>
  <si>
    <t>Jindřichov</t>
  </si>
  <si>
    <t>75301</t>
  </si>
  <si>
    <t>00301345</t>
  </si>
  <si>
    <t>8629831/0100</t>
  </si>
  <si>
    <t>Jindřichov - doplnění chodníkové trasy podél SIII 44020</t>
  </si>
  <si>
    <t>PD řeší doplnění chodníkové trasy podél hlavní silnice IIII44020.</t>
  </si>
  <si>
    <t>Budou zajištěny polohopisné, případně výškopisné podklady formou doplnění geodetického mapového podkladu; bude zpracována PD pro společné povolení stavby, PD bude projednána s dotčenými účastníky řízení a bude zajištěno její podání na stavební úřad.</t>
  </si>
  <si>
    <t>28</t>
  </si>
  <si>
    <t>Obec Říkovice</t>
  </si>
  <si>
    <t>Říkovice 68</t>
  </si>
  <si>
    <t>Říkovice</t>
  </si>
  <si>
    <t>75118</t>
  </si>
  <si>
    <t>00636568</t>
  </si>
  <si>
    <t>104117967/0300</t>
  </si>
  <si>
    <t>Projektová dokumentace na stavební úpravu Kulturního domu v Říkovicích</t>
  </si>
  <si>
    <t>Předmětem žádosti o dotaci je vypracování projektové dokumentace k vydání stavebního povolení a dalších požadovaných dokumentů a studií potřebných k provedení stavební úpravy objektu v Říkovicích č. p. 140 s cílem přebudovat jej na kulturní dům.</t>
  </si>
  <si>
    <t>Z dotace bude hrazeno vypracování projektové dokumentace pro vydání stavebního povolení a další požadované dokumenty a studie potřebné k realizaci stavební úpravy objektu na Kulturní dům v Říkovicích.</t>
  </si>
  <si>
    <t>29</t>
  </si>
  <si>
    <t>Obec Buk</t>
  </si>
  <si>
    <t>Buk 21</t>
  </si>
  <si>
    <t>Prosenice</t>
  </si>
  <si>
    <t>00636151</t>
  </si>
  <si>
    <t>22527831/0100</t>
  </si>
  <si>
    <t>Projektová dokumentace k dobudování chodníků podél silnice III/4368 v obci Buk</t>
  </si>
  <si>
    <t>Akce zahrnuje zhotovení kompletní projektové dokumentace na dobudování chodníkových tras v obci Buk podél krajské silnice
III/4368. Jde o část v dolní části-začátek obce po hasičskou zbrojnici a druhá část v horní částí konec obce.</t>
  </si>
  <si>
    <t>Projektová dokumentace na vybudování chodníku v části na začátku obce a na konci obce.</t>
  </si>
  <si>
    <t>30</t>
  </si>
  <si>
    <t>Obec Bezuchov</t>
  </si>
  <si>
    <t>Bezuchov 14</t>
  </si>
  <si>
    <t>Bezuchov</t>
  </si>
  <si>
    <t>75354</t>
  </si>
  <si>
    <t>00636118</t>
  </si>
  <si>
    <t>23124831/0100</t>
  </si>
  <si>
    <t>Podpora přípravy projektové dokumentace pro stavební povolení</t>
  </si>
  <si>
    <t>Vypracování projektové dokumentace ke stavebnímu povolení na akci Likvidace odpadních vod, Bezuchov - kanalizace a ČOV.</t>
  </si>
  <si>
    <t>31</t>
  </si>
  <si>
    <t>Obec Loučka</t>
  </si>
  <si>
    <t>Loučka 76</t>
  </si>
  <si>
    <t>Loučka</t>
  </si>
  <si>
    <t>00576247</t>
  </si>
  <si>
    <t>1817939359/0800</t>
  </si>
  <si>
    <t>Společná projektová dokumentace na akci "Odkanalizování obcí Bílsko - Loučka"</t>
  </si>
  <si>
    <t>Zpracování projektové dokumentace na akci "Odkanalizování obcí Bílsko a Loučka"-
1. fáze 
- Geodetické práce
-Průzkumné práce
-Projekční práce
-Technolog + elektro (ČOV).</t>
  </si>
  <si>
    <t>32</t>
  </si>
  <si>
    <t>Obec Horní Újezd</t>
  </si>
  <si>
    <t>Horní Újezd 83</t>
  </si>
  <si>
    <t>Horní Újezd</t>
  </si>
  <si>
    <t>75353</t>
  </si>
  <si>
    <t>00636274</t>
  </si>
  <si>
    <t>24426831/0100</t>
  </si>
  <si>
    <t>Projektová dokumentace Rekonstrukce a rozšíření kulturního domu včetně zázemí v obci Horní Újezd 2020</t>
  </si>
  <si>
    <t>Předmětem této žádosti je vypracování projektové dokumentace ke stavebnímu řízení a k přípravě příloh k žádosti o dotaci z případných DT na samotnou stavební akci Rekonstrukce a rozšíření kulturního domu včetně zázemí v obci Horní Újezd.</t>
  </si>
  <si>
    <t>Náklady na pořízení projektové dokumentace ke stavebnímu řízení a k přípravě příloh k žádosti o dotaci z případných dotačních titulů na samotnou stavební akci Rekonstrukce a rozšíření kulturního domu včetně zázemí v obci Horní Újezd.</t>
  </si>
  <si>
    <t>33</t>
  </si>
  <si>
    <t>Obec Rakov</t>
  </si>
  <si>
    <t>Rakov 34</t>
  </si>
  <si>
    <t>Rakov</t>
  </si>
  <si>
    <t>00636541</t>
  </si>
  <si>
    <t>1880233359/0800</t>
  </si>
  <si>
    <t>Projektová dokumentace pro výstavbu splaškové kanalizace v obci Rakov včetně samostatné ČOV</t>
  </si>
  <si>
    <t>Cílem projektu je pořízení projektové dokumentace pro výstavbu splaškové kanalizace v obci Rakov včetně samostatné ČOV.</t>
  </si>
  <si>
    <t>Náklady na pořízení projektové dokumentace pro výstavbu splaškové kanalizace v obci Rakov včetně samostatné ČOV.</t>
  </si>
  <si>
    <t>34</t>
  </si>
  <si>
    <t>Obec Řídeč</t>
  </si>
  <si>
    <t>Řídeč 276</t>
  </si>
  <si>
    <t>Řídeč</t>
  </si>
  <si>
    <t>60799692</t>
  </si>
  <si>
    <t>94-8114811/0710</t>
  </si>
  <si>
    <t>Zpracování projektové dokumentace - lokalita Pod Lískovcem</t>
  </si>
  <si>
    <t>Předmětem projektové žádosti je vypracování projektové dokumentace na výstavbu ZTV - inženýrských sítí, komunikace a zpracování parcelace pozemků.</t>
  </si>
  <si>
    <t>Projektová dokumentace (DÚR, DSP, DPS, inženýrská činnost).</t>
  </si>
  <si>
    <t>35</t>
  </si>
  <si>
    <t>Obec Lužice</t>
  </si>
  <si>
    <t>Lužice 58</t>
  </si>
  <si>
    <t>Šternberk</t>
  </si>
  <si>
    <t>00849529</t>
  </si>
  <si>
    <t>101831292/2250</t>
  </si>
  <si>
    <t>Projektová dokumentace pro rekonstrukci místní komunikace "K Vincentinu" v obci Lužice</t>
  </si>
  <si>
    <t>Projektová dokumentace řeší plánovanou rekonstrukci místní komunikace "Za křížem".</t>
  </si>
  <si>
    <t>Výdaje spojené se zpracováním projektové dokumentace.</t>
  </si>
  <si>
    <t>36</t>
  </si>
  <si>
    <t>Obec Radvanice</t>
  </si>
  <si>
    <t>Radvanice 9</t>
  </si>
  <si>
    <t>Radvanice</t>
  </si>
  <si>
    <t>00636533</t>
  </si>
  <si>
    <t>165305777/0300</t>
  </si>
  <si>
    <t>Pořízení projektové dokumentace na rekonstrukci chodníků v obci Radvanice</t>
  </si>
  <si>
    <t>Pořízení projektové dokumentace na rekonstrukci chodníků v obci Radvanice.</t>
  </si>
  <si>
    <t>Vypracování kompletní projektové dokumentace pro realizaci záměru rekonstrukce chodníků v obci Radvanice.</t>
  </si>
  <si>
    <t>37</t>
  </si>
  <si>
    <t>Obec Zborov</t>
  </si>
  <si>
    <t>Zborov 28</t>
  </si>
  <si>
    <t>Zborov</t>
  </si>
  <si>
    <t>00853143</t>
  </si>
  <si>
    <t>26226841/0100</t>
  </si>
  <si>
    <t>Zpracování projektové dokumentace na kanalizaci a ČOV v obci Zborov</t>
  </si>
  <si>
    <t>Zpracování projektové dokumentace pro vydání rozhodnutí o umístění stavby "Vybudování splaškové kanalizace a ČOV v obci Zborov". Projektová dokumentace bude zpracována v souladu s vyhláškou č. 499/2006 Sb., o dokumentaci staveb.</t>
  </si>
  <si>
    <t>Zpracování projektové dokumentace pro vydání rozhodnutí o umístění stavby "Vybudování splaškové kanalizace a ČOV v obci Zborov".</t>
  </si>
  <si>
    <t>38</t>
  </si>
  <si>
    <t>Obec Komárov</t>
  </si>
  <si>
    <t>Komárov 241</t>
  </si>
  <si>
    <t>Komárov</t>
  </si>
  <si>
    <t>48770566</t>
  </si>
  <si>
    <t>1802932349/0800</t>
  </si>
  <si>
    <t>Bezpečnost chodců v Komárově 2. etapa</t>
  </si>
  <si>
    <t>Předmětem projektové dokumentace je novostavba chodníku středem obce v délce cca 270 m vč. vyřešení BUS zastávky a obratiště a dále pak přechodu / místa pro přecházení přes silnici III/4451 vč. nasvětlení přechodu.</t>
  </si>
  <si>
    <t>Společná dokumentace pro územní řízení a stavební povolení, Inženýrská činnost pro stavební řízení nebo ohlášení stavby, Dokumentace pro provádění stavby, Soupis stavebních prací, dodávek a služeb s výkazem výměr.</t>
  </si>
  <si>
    <t>39</t>
  </si>
  <si>
    <t>Obec Klokočí</t>
  </si>
  <si>
    <t>Klokočí 40</t>
  </si>
  <si>
    <t>Klokočí</t>
  </si>
  <si>
    <t>75361</t>
  </si>
  <si>
    <t>00301361</t>
  </si>
  <si>
    <t>5531955319/0800</t>
  </si>
  <si>
    <t>Projektová dokumentace rekonstrukce Hasičské zbrojnice Klokočí</t>
  </si>
  <si>
    <t>Předmětem projektu je zpracování projektové dokumentace na komplexní rekonstrukci Hasičské zbrojnice Klokočí z roku 1968. Rekonstrukci dojde ke zlepšení nevyhovujících podmínek pro činnost jednotky SDH a vznikne zázemí pro mladé hasiče.</t>
  </si>
  <si>
    <t>Pořízení projektové dokumentace pro vydání společného územního rozhodnutí a stavebního povolení na rekonstrukci Hasičské zbrojnice Klokočí.</t>
  </si>
  <si>
    <t>40</t>
  </si>
  <si>
    <t>Obec Skřípov</t>
  </si>
  <si>
    <t>Skřípov 169</t>
  </si>
  <si>
    <t>Skřípov</t>
  </si>
  <si>
    <t>79852</t>
  </si>
  <si>
    <t>00600083</t>
  </si>
  <si>
    <t>21421701/0100</t>
  </si>
  <si>
    <t>Obec Skřípov - nakládání s dešťovými a povrchovými vodami</t>
  </si>
  <si>
    <t>Projekt tvorby koncepce nakládání s dešťovými vodami a boj se suchem na území obce Skřípov.</t>
  </si>
  <si>
    <t>2/2020</t>
  </si>
  <si>
    <t>41</t>
  </si>
  <si>
    <t>Obec Luběnice</t>
  </si>
  <si>
    <t>Luběnice 140</t>
  </si>
  <si>
    <t>Luběnice</t>
  </si>
  <si>
    <t>78346</t>
  </si>
  <si>
    <t>00635642</t>
  </si>
  <si>
    <t>1814213309/0800</t>
  </si>
  <si>
    <t>Rekonstrukce místních komunikací a chodníků Luběnice 2020</t>
  </si>
  <si>
    <t>Cílem akce "Rekonstrukce místních komunikací a chodníků Luběnice 2020" je vznik projektové dokumentace ve stupni stavebního povolení na rekonstrukci místních komunikací, chodníků a zpevněných ploch a na výstavbu parkovacích zálivů.</t>
  </si>
  <si>
    <t>Vyhotovený projekt ve stupni stavebního povolení.</t>
  </si>
  <si>
    <t>42</t>
  </si>
  <si>
    <t>Obec Hlinsko</t>
  </si>
  <si>
    <t>Hlinsko 13</t>
  </si>
  <si>
    <t>Hlinsko</t>
  </si>
  <si>
    <t>75131</t>
  </si>
  <si>
    <t>00636240</t>
  </si>
  <si>
    <t>22922831/0100</t>
  </si>
  <si>
    <t>Příprava projektové dokumentace - Rekonstrukce budovy prodejny potravin Hlinsko</t>
  </si>
  <si>
    <t>Předmětem projektu je pořízení projektové dokumentace na rekonstrukci budovy prodejny potravin, která je v majetku obce Hlinsko. Pořízením PD a následnou rekonstrukcí prodejny potravin dojde ke zkvalitnění podmínek života v naší obci.</t>
  </si>
  <si>
    <t>Příprava projektové dokumentace na rekonstrukci budovy prodejny potravin.</t>
  </si>
  <si>
    <t>43</t>
  </si>
  <si>
    <t>Obec Pavlovice u Kojetína</t>
  </si>
  <si>
    <t>Pavlovice u Kojetína 55</t>
  </si>
  <si>
    <t>Pavlovice u Kojetína</t>
  </si>
  <si>
    <t>79830</t>
  </si>
  <si>
    <t>70891532</t>
  </si>
  <si>
    <t>94-5712701/0710</t>
  </si>
  <si>
    <t>Zpracování projektové dokumentace na rekonstrukci hlavního chodníku a vybudování parkovacích ploch v místní části Unčice</t>
  </si>
  <si>
    <t>Dotace bude využita na zpracování projektové dokumentace na rekonstrukci starého chodníku ve špatném stavu a vybudování parkovacích ploch pro bezpečnější parkování v místní části Unčice.</t>
  </si>
  <si>
    <t>Zpracování kompletní projektové dokumentace.</t>
  </si>
  <si>
    <t>44</t>
  </si>
  <si>
    <t>Obec Haňovice</t>
  </si>
  <si>
    <t>Haňovice 62</t>
  </si>
  <si>
    <t>Haňovice</t>
  </si>
  <si>
    <t>78321</t>
  </si>
  <si>
    <t>00635723</t>
  </si>
  <si>
    <t>1801684339/0800</t>
  </si>
  <si>
    <t>Projektová dokumentace k obnově MK v obci Haňovice</t>
  </si>
  <si>
    <t>Žádost o finanční podporu tvorby projektové (výkresové) dokumentace "Rekonstrukce a obnova místních komunikací v obci Haňovice"</t>
  </si>
  <si>
    <t>Na projektovou dokumentaci.</t>
  </si>
  <si>
    <t>45</t>
  </si>
  <si>
    <t>Obec Šišma</t>
  </si>
  <si>
    <t>Šišma 59</t>
  </si>
  <si>
    <t>Šišma</t>
  </si>
  <si>
    <t>75111</t>
  </si>
  <si>
    <t>00636614</t>
  </si>
  <si>
    <t>1888229389/0800</t>
  </si>
  <si>
    <t>Vypracování studií a projektové dokumentace  pro stavební řízení k plánovaným investičním záměrům obce</t>
  </si>
  <si>
    <t>Vypracování studií a projektové dokumentace  pro stavební řízení k plánovaným investičním záměrům obce.</t>
  </si>
  <si>
    <t>Na vypracování projektové dokumentace na rekonstrukci veřejných budov.</t>
  </si>
  <si>
    <t>46</t>
  </si>
  <si>
    <t>Obec Dolní Těšice</t>
  </si>
  <si>
    <t>Dolní Těšice 11</t>
  </si>
  <si>
    <t>Dolní Těšice</t>
  </si>
  <si>
    <t>00636215</t>
  </si>
  <si>
    <t>21524831/0100</t>
  </si>
  <si>
    <t>PD-Veřejné prostranství okolí obecního domu v Dolních Těšicích</t>
  </si>
  <si>
    <t>Předmětem akce je vypracování projektové dokumentace veřejného prostoru. Smyslem je adaptace okolí obecního úřadu v Dolních Těšicích na místo nejen pro tradiční ale i každodenní setkávání.</t>
  </si>
  <si>
    <t>47</t>
  </si>
  <si>
    <t>Obec Stražisko</t>
  </si>
  <si>
    <t>Stražisko 1</t>
  </si>
  <si>
    <t>Stražisko</t>
  </si>
  <si>
    <t>79844</t>
  </si>
  <si>
    <t>00288829</t>
  </si>
  <si>
    <t>94-4410701/0710</t>
  </si>
  <si>
    <t>Revitalizace vodní nádrže Stražisko</t>
  </si>
  <si>
    <t>Zpracování projektové dokumentace pro společné povolení na rekonstrukci vodní nádrže v obci Stražisko. Cílem projektu je revitalizace stávající vodní nádrže jako prvek k zadržení vody.</t>
  </si>
  <si>
    <t>Pasport vodního díla, IG průzkum, projektová dokumentace vodní nádrže pro společné řízení, statické posouzení opěrné zdi, inženýring (společné rozhodnutí), ČHMÚ hydrologická data, biologické posouzení §67, rozbor sedimentu pro uložení sedimentu.</t>
  </si>
  <si>
    <t>48</t>
  </si>
  <si>
    <t>Obec Ochoz</t>
  </si>
  <si>
    <t>Ochoz 75</t>
  </si>
  <si>
    <t>Ochoz</t>
  </si>
  <si>
    <t>00600041</t>
  </si>
  <si>
    <t>21923701/0100</t>
  </si>
  <si>
    <t>Příprava projektové dokumentace pro prodloužení technické vybavenosti v lokalitě určené pro výstavbu rodinných domů v obci Ochoz</t>
  </si>
  <si>
    <t>Dotace bude použita na spolufinancování pořízení projektové dokumentace pro rozšíření inženýrských sítí a komunikace, potřebné k zasíťování dalších parcel v lokalitě určené Územním plánem obce Ochoz k výstavbě.</t>
  </si>
  <si>
    <t>Projektová dokumentace včetně vyjádření dotčených orgánů.</t>
  </si>
  <si>
    <t>4/2020</t>
  </si>
  <si>
    <t>49</t>
  </si>
  <si>
    <t>Obec Srbce</t>
  </si>
  <si>
    <t>Srbce 2</t>
  </si>
  <si>
    <t>Srbce</t>
  </si>
  <si>
    <t>47922541</t>
  </si>
  <si>
    <t>9584270207/0710</t>
  </si>
  <si>
    <t>PD Srbce - obnova MK Za Humny</t>
  </si>
  <si>
    <t>Cílem projektu je zpracování projektové dokumentace Srbce – obnova MK Za Humny. PD bude řešit komplexní stavební obnovu místní komunikace, která obsluhuje 1/3 zastavěného území obce.</t>
  </si>
  <si>
    <t>Z poskytnuté dotace budou hrazeny náklady na zpracovaní projektové dokumentace.</t>
  </si>
  <si>
    <t>50</t>
  </si>
  <si>
    <t>Obec Grymov</t>
  </si>
  <si>
    <t>Grymov 27</t>
  </si>
  <si>
    <t>Grymov</t>
  </si>
  <si>
    <t>00636231</t>
  </si>
  <si>
    <t>25023831/0100</t>
  </si>
  <si>
    <t>Projektová dokumentace na rekonstrukci komunikace</t>
  </si>
  <si>
    <t>Je žádáno o dotaci na pořízení projektové dokumentace na rekonstrukci komunikace, která má být zrekonstruována za účelem zajištění bezpečného příjezdu k novostavbám v obci tak. Slouží tímto k rozvoji obce a zajištění lepší obslužnosti obce.</t>
  </si>
  <si>
    <t>Jedná se o výdaje na zpracování studie a dokumentace pro společné povolení.</t>
  </si>
  <si>
    <t>51</t>
  </si>
  <si>
    <t>Obec Milenov</t>
  </si>
  <si>
    <t>Milenov 120</t>
  </si>
  <si>
    <t>Milenov</t>
  </si>
  <si>
    <t>00301582</t>
  </si>
  <si>
    <t>6826831/0100</t>
  </si>
  <si>
    <t>Zateplení budovy Mateřské školy Čtyřlístek Milenov - projektová dokumentace</t>
  </si>
  <si>
    <t>Projektová dokumentace na zateplení budovy Mateřské školy Čtyřlístek Milenov bude obsahovat řešení zateplení obvodového pláště budovy, odvodnění, zateplení střechy vč. výměny střešních oken a střešní krytiny, provedení omítek.</t>
  </si>
  <si>
    <t>Zpracování projektové dokumentace na zateplení obvodového pláště budovy Mateřské školy Čtyřlístek Milenov vč. dalších úprav dle platných norem, výměny střešních oken a střešní krytiny.</t>
  </si>
  <si>
    <t>52</t>
  </si>
  <si>
    <t>Obec Podolí</t>
  </si>
  <si>
    <t>Podolí 33</t>
  </si>
  <si>
    <t>Podolí</t>
  </si>
  <si>
    <t>00636479</t>
  </si>
  <si>
    <t>94-10112831/0710</t>
  </si>
  <si>
    <t>Projektová dokumentace na ČOV</t>
  </si>
  <si>
    <t>Zpracováno projektové dokumentace na čištění odpadních vod v obci Podolí u Přerova.</t>
  </si>
  <si>
    <t>53</t>
  </si>
  <si>
    <t>Obec Ostružná</t>
  </si>
  <si>
    <t>Ostružná 135</t>
  </si>
  <si>
    <t>Ostružná</t>
  </si>
  <si>
    <t>Jeseník</t>
  </si>
  <si>
    <t>00636096</t>
  </si>
  <si>
    <t>94-1517861/0710</t>
  </si>
  <si>
    <t>ČOV a kanalizace Ostružná</t>
  </si>
  <si>
    <t>Účelem akce je rekonstrukce ČOV OSTRUŽNÁ a odkanalizování místní části Ramzová.</t>
  </si>
  <si>
    <t>Vyhotovení prováděcí projektové dokumentace pro rekonstrukci ČOV Ostružná a odkanalizování místní části Ramzová, včetně přečerpávací stanice. Stavební projektová dokumentace ČOV Ostružná a odkanalizování místní části Ramzová.</t>
  </si>
  <si>
    <t>54</t>
  </si>
  <si>
    <t>Obec Hlásnice</t>
  </si>
  <si>
    <t>Hlásnice 28</t>
  </si>
  <si>
    <t>Hlásnice</t>
  </si>
  <si>
    <t>00635294</t>
  </si>
  <si>
    <t>3689881349/0800</t>
  </si>
  <si>
    <t>PD pro podporu komunitních aktivit obce</t>
  </si>
  <si>
    <t>Zpracování projektové dokumentace (PD) na rekonstrukci Komunitního domu a bývalého fotbalového hřiště v Hlásnici pro rozšíření kapacit sportovně rekreačního areálu využívaného místní komunitou i občanů okolních obcí a návštěvníků obce Hlásnice.</t>
  </si>
  <si>
    <t>Zpracování projektové dokumentace na rekonstrukci Komunitního domu a přeměny bývalého fotbalového hřiště v Hlásnici.</t>
  </si>
  <si>
    <t>V rámci tvorby modelu proudění dešťových vod v dešťové kanalizaci budou ověřovány nesoulady v existujícícm pasportu a skutečností (dimenze stok, technický stav stok, příp. i jejich trasa). Nejedná se tedy o pasportizaci, ale ověření stávajícícho stavu.</t>
  </si>
  <si>
    <t>počet obyvatel</t>
  </si>
  <si>
    <t>Projektová dokumentace na ČOV.</t>
  </si>
  <si>
    <t>INV</t>
  </si>
  <si>
    <t>INV/NEINV</t>
  </si>
  <si>
    <t>Veřejná podpora</t>
  </si>
  <si>
    <t>31.12.2020</t>
  </si>
  <si>
    <t>NEINV</t>
  </si>
  <si>
    <t>NE</t>
  </si>
  <si>
    <t>ANO</t>
  </si>
  <si>
    <t>zpracování projektové dokumentace pro rozšíření vodovodní infrastruktury obce Horní Studénky.</t>
  </si>
  <si>
    <t>Návrh - náhradní žadatelé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</si>
</sst>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ck">
        <color rgb="FFFF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ck">
        <color rgb="FFFF0000"/>
      </bottom>
      <diagonal/>
    </border>
  </borders>
  <cellStyleXfs count="1">
    <xf numFmtId="0" fontId="0" fillId="0" borderId="0"/>
  </cellStyleXfs>
  <cellXfs count="16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2" fillId="0" borderId="13"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xf numFmtId="0" fontId="2" fillId="0" borderId="19" xfId="0" applyFont="1" applyBorder="1" applyAlignment="1">
      <alignment wrapText="1"/>
    </xf>
    <xf numFmtId="0" fontId="2" fillId="0" borderId="19" xfId="0" applyFont="1" applyBorder="1" applyAlignment="1">
      <alignment vertical="center"/>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0" fontId="3" fillId="0" borderId="0" xfId="0" applyFont="1" applyAlignment="1">
      <alignment horizontal="center" vertical="center"/>
    </xf>
    <xf numFmtId="49" fontId="3" fillId="0" borderId="7" xfId="0" applyNumberFormat="1" applyFont="1" applyBorder="1" applyAlignment="1">
      <alignment horizontal="left" vertical="center" wrapText="1"/>
    </xf>
    <xf numFmtId="49" fontId="3" fillId="0" borderId="7" xfId="0" applyNumberFormat="1" applyFont="1" applyBorder="1" applyAlignment="1">
      <alignment horizontal="right" vertical="center" wrapText="1"/>
    </xf>
    <xf numFmtId="0" fontId="1" fillId="0" borderId="7" xfId="0" applyFont="1" applyBorder="1" applyAlignment="1">
      <alignment horizontal="center" vertical="center"/>
    </xf>
    <xf numFmtId="0" fontId="3" fillId="0" borderId="15" xfId="0" applyFont="1" applyBorder="1" applyAlignment="1">
      <alignment vertical="center"/>
    </xf>
    <xf numFmtId="49" fontId="3" fillId="0"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3" fontId="1" fillId="0" borderId="7" xfId="0" applyNumberFormat="1" applyFont="1" applyBorder="1" applyAlignment="1">
      <alignment horizontal="center" vertical="center"/>
    </xf>
    <xf numFmtId="0" fontId="0" fillId="0" borderId="0" xfId="0" applyBorder="1" applyAlignment="1"/>
    <xf numFmtId="0" fontId="1" fillId="0" borderId="7" xfId="0" applyFont="1" applyFill="1" applyBorder="1" applyAlignment="1">
      <alignment horizontal="center" vertical="center"/>
    </xf>
    <xf numFmtId="0" fontId="3" fillId="0" borderId="21" xfId="0" applyFont="1" applyBorder="1" applyAlignment="1">
      <alignment vertical="center"/>
    </xf>
    <xf numFmtId="49" fontId="3" fillId="0" borderId="22" xfId="0" applyNumberFormat="1" applyFont="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22" xfId="0" applyNumberFormat="1" applyFont="1" applyBorder="1" applyAlignment="1">
      <alignment horizontal="right" vertical="center" wrapText="1"/>
    </xf>
    <xf numFmtId="0" fontId="3" fillId="0" borderId="22" xfId="0" applyFont="1" applyBorder="1" applyAlignment="1">
      <alignment horizontal="left" vertical="center" wrapText="1"/>
    </xf>
    <xf numFmtId="3" fontId="3" fillId="0" borderId="22" xfId="0" applyNumberFormat="1" applyFont="1" applyBorder="1" applyAlignment="1">
      <alignment horizontal="right" vertical="center"/>
    </xf>
    <xf numFmtId="0" fontId="1" fillId="0" borderId="22" xfId="0" applyFont="1" applyBorder="1" applyAlignment="1">
      <alignment horizontal="center" vertical="center"/>
    </xf>
    <xf numFmtId="3" fontId="1" fillId="0" borderId="22" xfId="0" applyNumberFormat="1" applyFont="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22" xfId="0" applyFont="1" applyFill="1" applyBorder="1" applyAlignment="1">
      <alignment horizontal="center" vertical="center"/>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49" fontId="3" fillId="0" borderId="7" xfId="0" applyNumberFormat="1" applyFont="1" applyBorder="1" applyAlignment="1">
      <alignment horizontal="right" vertical="center"/>
    </xf>
    <xf numFmtId="3" fontId="3" fillId="0" borderId="22" xfId="0" applyNumberFormat="1" applyFont="1" applyBorder="1" applyAlignment="1">
      <alignment horizontal="center" vertical="center"/>
    </xf>
    <xf numFmtId="3" fontId="3" fillId="0" borderId="7" xfId="0" applyNumberFormat="1" applyFont="1" applyBorder="1" applyAlignment="1">
      <alignment horizontal="center" vertical="center"/>
    </xf>
    <xf numFmtId="0" fontId="3" fillId="0" borderId="0" xfId="0" applyFont="1" applyAlignment="1">
      <alignment horizontal="center" vertical="center" wrapText="1"/>
    </xf>
    <xf numFmtId="0" fontId="1" fillId="0" borderId="2" xfId="0" applyFont="1" applyFill="1" applyBorder="1" applyAlignment="1">
      <alignment horizontal="center" vertical="center" wrapText="1"/>
    </xf>
    <xf numFmtId="49" fontId="3" fillId="0" borderId="22" xfId="0" applyNumberFormat="1" applyFont="1" applyBorder="1" applyAlignment="1">
      <alignment horizontal="right" vertical="center"/>
    </xf>
    <xf numFmtId="0" fontId="3" fillId="0" borderId="25" xfId="0" applyFont="1" applyBorder="1" applyAlignment="1">
      <alignment vertical="center"/>
    </xf>
    <xf numFmtId="49" fontId="3" fillId="0" borderId="26" xfId="0" applyNumberFormat="1" applyFont="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26" xfId="0" applyNumberFormat="1" applyFont="1" applyBorder="1" applyAlignment="1">
      <alignment horizontal="right" vertical="center" wrapText="1"/>
    </xf>
    <xf numFmtId="0" fontId="3" fillId="0" borderId="26" xfId="0" applyFont="1" applyBorder="1" applyAlignment="1">
      <alignment horizontal="left" vertical="center" wrapText="1"/>
    </xf>
    <xf numFmtId="3" fontId="3" fillId="0" borderId="26" xfId="0" applyNumberFormat="1" applyFont="1" applyBorder="1" applyAlignment="1">
      <alignment horizontal="right" vertical="center"/>
    </xf>
    <xf numFmtId="49" fontId="3" fillId="0" borderId="26" xfId="0" applyNumberFormat="1" applyFont="1" applyBorder="1" applyAlignment="1">
      <alignment horizontal="right" vertical="center"/>
    </xf>
    <xf numFmtId="0" fontId="1" fillId="0" borderId="26" xfId="0" applyFont="1" applyBorder="1" applyAlignment="1">
      <alignment horizontal="center" vertical="center"/>
    </xf>
    <xf numFmtId="0" fontId="1" fillId="2" borderId="26" xfId="0" applyFont="1" applyFill="1" applyBorder="1" applyAlignment="1">
      <alignment horizontal="center" vertical="center"/>
    </xf>
    <xf numFmtId="3" fontId="1" fillId="0" borderId="26"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2" borderId="8" xfId="0" applyFont="1" applyFill="1" applyBorder="1" applyAlignment="1">
      <alignment horizontal="center" vertical="center"/>
    </xf>
    <xf numFmtId="0" fontId="1" fillId="0" borderId="8" xfId="0" applyFont="1" applyBorder="1" applyAlignment="1">
      <alignment horizontal="center" vertical="center"/>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3" fillId="0" borderId="8" xfId="0" applyFont="1" applyBorder="1" applyAlignment="1">
      <alignment horizontal="left" vertical="center" wrapText="1"/>
    </xf>
    <xf numFmtId="49" fontId="3" fillId="0" borderId="8" xfId="0" applyNumberFormat="1" applyFont="1" applyBorder="1" applyAlignment="1">
      <alignment horizontal="right" vertical="center" wrapText="1"/>
    </xf>
    <xf numFmtId="49" fontId="3" fillId="0" borderId="8" xfId="0" applyNumberFormat="1" applyFont="1" applyBorder="1" applyAlignment="1">
      <alignment horizontal="left" vertical="center" wrapText="1"/>
    </xf>
    <xf numFmtId="49" fontId="3" fillId="0" borderId="8" xfId="0" applyNumberFormat="1" applyFont="1" applyFill="1" applyBorder="1" applyAlignment="1">
      <alignment horizontal="left" vertical="center" wrapText="1"/>
    </xf>
    <xf numFmtId="3" fontId="1" fillId="0" borderId="27" xfId="0" applyNumberFormat="1" applyFont="1" applyBorder="1" applyAlignment="1">
      <alignment horizontal="center" vertical="center"/>
    </xf>
    <xf numFmtId="0" fontId="3" fillId="0" borderId="27" xfId="0" applyFont="1" applyBorder="1" applyAlignment="1">
      <alignment horizontal="right" vertical="center"/>
    </xf>
    <xf numFmtId="0" fontId="3" fillId="0" borderId="27" xfId="0" applyFont="1" applyBorder="1" applyAlignment="1">
      <alignment horizontal="left" vertical="center" wrapText="1"/>
    </xf>
    <xf numFmtId="49" fontId="3" fillId="0" borderId="27" xfId="0" applyNumberFormat="1" applyFont="1" applyBorder="1" applyAlignment="1">
      <alignment horizontal="right" vertical="center" wrapText="1"/>
    </xf>
    <xf numFmtId="49" fontId="3" fillId="0" borderId="27" xfId="0" applyNumberFormat="1" applyFont="1" applyBorder="1" applyAlignment="1">
      <alignment horizontal="left" vertical="center" wrapText="1"/>
    </xf>
    <xf numFmtId="0" fontId="3" fillId="0" borderId="23" xfId="0" applyFont="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Border="1" applyAlignment="1">
      <alignment horizontal="center" vertical="center"/>
    </xf>
    <xf numFmtId="165" fontId="4" fillId="0" borderId="0" xfId="0" applyNumberFormat="1" applyFont="1" applyBorder="1" applyAlignment="1">
      <alignment horizontal="right"/>
    </xf>
    <xf numFmtId="165" fontId="5" fillId="0" borderId="0" xfId="0" applyNumberFormat="1" applyFont="1" applyBorder="1" applyAlignment="1">
      <alignment horizontal="center"/>
    </xf>
    <xf numFmtId="3" fontId="0" fillId="0" borderId="0" xfId="0" applyNumberFormat="1" applyBorder="1" applyAlignment="1"/>
    <xf numFmtId="3" fontId="3" fillId="0" borderId="0" xfId="0" applyNumberFormat="1" applyFont="1" applyBorder="1"/>
    <xf numFmtId="0" fontId="3" fillId="0" borderId="29" xfId="0" applyFont="1" applyBorder="1" applyAlignment="1">
      <alignment vertical="center"/>
    </xf>
    <xf numFmtId="49" fontId="3" fillId="0" borderId="20" xfId="0" applyNumberFormat="1" applyFont="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0" xfId="0" applyNumberFormat="1" applyFont="1" applyBorder="1" applyAlignment="1">
      <alignment horizontal="right" vertical="center" wrapText="1"/>
    </xf>
    <xf numFmtId="0" fontId="3" fillId="0" borderId="20" xfId="0" applyFont="1" applyBorder="1" applyAlignment="1">
      <alignment horizontal="left" vertical="center" wrapText="1"/>
    </xf>
    <xf numFmtId="3" fontId="3" fillId="0" borderId="20" xfId="0" applyNumberFormat="1" applyFont="1" applyBorder="1" applyAlignment="1">
      <alignment horizontal="right" vertical="center"/>
    </xf>
    <xf numFmtId="0" fontId="3" fillId="0" borderId="20" xfId="0" applyFont="1" applyBorder="1" applyAlignment="1">
      <alignment horizontal="right" vertical="center"/>
    </xf>
    <xf numFmtId="49" fontId="3" fillId="0" borderId="20" xfId="0" applyNumberFormat="1" applyFont="1" applyBorder="1" applyAlignment="1">
      <alignment horizontal="right" vertical="center"/>
    </xf>
    <xf numFmtId="0" fontId="1" fillId="0" borderId="20" xfId="0" applyFont="1" applyBorder="1" applyAlignment="1">
      <alignment horizontal="center" vertical="center"/>
    </xf>
    <xf numFmtId="0" fontId="1" fillId="2" borderId="20" xfId="0" applyFont="1" applyFill="1" applyBorder="1" applyAlignment="1">
      <alignment horizontal="center" vertical="center"/>
    </xf>
    <xf numFmtId="3" fontId="1" fillId="0" borderId="20" xfId="0" applyNumberFormat="1" applyFont="1" applyBorder="1" applyAlignment="1">
      <alignment horizontal="center" vertical="center"/>
    </xf>
    <xf numFmtId="49" fontId="3" fillId="0" borderId="26" xfId="0" applyNumberFormat="1" applyFont="1" applyBorder="1" applyAlignment="1">
      <alignment horizontal="center" vertical="center"/>
    </xf>
    <xf numFmtId="164" fontId="0" fillId="0" borderId="0" xfId="0" applyNumberFormat="1" applyBorder="1" applyAlignment="1">
      <alignment horizontal="center" vertical="center"/>
    </xf>
    <xf numFmtId="3" fontId="3" fillId="0" borderId="30" xfId="0" applyNumberFormat="1" applyFont="1" applyBorder="1" applyAlignment="1">
      <alignment horizontal="right" vertical="center"/>
    </xf>
    <xf numFmtId="3" fontId="3" fillId="0" borderId="31" xfId="0" applyNumberFormat="1" applyFont="1" applyBorder="1" applyAlignment="1">
      <alignment horizontal="right" vertical="center"/>
    </xf>
    <xf numFmtId="3" fontId="3" fillId="0" borderId="32" xfId="0" applyNumberFormat="1" applyFont="1" applyBorder="1" applyAlignment="1">
      <alignment horizontal="right" vertical="center"/>
    </xf>
    <xf numFmtId="3" fontId="3" fillId="0" borderId="33" xfId="0" applyNumberFormat="1" applyFont="1" applyBorder="1" applyAlignment="1">
      <alignment horizontal="right" vertical="center"/>
    </xf>
    <xf numFmtId="49" fontId="3" fillId="0" borderId="34" xfId="0" applyNumberFormat="1" applyFont="1" applyBorder="1" applyAlignment="1">
      <alignment horizontal="center" vertical="center"/>
    </xf>
    <xf numFmtId="0" fontId="3" fillId="0" borderId="20" xfId="0" applyFont="1" applyBorder="1" applyAlignment="1">
      <alignment horizontal="center" vertical="center"/>
    </xf>
    <xf numFmtId="3" fontId="3" fillId="0" borderId="8" xfId="0" applyNumberFormat="1" applyFont="1" applyBorder="1" applyAlignment="1">
      <alignment horizontal="center" vertical="center"/>
    </xf>
    <xf numFmtId="0" fontId="3" fillId="0" borderId="5" xfId="0" applyFont="1" applyBorder="1"/>
    <xf numFmtId="3" fontId="3" fillId="0" borderId="27" xfId="0" applyNumberFormat="1" applyFont="1" applyBorder="1" applyAlignment="1">
      <alignment horizontal="right" vertical="center"/>
    </xf>
    <xf numFmtId="0" fontId="1" fillId="0" borderId="15"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topLeftCell="K1" workbookViewId="0">
      <selection activeCell="U11" sqref="U11"/>
    </sheetView>
  </sheetViews>
  <sheetFormatPr defaultRowHeight="14.4" x14ac:dyDescent="0.3"/>
  <cols>
    <col min="1" max="1" width="4.5546875" customWidth="1"/>
    <col min="2" max="2" width="7.5546875" customWidth="1"/>
    <col min="3" max="7" width="14.44140625" customWidth="1"/>
    <col min="8" max="8" width="14.44140625" hidden="1" customWidth="1"/>
    <col min="9" max="10" width="14.44140625" customWidth="1"/>
    <col min="11" max="11" width="17.88671875" customWidth="1"/>
    <col min="12" max="12" width="24.6640625" customWidth="1"/>
    <col min="13" max="13" width="25.33203125" customWidth="1"/>
    <col min="14" max="14" width="13.33203125" customWidth="1"/>
    <col min="15" max="15" width="13.6640625" customWidth="1"/>
    <col min="16" max="16" width="12.5546875" customWidth="1"/>
    <col min="17" max="17" width="10.5546875" customWidth="1"/>
    <col min="18" max="18" width="9.109375" customWidth="1"/>
    <col min="21" max="21" width="9.109375" customWidth="1"/>
    <col min="22" max="22" width="11" customWidth="1"/>
    <col min="23" max="26" width="9.109375" customWidth="1"/>
    <col min="27" max="27" width="9.109375" hidden="1" customWidth="1"/>
  </cols>
  <sheetData>
    <row r="1" spans="1:27" s="17" customFormat="1" ht="10.5" customHeight="1" x14ac:dyDescent="0.2"/>
    <row r="2" spans="1:27" s="17" customFormat="1" ht="10.5" customHeight="1" x14ac:dyDescent="0.2"/>
    <row r="3" spans="1:27" s="17" customFormat="1" ht="10.5" customHeight="1" x14ac:dyDescent="0.2"/>
    <row r="4" spans="1:27" s="17" customFormat="1" ht="10.5" customHeight="1" x14ac:dyDescent="0.2"/>
    <row r="5" spans="1:27" s="17" customFormat="1" ht="10.5" customHeight="1" x14ac:dyDescent="0.2"/>
    <row r="6" spans="1:27" s="17" customFormat="1" ht="10.5" customHeight="1" x14ac:dyDescent="0.2"/>
    <row r="7" spans="1:27" s="17" customFormat="1" ht="10.5" customHeight="1" thickBot="1" x14ac:dyDescent="0.25"/>
    <row r="8" spans="1:27" s="20" customFormat="1" ht="53.25" customHeight="1" thickBot="1" x14ac:dyDescent="0.25">
      <c r="B8" s="13" t="s">
        <v>0</v>
      </c>
      <c r="C8" s="57" t="s">
        <v>1</v>
      </c>
      <c r="D8" s="18"/>
      <c r="E8" s="18"/>
      <c r="F8" s="18"/>
      <c r="G8" s="18"/>
      <c r="H8" s="18"/>
      <c r="I8" s="18"/>
      <c r="J8" s="18"/>
      <c r="K8" s="15" t="s">
        <v>24</v>
      </c>
      <c r="L8" s="19" t="s">
        <v>27</v>
      </c>
      <c r="M8" s="15" t="s">
        <v>2</v>
      </c>
      <c r="N8" s="11" t="s">
        <v>3</v>
      </c>
      <c r="O8" s="16" t="s">
        <v>4</v>
      </c>
      <c r="P8" s="19"/>
      <c r="Q8" s="16" t="s">
        <v>5</v>
      </c>
      <c r="R8" s="96" t="s">
        <v>6</v>
      </c>
      <c r="S8" s="40" t="s">
        <v>7</v>
      </c>
      <c r="T8" s="41"/>
      <c r="U8" s="41"/>
      <c r="V8" s="39"/>
      <c r="W8" s="155" t="s">
        <v>8</v>
      </c>
      <c r="X8" s="155" t="s">
        <v>556</v>
      </c>
      <c r="Y8" s="152" t="s">
        <v>549</v>
      </c>
      <c r="Z8" s="155" t="s">
        <v>550</v>
      </c>
      <c r="AA8" s="151" t="s">
        <v>546</v>
      </c>
    </row>
    <row r="9" spans="1:27" s="20" customFormat="1" ht="13.5" customHeight="1" x14ac:dyDescent="0.25">
      <c r="B9" s="14"/>
      <c r="C9" s="58" t="s">
        <v>9</v>
      </c>
      <c r="D9" s="21"/>
      <c r="E9" s="21"/>
      <c r="F9" s="21"/>
      <c r="G9" s="45"/>
      <c r="H9" s="44"/>
      <c r="I9" s="22"/>
      <c r="J9" s="22"/>
      <c r="K9" s="12"/>
      <c r="L9" s="23"/>
      <c r="M9" s="12"/>
      <c r="N9" s="12"/>
      <c r="O9" s="24"/>
      <c r="P9" s="25"/>
      <c r="Q9" s="24"/>
      <c r="R9" s="38"/>
      <c r="S9" s="155" t="s">
        <v>10</v>
      </c>
      <c r="T9" s="155" t="s">
        <v>11</v>
      </c>
      <c r="U9" s="155" t="s">
        <v>12</v>
      </c>
      <c r="V9" s="155" t="s">
        <v>13</v>
      </c>
      <c r="W9" s="156"/>
      <c r="X9" s="156"/>
      <c r="Y9" s="153"/>
      <c r="Z9" s="156"/>
      <c r="AA9" s="151"/>
    </row>
    <row r="10" spans="1:27" s="20" customFormat="1" ht="15" customHeight="1" thickBot="1" x14ac:dyDescent="0.3">
      <c r="B10" s="26"/>
      <c r="C10" s="59" t="s">
        <v>14</v>
      </c>
      <c r="D10" s="60" t="s">
        <v>15</v>
      </c>
      <c r="E10" s="60" t="s">
        <v>16</v>
      </c>
      <c r="F10" s="60" t="s">
        <v>17</v>
      </c>
      <c r="G10" s="61" t="s">
        <v>18</v>
      </c>
      <c r="H10" s="62" t="s">
        <v>19</v>
      </c>
      <c r="I10" s="63" t="s">
        <v>20</v>
      </c>
      <c r="J10" s="63" t="s">
        <v>21</v>
      </c>
      <c r="K10" s="27"/>
      <c r="L10" s="28"/>
      <c r="M10" s="27"/>
      <c r="N10" s="27"/>
      <c r="O10" s="29" t="s">
        <v>22</v>
      </c>
      <c r="P10" s="30" t="s">
        <v>23</v>
      </c>
      <c r="Q10" s="29"/>
      <c r="R10" s="31"/>
      <c r="S10" s="157"/>
      <c r="T10" s="157"/>
      <c r="U10" s="157"/>
      <c r="V10" s="157"/>
      <c r="W10" s="157"/>
      <c r="X10" s="157"/>
      <c r="Y10" s="154"/>
      <c r="Z10" s="157"/>
      <c r="AA10" s="151"/>
    </row>
    <row r="11" spans="1:27" s="69" customFormat="1" ht="84.9" customHeight="1" x14ac:dyDescent="0.3">
      <c r="A11" s="69">
        <v>1</v>
      </c>
      <c r="B11" s="73" t="s">
        <v>147</v>
      </c>
      <c r="C11" s="70" t="s">
        <v>148</v>
      </c>
      <c r="D11" s="70" t="s">
        <v>149</v>
      </c>
      <c r="E11" s="74" t="s">
        <v>150</v>
      </c>
      <c r="F11" s="71" t="s">
        <v>151</v>
      </c>
      <c r="G11" s="70" t="s">
        <v>59</v>
      </c>
      <c r="H11" s="70" t="s">
        <v>35</v>
      </c>
      <c r="I11" s="71" t="s">
        <v>152</v>
      </c>
      <c r="J11" s="71" t="s">
        <v>153</v>
      </c>
      <c r="K11" s="75" t="s">
        <v>154</v>
      </c>
      <c r="L11" s="75" t="s">
        <v>155</v>
      </c>
      <c r="M11" s="75" t="s">
        <v>156</v>
      </c>
      <c r="N11" s="65">
        <v>500000</v>
      </c>
      <c r="O11" s="64" t="s">
        <v>41</v>
      </c>
      <c r="P11" s="64" t="s">
        <v>42</v>
      </c>
      <c r="Q11" s="65">
        <v>250000</v>
      </c>
      <c r="R11" s="92" t="s">
        <v>551</v>
      </c>
      <c r="S11" s="72">
        <v>180</v>
      </c>
      <c r="T11" s="89">
        <v>190</v>
      </c>
      <c r="U11" s="76">
        <v>100</v>
      </c>
      <c r="V11" s="76">
        <f t="shared" ref="V11:V42" si="0">SUM(S11:U11)</f>
        <v>470</v>
      </c>
      <c r="W11" s="143">
        <v>250000</v>
      </c>
      <c r="X11" s="84">
        <v>0</v>
      </c>
      <c r="Y11" s="122" t="s">
        <v>548</v>
      </c>
      <c r="Z11" s="93" t="s">
        <v>553</v>
      </c>
      <c r="AA11" s="90">
        <v>148</v>
      </c>
    </row>
    <row r="12" spans="1:27" s="69" customFormat="1" ht="84.9" customHeight="1" x14ac:dyDescent="0.3">
      <c r="A12" s="69">
        <v>2</v>
      </c>
      <c r="B12" s="73" t="s">
        <v>97</v>
      </c>
      <c r="C12" s="70" t="s">
        <v>98</v>
      </c>
      <c r="D12" s="70" t="s">
        <v>99</v>
      </c>
      <c r="E12" s="74" t="s">
        <v>100</v>
      </c>
      <c r="F12" s="71" t="s">
        <v>101</v>
      </c>
      <c r="G12" s="70" t="s">
        <v>91</v>
      </c>
      <c r="H12" s="70" t="s">
        <v>35</v>
      </c>
      <c r="I12" s="71" t="s">
        <v>102</v>
      </c>
      <c r="J12" s="71" t="s">
        <v>103</v>
      </c>
      <c r="K12" s="75" t="s">
        <v>104</v>
      </c>
      <c r="L12" s="75" t="s">
        <v>105</v>
      </c>
      <c r="M12" s="75" t="s">
        <v>106</v>
      </c>
      <c r="N12" s="65">
        <v>265800</v>
      </c>
      <c r="O12" s="64" t="s">
        <v>41</v>
      </c>
      <c r="P12" s="64" t="s">
        <v>42</v>
      </c>
      <c r="Q12" s="65">
        <v>132900</v>
      </c>
      <c r="R12" s="92" t="s">
        <v>551</v>
      </c>
      <c r="S12" s="72">
        <v>160</v>
      </c>
      <c r="T12" s="87">
        <v>190</v>
      </c>
      <c r="U12" s="76">
        <v>100</v>
      </c>
      <c r="V12" s="76">
        <f t="shared" si="0"/>
        <v>450</v>
      </c>
      <c r="W12" s="143">
        <v>132900</v>
      </c>
      <c r="X12" s="65">
        <v>0</v>
      </c>
      <c r="Y12" s="122" t="s">
        <v>548</v>
      </c>
      <c r="Z12" s="94" t="s">
        <v>553</v>
      </c>
      <c r="AA12" s="90">
        <v>195</v>
      </c>
    </row>
    <row r="13" spans="1:27" s="69" customFormat="1" ht="84.9" customHeight="1" x14ac:dyDescent="0.3">
      <c r="A13" s="69">
        <v>3</v>
      </c>
      <c r="B13" s="73" t="s">
        <v>29</v>
      </c>
      <c r="C13" s="70" t="s">
        <v>30</v>
      </c>
      <c r="D13" s="70" t="s">
        <v>31</v>
      </c>
      <c r="E13" s="74" t="s">
        <v>32</v>
      </c>
      <c r="F13" s="71" t="s">
        <v>33</v>
      </c>
      <c r="G13" s="70" t="s">
        <v>34</v>
      </c>
      <c r="H13" s="70" t="s">
        <v>35</v>
      </c>
      <c r="I13" s="71" t="s">
        <v>36</v>
      </c>
      <c r="J13" s="71" t="s">
        <v>37</v>
      </c>
      <c r="K13" s="75" t="s">
        <v>38</v>
      </c>
      <c r="L13" s="75" t="s">
        <v>39</v>
      </c>
      <c r="M13" s="75" t="s">
        <v>40</v>
      </c>
      <c r="N13" s="65">
        <v>600000</v>
      </c>
      <c r="O13" s="64" t="s">
        <v>41</v>
      </c>
      <c r="P13" s="64" t="s">
        <v>42</v>
      </c>
      <c r="Q13" s="65">
        <v>300000</v>
      </c>
      <c r="R13" s="92" t="s">
        <v>551</v>
      </c>
      <c r="S13" s="72">
        <v>160</v>
      </c>
      <c r="T13" s="87">
        <v>190</v>
      </c>
      <c r="U13" s="76">
        <v>100</v>
      </c>
      <c r="V13" s="76">
        <f t="shared" si="0"/>
        <v>450</v>
      </c>
      <c r="W13" s="143">
        <v>300000</v>
      </c>
      <c r="X13" s="65">
        <v>0</v>
      </c>
      <c r="Y13" s="122" t="s">
        <v>548</v>
      </c>
      <c r="Z13" s="94" t="s">
        <v>553</v>
      </c>
      <c r="AA13" s="90">
        <v>197</v>
      </c>
    </row>
    <row r="14" spans="1:27" s="69" customFormat="1" ht="84.9" customHeight="1" x14ac:dyDescent="0.3">
      <c r="A14" s="69">
        <v>4</v>
      </c>
      <c r="B14" s="73" t="s">
        <v>264</v>
      </c>
      <c r="C14" s="70" t="s">
        <v>265</v>
      </c>
      <c r="D14" s="70" t="s">
        <v>266</v>
      </c>
      <c r="E14" s="74" t="s">
        <v>267</v>
      </c>
      <c r="F14" s="71" t="s">
        <v>268</v>
      </c>
      <c r="G14" s="70" t="s">
        <v>59</v>
      </c>
      <c r="H14" s="70" t="s">
        <v>35</v>
      </c>
      <c r="I14" s="71" t="s">
        <v>269</v>
      </c>
      <c r="J14" s="71" t="s">
        <v>270</v>
      </c>
      <c r="K14" s="75" t="s">
        <v>271</v>
      </c>
      <c r="L14" s="75" t="s">
        <v>272</v>
      </c>
      <c r="M14" s="75" t="s">
        <v>273</v>
      </c>
      <c r="N14" s="65">
        <v>600000</v>
      </c>
      <c r="O14" s="64" t="s">
        <v>41</v>
      </c>
      <c r="P14" s="64" t="s">
        <v>42</v>
      </c>
      <c r="Q14" s="65">
        <v>300000</v>
      </c>
      <c r="R14" s="92" t="s">
        <v>551</v>
      </c>
      <c r="S14" s="72">
        <v>160</v>
      </c>
      <c r="T14" s="87">
        <v>190</v>
      </c>
      <c r="U14" s="76">
        <v>100</v>
      </c>
      <c r="V14" s="76">
        <f t="shared" si="0"/>
        <v>450</v>
      </c>
      <c r="W14" s="143">
        <v>300000</v>
      </c>
      <c r="X14" s="65">
        <v>0</v>
      </c>
      <c r="Y14" s="122" t="s">
        <v>548</v>
      </c>
      <c r="Z14" s="94" t="s">
        <v>553</v>
      </c>
      <c r="AA14" s="90">
        <v>203</v>
      </c>
    </row>
    <row r="15" spans="1:27" s="69" customFormat="1" ht="84.9" customHeight="1" x14ac:dyDescent="0.3">
      <c r="A15" s="69">
        <v>5</v>
      </c>
      <c r="B15" s="73" t="s">
        <v>274</v>
      </c>
      <c r="C15" s="70" t="s">
        <v>275</v>
      </c>
      <c r="D15" s="70" t="s">
        <v>276</v>
      </c>
      <c r="E15" s="74" t="s">
        <v>277</v>
      </c>
      <c r="F15" s="71" t="s">
        <v>278</v>
      </c>
      <c r="G15" s="70" t="s">
        <v>48</v>
      </c>
      <c r="H15" s="70" t="s">
        <v>35</v>
      </c>
      <c r="I15" s="71" t="s">
        <v>279</v>
      </c>
      <c r="J15" s="71" t="s">
        <v>280</v>
      </c>
      <c r="K15" s="75" t="s">
        <v>281</v>
      </c>
      <c r="L15" s="75" t="s">
        <v>282</v>
      </c>
      <c r="M15" s="75" t="s">
        <v>273</v>
      </c>
      <c r="N15" s="65">
        <v>250000</v>
      </c>
      <c r="O15" s="64" t="s">
        <v>41</v>
      </c>
      <c r="P15" s="64" t="s">
        <v>42</v>
      </c>
      <c r="Q15" s="65">
        <v>125000</v>
      </c>
      <c r="R15" s="92" t="s">
        <v>551</v>
      </c>
      <c r="S15" s="72">
        <v>160</v>
      </c>
      <c r="T15" s="87">
        <v>190</v>
      </c>
      <c r="U15" s="76">
        <v>100</v>
      </c>
      <c r="V15" s="76">
        <f t="shared" si="0"/>
        <v>450</v>
      </c>
      <c r="W15" s="143">
        <v>125000</v>
      </c>
      <c r="X15" s="65">
        <v>0</v>
      </c>
      <c r="Y15" s="122" t="s">
        <v>548</v>
      </c>
      <c r="Z15" s="94" t="s">
        <v>553</v>
      </c>
      <c r="AA15" s="90">
        <v>281</v>
      </c>
    </row>
    <row r="16" spans="1:27" s="69" customFormat="1" ht="84.9" customHeight="1" x14ac:dyDescent="0.3">
      <c r="A16" s="69">
        <v>6</v>
      </c>
      <c r="B16" s="73" t="s">
        <v>500</v>
      </c>
      <c r="C16" s="70" t="s">
        <v>501</v>
      </c>
      <c r="D16" s="70" t="s">
        <v>502</v>
      </c>
      <c r="E16" s="74" t="s">
        <v>503</v>
      </c>
      <c r="F16" s="71" t="s">
        <v>69</v>
      </c>
      <c r="G16" s="70" t="s">
        <v>34</v>
      </c>
      <c r="H16" s="70" t="s">
        <v>35</v>
      </c>
      <c r="I16" s="71" t="s">
        <v>504</v>
      </c>
      <c r="J16" s="71" t="s">
        <v>505</v>
      </c>
      <c r="K16" s="75" t="s">
        <v>506</v>
      </c>
      <c r="L16" s="75" t="s">
        <v>507</v>
      </c>
      <c r="M16" s="75" t="s">
        <v>508</v>
      </c>
      <c r="N16" s="65">
        <v>170610</v>
      </c>
      <c r="O16" s="64" t="s">
        <v>41</v>
      </c>
      <c r="P16" s="64" t="s">
        <v>42</v>
      </c>
      <c r="Q16" s="65">
        <v>85305</v>
      </c>
      <c r="R16" s="92" t="s">
        <v>551</v>
      </c>
      <c r="S16" s="72">
        <v>180</v>
      </c>
      <c r="T16" s="87">
        <v>160</v>
      </c>
      <c r="U16" s="76">
        <v>100</v>
      </c>
      <c r="V16" s="76">
        <f t="shared" si="0"/>
        <v>440</v>
      </c>
      <c r="W16" s="143">
        <v>85305</v>
      </c>
      <c r="X16" s="65">
        <v>0</v>
      </c>
      <c r="Y16" s="122" t="s">
        <v>548</v>
      </c>
      <c r="Z16" s="94" t="s">
        <v>553</v>
      </c>
      <c r="AA16" s="90">
        <v>168</v>
      </c>
    </row>
    <row r="17" spans="1:28" s="69" customFormat="1" ht="84.9" customHeight="1" x14ac:dyDescent="0.3">
      <c r="A17" s="69">
        <v>7</v>
      </c>
      <c r="B17" s="73" t="s">
        <v>366</v>
      </c>
      <c r="C17" s="70" t="s">
        <v>367</v>
      </c>
      <c r="D17" s="70" t="s">
        <v>368</v>
      </c>
      <c r="E17" s="74" t="s">
        <v>369</v>
      </c>
      <c r="F17" s="71" t="s">
        <v>69</v>
      </c>
      <c r="G17" s="70" t="s">
        <v>34</v>
      </c>
      <c r="H17" s="70" t="s">
        <v>35</v>
      </c>
      <c r="I17" s="71" t="s">
        <v>370</v>
      </c>
      <c r="J17" s="71" t="s">
        <v>371</v>
      </c>
      <c r="K17" s="75" t="s">
        <v>372</v>
      </c>
      <c r="L17" s="75" t="s">
        <v>373</v>
      </c>
      <c r="M17" s="75" t="s">
        <v>374</v>
      </c>
      <c r="N17" s="65">
        <v>150000</v>
      </c>
      <c r="O17" s="64" t="s">
        <v>41</v>
      </c>
      <c r="P17" s="64" t="s">
        <v>42</v>
      </c>
      <c r="Q17" s="65">
        <v>75000</v>
      </c>
      <c r="R17" s="92" t="s">
        <v>551</v>
      </c>
      <c r="S17" s="72">
        <v>140</v>
      </c>
      <c r="T17" s="87">
        <v>200</v>
      </c>
      <c r="U17" s="76">
        <v>100</v>
      </c>
      <c r="V17" s="76">
        <f t="shared" si="0"/>
        <v>440</v>
      </c>
      <c r="W17" s="143">
        <v>75000</v>
      </c>
      <c r="X17" s="65">
        <v>0</v>
      </c>
      <c r="Y17" s="122" t="s">
        <v>548</v>
      </c>
      <c r="Z17" s="94" t="s">
        <v>553</v>
      </c>
      <c r="AA17" s="90">
        <v>285</v>
      </c>
    </row>
    <row r="18" spans="1:28" s="69" customFormat="1" ht="84.9" customHeight="1" x14ac:dyDescent="0.3">
      <c r="A18" s="69">
        <v>8</v>
      </c>
      <c r="B18" s="73" t="s">
        <v>526</v>
      </c>
      <c r="C18" s="70" t="s">
        <v>527</v>
      </c>
      <c r="D18" s="70" t="s">
        <v>528</v>
      </c>
      <c r="E18" s="74" t="s">
        <v>529</v>
      </c>
      <c r="F18" s="71" t="s">
        <v>278</v>
      </c>
      <c r="G18" s="70" t="s">
        <v>530</v>
      </c>
      <c r="H18" s="70" t="s">
        <v>35</v>
      </c>
      <c r="I18" s="71" t="s">
        <v>531</v>
      </c>
      <c r="J18" s="71" t="s">
        <v>532</v>
      </c>
      <c r="K18" s="75" t="s">
        <v>533</v>
      </c>
      <c r="L18" s="75" t="s">
        <v>534</v>
      </c>
      <c r="M18" s="75" t="s">
        <v>535</v>
      </c>
      <c r="N18" s="65">
        <v>1800000</v>
      </c>
      <c r="O18" s="64" t="s">
        <v>41</v>
      </c>
      <c r="P18" s="64" t="s">
        <v>42</v>
      </c>
      <c r="Q18" s="65">
        <v>300000</v>
      </c>
      <c r="R18" s="92" t="s">
        <v>551</v>
      </c>
      <c r="S18" s="72">
        <v>180</v>
      </c>
      <c r="T18" s="87">
        <v>150</v>
      </c>
      <c r="U18" s="76">
        <v>100</v>
      </c>
      <c r="V18" s="76">
        <f t="shared" si="0"/>
        <v>430</v>
      </c>
      <c r="W18" s="143">
        <v>300000</v>
      </c>
      <c r="X18" s="65">
        <v>0</v>
      </c>
      <c r="Y18" s="122" t="s">
        <v>548</v>
      </c>
      <c r="Z18" s="94" t="s">
        <v>553</v>
      </c>
      <c r="AA18" s="90">
        <v>160</v>
      </c>
    </row>
    <row r="19" spans="1:28" s="69" customFormat="1" ht="84.9" customHeight="1" x14ac:dyDescent="0.3">
      <c r="A19" s="69">
        <v>9</v>
      </c>
      <c r="B19" s="73" t="s">
        <v>321</v>
      </c>
      <c r="C19" s="70" t="s">
        <v>322</v>
      </c>
      <c r="D19" s="70" t="s">
        <v>323</v>
      </c>
      <c r="E19" s="74" t="s">
        <v>324</v>
      </c>
      <c r="F19" s="71" t="s">
        <v>90</v>
      </c>
      <c r="G19" s="70" t="s">
        <v>91</v>
      </c>
      <c r="H19" s="70" t="s">
        <v>35</v>
      </c>
      <c r="I19" s="71" t="s">
        <v>325</v>
      </c>
      <c r="J19" s="71" t="s">
        <v>326</v>
      </c>
      <c r="K19" s="75" t="s">
        <v>327</v>
      </c>
      <c r="L19" s="75" t="s">
        <v>194</v>
      </c>
      <c r="M19" s="75" t="s">
        <v>328</v>
      </c>
      <c r="N19" s="65">
        <v>290000</v>
      </c>
      <c r="O19" s="64" t="s">
        <v>41</v>
      </c>
      <c r="P19" s="64" t="s">
        <v>42</v>
      </c>
      <c r="Q19" s="65">
        <v>145000</v>
      </c>
      <c r="R19" s="92" t="s">
        <v>551</v>
      </c>
      <c r="S19" s="72">
        <v>140</v>
      </c>
      <c r="T19" s="87">
        <v>190</v>
      </c>
      <c r="U19" s="76">
        <v>100</v>
      </c>
      <c r="V19" s="76">
        <f t="shared" si="0"/>
        <v>430</v>
      </c>
      <c r="W19" s="143">
        <v>145000</v>
      </c>
      <c r="X19" s="65">
        <v>0</v>
      </c>
      <c r="Y19" s="122" t="s">
        <v>548</v>
      </c>
      <c r="Z19" s="94" t="s">
        <v>553</v>
      </c>
      <c r="AA19" s="90">
        <v>208</v>
      </c>
    </row>
    <row r="20" spans="1:28" s="69" customFormat="1" ht="84.9" customHeight="1" x14ac:dyDescent="0.3">
      <c r="A20" s="69">
        <v>10</v>
      </c>
      <c r="B20" s="73" t="s">
        <v>518</v>
      </c>
      <c r="C20" s="70" t="s">
        <v>519</v>
      </c>
      <c r="D20" s="70" t="s">
        <v>520</v>
      </c>
      <c r="E20" s="74" t="s">
        <v>521</v>
      </c>
      <c r="F20" s="71" t="s">
        <v>210</v>
      </c>
      <c r="G20" s="70" t="s">
        <v>34</v>
      </c>
      <c r="H20" s="70" t="s">
        <v>35</v>
      </c>
      <c r="I20" s="71" t="s">
        <v>522</v>
      </c>
      <c r="J20" s="71" t="s">
        <v>523</v>
      </c>
      <c r="K20" s="75" t="s">
        <v>524</v>
      </c>
      <c r="L20" s="75" t="s">
        <v>525</v>
      </c>
      <c r="M20" s="75" t="s">
        <v>547</v>
      </c>
      <c r="N20" s="65">
        <v>450000</v>
      </c>
      <c r="O20" s="64" t="s">
        <v>41</v>
      </c>
      <c r="P20" s="64" t="s">
        <v>42</v>
      </c>
      <c r="Q20" s="65">
        <v>220000</v>
      </c>
      <c r="R20" s="92" t="s">
        <v>551</v>
      </c>
      <c r="S20" s="72">
        <v>140</v>
      </c>
      <c r="T20" s="87">
        <v>190</v>
      </c>
      <c r="U20" s="76">
        <v>100</v>
      </c>
      <c r="V20" s="76">
        <f t="shared" si="0"/>
        <v>430</v>
      </c>
      <c r="W20" s="143">
        <v>220000</v>
      </c>
      <c r="X20" s="65">
        <v>0</v>
      </c>
      <c r="Y20" s="123" t="s">
        <v>548</v>
      </c>
      <c r="Z20" s="94" t="s">
        <v>553</v>
      </c>
      <c r="AA20" s="90">
        <v>210</v>
      </c>
    </row>
    <row r="21" spans="1:28" s="69" customFormat="1" ht="84.9" customHeight="1" x14ac:dyDescent="0.3">
      <c r="A21" s="69">
        <v>11</v>
      </c>
      <c r="B21" s="73" t="s">
        <v>375</v>
      </c>
      <c r="C21" s="70" t="s">
        <v>376</v>
      </c>
      <c r="D21" s="70" t="s">
        <v>377</v>
      </c>
      <c r="E21" s="74" t="s">
        <v>378</v>
      </c>
      <c r="F21" s="71" t="s">
        <v>220</v>
      </c>
      <c r="G21" s="70" t="s">
        <v>48</v>
      </c>
      <c r="H21" s="70" t="s">
        <v>35</v>
      </c>
      <c r="I21" s="71" t="s">
        <v>379</v>
      </c>
      <c r="J21" s="71" t="s">
        <v>380</v>
      </c>
      <c r="K21" s="75" t="s">
        <v>381</v>
      </c>
      <c r="L21" s="75" t="s">
        <v>382</v>
      </c>
      <c r="M21" s="75" t="s">
        <v>383</v>
      </c>
      <c r="N21" s="65">
        <v>586000</v>
      </c>
      <c r="O21" s="64" t="s">
        <v>41</v>
      </c>
      <c r="P21" s="64" t="s">
        <v>42</v>
      </c>
      <c r="Q21" s="65">
        <v>293000</v>
      </c>
      <c r="R21" s="92" t="s">
        <v>551</v>
      </c>
      <c r="S21" s="72">
        <v>110</v>
      </c>
      <c r="T21" s="87">
        <v>170</v>
      </c>
      <c r="U21" s="76">
        <v>150</v>
      </c>
      <c r="V21" s="76">
        <f t="shared" si="0"/>
        <v>430</v>
      </c>
      <c r="W21" s="143">
        <v>293000</v>
      </c>
      <c r="X21" s="65">
        <v>0</v>
      </c>
      <c r="Y21" s="122" t="s">
        <v>548</v>
      </c>
      <c r="Z21" s="94" t="s">
        <v>553</v>
      </c>
      <c r="AA21" s="90">
        <v>220</v>
      </c>
    </row>
    <row r="22" spans="1:28" s="69" customFormat="1" ht="84.9" customHeight="1" x14ac:dyDescent="0.3">
      <c r="A22" s="69">
        <v>12</v>
      </c>
      <c r="B22" s="73" t="s">
        <v>75</v>
      </c>
      <c r="C22" s="70" t="s">
        <v>76</v>
      </c>
      <c r="D22" s="70" t="s">
        <v>77</v>
      </c>
      <c r="E22" s="74" t="s">
        <v>78</v>
      </c>
      <c r="F22" s="71" t="s">
        <v>79</v>
      </c>
      <c r="G22" s="70" t="s">
        <v>48</v>
      </c>
      <c r="H22" s="70" t="s">
        <v>35</v>
      </c>
      <c r="I22" s="71" t="s">
        <v>80</v>
      </c>
      <c r="J22" s="71" t="s">
        <v>81</v>
      </c>
      <c r="K22" s="75" t="s">
        <v>82</v>
      </c>
      <c r="L22" s="75" t="s">
        <v>83</v>
      </c>
      <c r="M22" s="75" t="s">
        <v>84</v>
      </c>
      <c r="N22" s="65">
        <v>100000</v>
      </c>
      <c r="O22" s="64" t="s">
        <v>41</v>
      </c>
      <c r="P22" s="64" t="s">
        <v>85</v>
      </c>
      <c r="Q22" s="65">
        <v>50000</v>
      </c>
      <c r="R22" s="92" t="s">
        <v>551</v>
      </c>
      <c r="S22" s="72">
        <v>180</v>
      </c>
      <c r="T22" s="87">
        <v>140</v>
      </c>
      <c r="U22" s="76">
        <v>100</v>
      </c>
      <c r="V22" s="76">
        <f t="shared" si="0"/>
        <v>420</v>
      </c>
      <c r="W22" s="143">
        <v>50000</v>
      </c>
      <c r="X22" s="65">
        <v>0</v>
      </c>
      <c r="Y22" s="122" t="s">
        <v>552</v>
      </c>
      <c r="Z22" s="94" t="s">
        <v>553</v>
      </c>
      <c r="AA22" s="90">
        <v>190</v>
      </c>
    </row>
    <row r="23" spans="1:28" s="69" customFormat="1" ht="84.9" customHeight="1" x14ac:dyDescent="0.3">
      <c r="A23" s="69">
        <v>13</v>
      </c>
      <c r="B23" s="73" t="s">
        <v>384</v>
      </c>
      <c r="C23" s="70" t="s">
        <v>385</v>
      </c>
      <c r="D23" s="70" t="s">
        <v>386</v>
      </c>
      <c r="E23" s="74" t="s">
        <v>387</v>
      </c>
      <c r="F23" s="71" t="s">
        <v>181</v>
      </c>
      <c r="G23" s="70" t="s">
        <v>91</v>
      </c>
      <c r="H23" s="70" t="s">
        <v>35</v>
      </c>
      <c r="I23" s="71" t="s">
        <v>388</v>
      </c>
      <c r="J23" s="71" t="s">
        <v>389</v>
      </c>
      <c r="K23" s="75" t="s">
        <v>390</v>
      </c>
      <c r="L23" s="75" t="s">
        <v>391</v>
      </c>
      <c r="M23" s="75" t="s">
        <v>392</v>
      </c>
      <c r="N23" s="65">
        <v>241758</v>
      </c>
      <c r="O23" s="64" t="s">
        <v>41</v>
      </c>
      <c r="P23" s="64" t="s">
        <v>42</v>
      </c>
      <c r="Q23" s="65">
        <v>120879</v>
      </c>
      <c r="R23" s="92" t="s">
        <v>551</v>
      </c>
      <c r="S23" s="72">
        <v>160</v>
      </c>
      <c r="T23" s="87">
        <v>160</v>
      </c>
      <c r="U23" s="76">
        <v>100</v>
      </c>
      <c r="V23" s="76">
        <f t="shared" si="0"/>
        <v>420</v>
      </c>
      <c r="W23" s="143">
        <v>120879</v>
      </c>
      <c r="X23" s="65">
        <v>0</v>
      </c>
      <c r="Y23" s="122" t="s">
        <v>548</v>
      </c>
      <c r="Z23" s="94" t="s">
        <v>553</v>
      </c>
      <c r="AA23" s="90">
        <v>207</v>
      </c>
    </row>
    <row r="24" spans="1:28" s="69" customFormat="1" ht="84.9" customHeight="1" x14ac:dyDescent="0.3">
      <c r="A24" s="69">
        <v>14</v>
      </c>
      <c r="B24" s="73" t="s">
        <v>423</v>
      </c>
      <c r="C24" s="70" t="s">
        <v>424</v>
      </c>
      <c r="D24" s="70" t="s">
        <v>425</v>
      </c>
      <c r="E24" s="74" t="s">
        <v>426</v>
      </c>
      <c r="F24" s="71" t="s">
        <v>427</v>
      </c>
      <c r="G24" s="70" t="s">
        <v>34</v>
      </c>
      <c r="H24" s="70" t="s">
        <v>35</v>
      </c>
      <c r="I24" s="71" t="s">
        <v>428</v>
      </c>
      <c r="J24" s="71" t="s">
        <v>429</v>
      </c>
      <c r="K24" s="75" t="s">
        <v>430</v>
      </c>
      <c r="L24" s="75" t="s">
        <v>431</v>
      </c>
      <c r="M24" s="75" t="s">
        <v>432</v>
      </c>
      <c r="N24" s="65">
        <v>250000</v>
      </c>
      <c r="O24" s="64" t="s">
        <v>41</v>
      </c>
      <c r="P24" s="64" t="s">
        <v>42</v>
      </c>
      <c r="Q24" s="65">
        <v>125000</v>
      </c>
      <c r="R24" s="92" t="s">
        <v>551</v>
      </c>
      <c r="S24" s="72">
        <v>160</v>
      </c>
      <c r="T24" s="87">
        <v>160</v>
      </c>
      <c r="U24" s="76">
        <v>100</v>
      </c>
      <c r="V24" s="76">
        <f t="shared" si="0"/>
        <v>420</v>
      </c>
      <c r="W24" s="143">
        <v>125000</v>
      </c>
      <c r="X24" s="65">
        <v>0</v>
      </c>
      <c r="Y24" s="122" t="s">
        <v>548</v>
      </c>
      <c r="Z24" s="94" t="s">
        <v>554</v>
      </c>
      <c r="AA24" s="90">
        <v>237</v>
      </c>
      <c r="AB24" s="95"/>
    </row>
    <row r="25" spans="1:28" s="69" customFormat="1" ht="84.9" customHeight="1" x14ac:dyDescent="0.3">
      <c r="A25" s="69">
        <v>15</v>
      </c>
      <c r="B25" s="73" t="s">
        <v>206</v>
      </c>
      <c r="C25" s="70" t="s">
        <v>207</v>
      </c>
      <c r="D25" s="70" t="s">
        <v>208</v>
      </c>
      <c r="E25" s="74" t="s">
        <v>209</v>
      </c>
      <c r="F25" s="71" t="s">
        <v>210</v>
      </c>
      <c r="G25" s="70" t="s">
        <v>34</v>
      </c>
      <c r="H25" s="70" t="s">
        <v>35</v>
      </c>
      <c r="I25" s="71" t="s">
        <v>211</v>
      </c>
      <c r="J25" s="71" t="s">
        <v>212</v>
      </c>
      <c r="K25" s="75" t="s">
        <v>213</v>
      </c>
      <c r="L25" s="75" t="s">
        <v>214</v>
      </c>
      <c r="M25" s="75" t="s">
        <v>215</v>
      </c>
      <c r="N25" s="65">
        <v>220000</v>
      </c>
      <c r="O25" s="64" t="s">
        <v>41</v>
      </c>
      <c r="P25" s="64" t="s">
        <v>42</v>
      </c>
      <c r="Q25" s="65">
        <v>110000</v>
      </c>
      <c r="R25" s="92" t="s">
        <v>551</v>
      </c>
      <c r="S25" s="72">
        <v>120</v>
      </c>
      <c r="T25" s="87">
        <v>150</v>
      </c>
      <c r="U25" s="76">
        <v>150</v>
      </c>
      <c r="V25" s="76">
        <f t="shared" si="0"/>
        <v>420</v>
      </c>
      <c r="W25" s="143">
        <v>110000</v>
      </c>
      <c r="X25" s="65">
        <v>0</v>
      </c>
      <c r="Y25" s="122" t="s">
        <v>548</v>
      </c>
      <c r="Z25" s="94" t="s">
        <v>553</v>
      </c>
      <c r="AA25" s="90">
        <v>436</v>
      </c>
    </row>
    <row r="26" spans="1:28" s="69" customFormat="1" ht="84.9" customHeight="1" x14ac:dyDescent="0.3">
      <c r="A26" s="69">
        <v>16</v>
      </c>
      <c r="B26" s="73" t="s">
        <v>491</v>
      </c>
      <c r="C26" s="70" t="s">
        <v>492</v>
      </c>
      <c r="D26" s="70" t="s">
        <v>493</v>
      </c>
      <c r="E26" s="74" t="s">
        <v>494</v>
      </c>
      <c r="F26" s="71" t="s">
        <v>161</v>
      </c>
      <c r="G26" s="70" t="s">
        <v>59</v>
      </c>
      <c r="H26" s="70" t="s">
        <v>35</v>
      </c>
      <c r="I26" s="71" t="s">
        <v>495</v>
      </c>
      <c r="J26" s="71" t="s">
        <v>496</v>
      </c>
      <c r="K26" s="75" t="s">
        <v>497</v>
      </c>
      <c r="L26" s="75" t="s">
        <v>498</v>
      </c>
      <c r="M26" s="75" t="s">
        <v>499</v>
      </c>
      <c r="N26" s="65">
        <v>500000</v>
      </c>
      <c r="O26" s="64" t="s">
        <v>41</v>
      </c>
      <c r="P26" s="64" t="s">
        <v>42</v>
      </c>
      <c r="Q26" s="65">
        <v>250000</v>
      </c>
      <c r="R26" s="92" t="s">
        <v>551</v>
      </c>
      <c r="S26" s="78">
        <v>150</v>
      </c>
      <c r="T26" s="88">
        <v>160</v>
      </c>
      <c r="U26" s="76">
        <v>100</v>
      </c>
      <c r="V26" s="76">
        <f t="shared" si="0"/>
        <v>410</v>
      </c>
      <c r="W26" s="143">
        <v>250000</v>
      </c>
      <c r="X26" s="65">
        <v>0</v>
      </c>
      <c r="Y26" s="123" t="s">
        <v>548</v>
      </c>
      <c r="Z26" s="94" t="s">
        <v>553</v>
      </c>
      <c r="AA26" s="90">
        <v>87</v>
      </c>
    </row>
    <row r="27" spans="1:28" s="69" customFormat="1" ht="84.9" customHeight="1" x14ac:dyDescent="0.3">
      <c r="A27" s="69">
        <v>17</v>
      </c>
      <c r="B27" s="73" t="s">
        <v>157</v>
      </c>
      <c r="C27" s="70" t="s">
        <v>158</v>
      </c>
      <c r="D27" s="70" t="s">
        <v>159</v>
      </c>
      <c r="E27" s="74" t="s">
        <v>160</v>
      </c>
      <c r="F27" s="71" t="s">
        <v>161</v>
      </c>
      <c r="G27" s="70" t="s">
        <v>59</v>
      </c>
      <c r="H27" s="70" t="s">
        <v>35</v>
      </c>
      <c r="I27" s="71" t="s">
        <v>162</v>
      </c>
      <c r="J27" s="71" t="s">
        <v>163</v>
      </c>
      <c r="K27" s="75" t="s">
        <v>164</v>
      </c>
      <c r="L27" s="75" t="s">
        <v>165</v>
      </c>
      <c r="M27" s="75" t="s">
        <v>166</v>
      </c>
      <c r="N27" s="65">
        <v>350000</v>
      </c>
      <c r="O27" s="64" t="s">
        <v>41</v>
      </c>
      <c r="P27" s="64" t="s">
        <v>42</v>
      </c>
      <c r="Q27" s="65">
        <v>175000</v>
      </c>
      <c r="R27" s="92" t="s">
        <v>551</v>
      </c>
      <c r="S27" s="72">
        <v>110</v>
      </c>
      <c r="T27" s="87">
        <v>150</v>
      </c>
      <c r="U27" s="76">
        <v>150</v>
      </c>
      <c r="V27" s="76">
        <f t="shared" si="0"/>
        <v>410</v>
      </c>
      <c r="W27" s="143">
        <v>175000</v>
      </c>
      <c r="X27" s="65">
        <v>0</v>
      </c>
      <c r="Y27" s="122" t="s">
        <v>548</v>
      </c>
      <c r="Z27" s="94" t="s">
        <v>553</v>
      </c>
      <c r="AA27" s="90">
        <v>180</v>
      </c>
    </row>
    <row r="28" spans="1:28" s="69" customFormat="1" ht="106.5" customHeight="1" x14ac:dyDescent="0.3">
      <c r="A28" s="69">
        <v>18</v>
      </c>
      <c r="B28" s="73" t="s">
        <v>453</v>
      </c>
      <c r="C28" s="70" t="s">
        <v>454</v>
      </c>
      <c r="D28" s="70" t="s">
        <v>455</v>
      </c>
      <c r="E28" s="74" t="s">
        <v>456</v>
      </c>
      <c r="F28" s="71" t="s">
        <v>457</v>
      </c>
      <c r="G28" s="70" t="s">
        <v>34</v>
      </c>
      <c r="H28" s="70" t="s">
        <v>35</v>
      </c>
      <c r="I28" s="71" t="s">
        <v>458</v>
      </c>
      <c r="J28" s="71" t="s">
        <v>459</v>
      </c>
      <c r="K28" s="75" t="s">
        <v>460</v>
      </c>
      <c r="L28" s="75" t="s">
        <v>461</v>
      </c>
      <c r="M28" s="75" t="s">
        <v>462</v>
      </c>
      <c r="N28" s="65">
        <v>300000</v>
      </c>
      <c r="O28" s="64" t="s">
        <v>41</v>
      </c>
      <c r="P28" s="64" t="s">
        <v>42</v>
      </c>
      <c r="Q28" s="65">
        <v>150000</v>
      </c>
      <c r="R28" s="92" t="s">
        <v>551</v>
      </c>
      <c r="S28" s="78">
        <v>160</v>
      </c>
      <c r="T28" s="87">
        <v>150</v>
      </c>
      <c r="U28" s="76">
        <v>100</v>
      </c>
      <c r="V28" s="76">
        <f t="shared" si="0"/>
        <v>410</v>
      </c>
      <c r="W28" s="143">
        <v>150000</v>
      </c>
      <c r="X28" s="65">
        <v>0</v>
      </c>
      <c r="Y28" s="123" t="s">
        <v>548</v>
      </c>
      <c r="Z28" s="94" t="s">
        <v>554</v>
      </c>
      <c r="AA28" s="90">
        <v>218</v>
      </c>
      <c r="AB28" s="95"/>
    </row>
    <row r="29" spans="1:28" s="69" customFormat="1" ht="84.9" customHeight="1" x14ac:dyDescent="0.3">
      <c r="A29" s="69">
        <v>19</v>
      </c>
      <c r="B29" s="73" t="s">
        <v>433</v>
      </c>
      <c r="C29" s="70" t="s">
        <v>434</v>
      </c>
      <c r="D29" s="70" t="s">
        <v>435</v>
      </c>
      <c r="E29" s="74" t="s">
        <v>436</v>
      </c>
      <c r="F29" s="71" t="s">
        <v>437</v>
      </c>
      <c r="G29" s="70" t="s">
        <v>59</v>
      </c>
      <c r="H29" s="70" t="s">
        <v>35</v>
      </c>
      <c r="I29" s="71" t="s">
        <v>438</v>
      </c>
      <c r="J29" s="71" t="s">
        <v>439</v>
      </c>
      <c r="K29" s="75" t="s">
        <v>440</v>
      </c>
      <c r="L29" s="75" t="s">
        <v>441</v>
      </c>
      <c r="M29" s="75" t="s">
        <v>442</v>
      </c>
      <c r="N29" s="65">
        <v>150000</v>
      </c>
      <c r="O29" s="64" t="s">
        <v>41</v>
      </c>
      <c r="P29" s="64" t="s">
        <v>42</v>
      </c>
      <c r="Q29" s="65">
        <v>75000</v>
      </c>
      <c r="R29" s="92" t="s">
        <v>551</v>
      </c>
      <c r="S29" s="72">
        <v>140</v>
      </c>
      <c r="T29" s="87">
        <v>170</v>
      </c>
      <c r="U29" s="76">
        <v>100</v>
      </c>
      <c r="V29" s="76">
        <f t="shared" si="0"/>
        <v>410</v>
      </c>
      <c r="W29" s="143">
        <v>75000</v>
      </c>
      <c r="X29" s="65">
        <v>0</v>
      </c>
      <c r="Y29" s="122" t="s">
        <v>548</v>
      </c>
      <c r="Z29" s="94" t="s">
        <v>553</v>
      </c>
      <c r="AA29" s="90">
        <v>265</v>
      </c>
    </row>
    <row r="30" spans="1:28" s="69" customFormat="1" ht="84.9" customHeight="1" x14ac:dyDescent="0.3">
      <c r="A30" s="69">
        <v>20</v>
      </c>
      <c r="B30" s="73" t="s">
        <v>357</v>
      </c>
      <c r="C30" s="70" t="s">
        <v>358</v>
      </c>
      <c r="D30" s="70" t="s">
        <v>359</v>
      </c>
      <c r="E30" s="74" t="s">
        <v>360</v>
      </c>
      <c r="F30" s="71" t="s">
        <v>181</v>
      </c>
      <c r="G30" s="70" t="s">
        <v>91</v>
      </c>
      <c r="H30" s="70" t="s">
        <v>35</v>
      </c>
      <c r="I30" s="71" t="s">
        <v>361</v>
      </c>
      <c r="J30" s="71" t="s">
        <v>362</v>
      </c>
      <c r="K30" s="75" t="s">
        <v>363</v>
      </c>
      <c r="L30" s="75" t="s">
        <v>364</v>
      </c>
      <c r="M30" s="75" t="s">
        <v>365</v>
      </c>
      <c r="N30" s="65">
        <v>156500</v>
      </c>
      <c r="O30" s="64" t="s">
        <v>41</v>
      </c>
      <c r="P30" s="64" t="s">
        <v>42</v>
      </c>
      <c r="Q30" s="65">
        <v>78250</v>
      </c>
      <c r="R30" s="92" t="s">
        <v>551</v>
      </c>
      <c r="S30" s="72">
        <v>100</v>
      </c>
      <c r="T30" s="87">
        <v>120</v>
      </c>
      <c r="U30" s="76">
        <v>190</v>
      </c>
      <c r="V30" s="76">
        <f t="shared" si="0"/>
        <v>410</v>
      </c>
      <c r="W30" s="143">
        <v>78250</v>
      </c>
      <c r="X30" s="65">
        <v>0</v>
      </c>
      <c r="Y30" s="122" t="s">
        <v>548</v>
      </c>
      <c r="Z30" s="94" t="s">
        <v>553</v>
      </c>
      <c r="AA30" s="90">
        <v>406</v>
      </c>
    </row>
    <row r="31" spans="1:28" s="69" customFormat="1" ht="84.9" customHeight="1" x14ac:dyDescent="0.3">
      <c r="A31" s="69">
        <v>21</v>
      </c>
      <c r="B31" s="73" t="s">
        <v>463</v>
      </c>
      <c r="C31" s="70" t="s">
        <v>464</v>
      </c>
      <c r="D31" s="70" t="s">
        <v>465</v>
      </c>
      <c r="E31" s="74" t="s">
        <v>466</v>
      </c>
      <c r="F31" s="71" t="s">
        <v>333</v>
      </c>
      <c r="G31" s="70" t="s">
        <v>34</v>
      </c>
      <c r="H31" s="70" t="s">
        <v>35</v>
      </c>
      <c r="I31" s="71" t="s">
        <v>467</v>
      </c>
      <c r="J31" s="71" t="s">
        <v>468</v>
      </c>
      <c r="K31" s="75" t="s">
        <v>469</v>
      </c>
      <c r="L31" s="75" t="s">
        <v>470</v>
      </c>
      <c r="M31" s="75" t="s">
        <v>273</v>
      </c>
      <c r="N31" s="65">
        <v>700000</v>
      </c>
      <c r="O31" s="64" t="s">
        <v>41</v>
      </c>
      <c r="P31" s="64" t="s">
        <v>42</v>
      </c>
      <c r="Q31" s="65">
        <v>300000</v>
      </c>
      <c r="R31" s="92" t="s">
        <v>551</v>
      </c>
      <c r="S31" s="72">
        <v>200</v>
      </c>
      <c r="T31" s="87">
        <v>105</v>
      </c>
      <c r="U31" s="76">
        <v>100</v>
      </c>
      <c r="V31" s="76">
        <f t="shared" si="0"/>
        <v>405</v>
      </c>
      <c r="W31" s="143">
        <v>300000</v>
      </c>
      <c r="X31" s="65">
        <v>0</v>
      </c>
      <c r="Y31" s="122" t="s">
        <v>548</v>
      </c>
      <c r="Z31" s="94" t="s">
        <v>553</v>
      </c>
      <c r="AA31" s="90">
        <v>67</v>
      </c>
    </row>
    <row r="32" spans="1:28" s="69" customFormat="1" ht="84.9" customHeight="1" x14ac:dyDescent="0.3">
      <c r="A32" s="69">
        <v>22</v>
      </c>
      <c r="B32" s="73" t="s">
        <v>225</v>
      </c>
      <c r="C32" s="115" t="s">
        <v>226</v>
      </c>
      <c r="D32" s="70" t="s">
        <v>227</v>
      </c>
      <c r="E32" s="116" t="s">
        <v>228</v>
      </c>
      <c r="F32" s="114" t="s">
        <v>229</v>
      </c>
      <c r="G32" s="115" t="s">
        <v>59</v>
      </c>
      <c r="H32" s="70" t="s">
        <v>35</v>
      </c>
      <c r="I32" s="114" t="s">
        <v>230</v>
      </c>
      <c r="J32" s="114" t="s">
        <v>231</v>
      </c>
      <c r="K32" s="113" t="s">
        <v>232</v>
      </c>
      <c r="L32" s="75" t="s">
        <v>233</v>
      </c>
      <c r="M32" s="113" t="s">
        <v>234</v>
      </c>
      <c r="N32" s="112">
        <v>300000</v>
      </c>
      <c r="O32" s="111" t="s">
        <v>41</v>
      </c>
      <c r="P32" s="111" t="s">
        <v>42</v>
      </c>
      <c r="Q32" s="65">
        <v>150000</v>
      </c>
      <c r="R32" s="92" t="s">
        <v>551</v>
      </c>
      <c r="S32" s="110">
        <v>150</v>
      </c>
      <c r="T32" s="109">
        <v>150</v>
      </c>
      <c r="U32" s="76">
        <v>100</v>
      </c>
      <c r="V32" s="108">
        <f t="shared" si="0"/>
        <v>400</v>
      </c>
      <c r="W32" s="143">
        <v>150000</v>
      </c>
      <c r="X32" s="65">
        <v>0</v>
      </c>
      <c r="Y32" s="124" t="s">
        <v>548</v>
      </c>
      <c r="Z32" s="94" t="s">
        <v>553</v>
      </c>
      <c r="AA32" s="90">
        <v>116</v>
      </c>
    </row>
    <row r="33" spans="1:28" s="69" customFormat="1" ht="84.9" customHeight="1" thickBot="1" x14ac:dyDescent="0.35">
      <c r="A33" s="69">
        <v>23</v>
      </c>
      <c r="B33" s="98" t="s">
        <v>312</v>
      </c>
      <c r="C33" s="115" t="s">
        <v>313</v>
      </c>
      <c r="D33" s="99" t="s">
        <v>314</v>
      </c>
      <c r="E33" s="100" t="s">
        <v>315</v>
      </c>
      <c r="F33" s="101" t="s">
        <v>316</v>
      </c>
      <c r="G33" s="99" t="s">
        <v>34</v>
      </c>
      <c r="H33" s="99" t="s">
        <v>35</v>
      </c>
      <c r="I33" s="114" t="s">
        <v>317</v>
      </c>
      <c r="J33" s="114" t="s">
        <v>318</v>
      </c>
      <c r="K33" s="113" t="s">
        <v>319</v>
      </c>
      <c r="L33" s="102" t="s">
        <v>320</v>
      </c>
      <c r="M33" s="102" t="s">
        <v>320</v>
      </c>
      <c r="N33" s="103">
        <v>300000</v>
      </c>
      <c r="O33" s="111" t="s">
        <v>41</v>
      </c>
      <c r="P33" s="111" t="s">
        <v>42</v>
      </c>
      <c r="Q33" s="103">
        <v>150000</v>
      </c>
      <c r="R33" s="104" t="s">
        <v>551</v>
      </c>
      <c r="S33" s="105">
        <v>110</v>
      </c>
      <c r="T33" s="106">
        <v>190</v>
      </c>
      <c r="U33" s="107">
        <v>100</v>
      </c>
      <c r="V33" s="108">
        <f t="shared" si="0"/>
        <v>400</v>
      </c>
      <c r="W33" s="142">
        <v>150000</v>
      </c>
      <c r="X33" s="103">
        <v>0</v>
      </c>
      <c r="Y33" s="146" t="s">
        <v>548</v>
      </c>
      <c r="Z33" s="140" t="s">
        <v>553</v>
      </c>
      <c r="AA33" s="91">
        <v>194</v>
      </c>
    </row>
    <row r="34" spans="1:28" s="69" customFormat="1" ht="84.9" customHeight="1" thickTop="1" x14ac:dyDescent="0.3">
      <c r="A34" s="69">
        <v>24</v>
      </c>
      <c r="B34" s="79" t="s">
        <v>187</v>
      </c>
      <c r="C34" s="121" t="s">
        <v>188</v>
      </c>
      <c r="D34" s="80" t="s">
        <v>189</v>
      </c>
      <c r="E34" s="81" t="s">
        <v>190</v>
      </c>
      <c r="F34" s="82" t="s">
        <v>90</v>
      </c>
      <c r="G34" s="80" t="s">
        <v>91</v>
      </c>
      <c r="H34" s="80" t="s">
        <v>35</v>
      </c>
      <c r="I34" s="120" t="s">
        <v>191</v>
      </c>
      <c r="J34" s="120" t="s">
        <v>192</v>
      </c>
      <c r="K34" s="119" t="s">
        <v>193</v>
      </c>
      <c r="L34" s="83" t="s">
        <v>194</v>
      </c>
      <c r="M34" s="83" t="s">
        <v>195</v>
      </c>
      <c r="N34" s="84">
        <v>351202</v>
      </c>
      <c r="O34" s="118" t="s">
        <v>41</v>
      </c>
      <c r="P34" s="118" t="s">
        <v>42</v>
      </c>
      <c r="Q34" s="84">
        <v>175000</v>
      </c>
      <c r="R34" s="97" t="s">
        <v>551</v>
      </c>
      <c r="S34" s="85">
        <v>110</v>
      </c>
      <c r="T34" s="89">
        <v>190</v>
      </c>
      <c r="U34" s="86">
        <v>100</v>
      </c>
      <c r="V34" s="117">
        <f t="shared" si="0"/>
        <v>400</v>
      </c>
      <c r="W34" s="144">
        <v>0</v>
      </c>
      <c r="X34" s="150">
        <v>175000</v>
      </c>
      <c r="Y34" s="122" t="s">
        <v>548</v>
      </c>
      <c r="Z34" s="94" t="s">
        <v>553</v>
      </c>
      <c r="AA34" s="90">
        <v>228</v>
      </c>
    </row>
    <row r="35" spans="1:28" s="69" customFormat="1" ht="84.9" customHeight="1" x14ac:dyDescent="0.3">
      <c r="A35" s="69">
        <v>25</v>
      </c>
      <c r="B35" s="73" t="s">
        <v>86</v>
      </c>
      <c r="C35" s="70" t="s">
        <v>87</v>
      </c>
      <c r="D35" s="70" t="s">
        <v>88</v>
      </c>
      <c r="E35" s="74" t="s">
        <v>89</v>
      </c>
      <c r="F35" s="71" t="s">
        <v>90</v>
      </c>
      <c r="G35" s="70" t="s">
        <v>91</v>
      </c>
      <c r="H35" s="70" t="s">
        <v>35</v>
      </c>
      <c r="I35" s="71" t="s">
        <v>92</v>
      </c>
      <c r="J35" s="71" t="s">
        <v>93</v>
      </c>
      <c r="K35" s="75" t="s">
        <v>94</v>
      </c>
      <c r="L35" s="75" t="s">
        <v>95</v>
      </c>
      <c r="M35" s="75" t="s">
        <v>96</v>
      </c>
      <c r="N35" s="65">
        <v>601000</v>
      </c>
      <c r="O35" s="64" t="s">
        <v>41</v>
      </c>
      <c r="P35" s="64" t="s">
        <v>42</v>
      </c>
      <c r="Q35" s="65">
        <v>300000</v>
      </c>
      <c r="R35" s="92" t="s">
        <v>551</v>
      </c>
      <c r="S35" s="72">
        <v>110</v>
      </c>
      <c r="T35" s="87">
        <v>190</v>
      </c>
      <c r="U35" s="76">
        <v>100</v>
      </c>
      <c r="V35" s="76">
        <f t="shared" si="0"/>
        <v>400</v>
      </c>
      <c r="W35" s="143">
        <v>0</v>
      </c>
      <c r="X35" s="65">
        <v>300000</v>
      </c>
      <c r="Y35" s="122" t="s">
        <v>548</v>
      </c>
      <c r="Z35" s="94" t="s">
        <v>553</v>
      </c>
      <c r="AA35" s="90">
        <v>260</v>
      </c>
    </row>
    <row r="36" spans="1:28" s="69" customFormat="1" ht="84.9" customHeight="1" x14ac:dyDescent="0.3">
      <c r="A36" s="69">
        <v>26</v>
      </c>
      <c r="B36" s="73" t="s">
        <v>393</v>
      </c>
      <c r="C36" s="70" t="s">
        <v>394</v>
      </c>
      <c r="D36" s="70" t="s">
        <v>395</v>
      </c>
      <c r="E36" s="74" t="s">
        <v>396</v>
      </c>
      <c r="F36" s="71" t="s">
        <v>397</v>
      </c>
      <c r="G36" s="70" t="s">
        <v>34</v>
      </c>
      <c r="H36" s="70" t="s">
        <v>35</v>
      </c>
      <c r="I36" s="71" t="s">
        <v>398</v>
      </c>
      <c r="J36" s="71" t="s">
        <v>399</v>
      </c>
      <c r="K36" s="75" t="s">
        <v>400</v>
      </c>
      <c r="L36" s="75" t="s">
        <v>401</v>
      </c>
      <c r="M36" s="75" t="s">
        <v>402</v>
      </c>
      <c r="N36" s="65">
        <v>300000</v>
      </c>
      <c r="O36" s="64" t="s">
        <v>41</v>
      </c>
      <c r="P36" s="64" t="s">
        <v>42</v>
      </c>
      <c r="Q36" s="65">
        <v>150000</v>
      </c>
      <c r="R36" s="92" t="s">
        <v>551</v>
      </c>
      <c r="S36" s="72">
        <v>140</v>
      </c>
      <c r="T36" s="87">
        <v>150</v>
      </c>
      <c r="U36" s="76">
        <v>100</v>
      </c>
      <c r="V36" s="76">
        <f t="shared" si="0"/>
        <v>390</v>
      </c>
      <c r="W36" s="143">
        <v>0</v>
      </c>
      <c r="X36" s="65">
        <v>150000</v>
      </c>
      <c r="Y36" s="122" t="s">
        <v>548</v>
      </c>
      <c r="Z36" s="94" t="s">
        <v>553</v>
      </c>
      <c r="AA36" s="90">
        <v>252</v>
      </c>
    </row>
    <row r="37" spans="1:28" s="69" customFormat="1" ht="84.9" customHeight="1" x14ac:dyDescent="0.3">
      <c r="A37" s="69">
        <v>27</v>
      </c>
      <c r="B37" s="73" t="s">
        <v>536</v>
      </c>
      <c r="C37" s="70" t="s">
        <v>537</v>
      </c>
      <c r="D37" s="70" t="s">
        <v>538</v>
      </c>
      <c r="E37" s="74" t="s">
        <v>539</v>
      </c>
      <c r="F37" s="71" t="s">
        <v>181</v>
      </c>
      <c r="G37" s="70" t="s">
        <v>91</v>
      </c>
      <c r="H37" s="70" t="s">
        <v>35</v>
      </c>
      <c r="I37" s="71" t="s">
        <v>540</v>
      </c>
      <c r="J37" s="71" t="s">
        <v>541</v>
      </c>
      <c r="K37" s="75" t="s">
        <v>542</v>
      </c>
      <c r="L37" s="75" t="s">
        <v>543</v>
      </c>
      <c r="M37" s="75" t="s">
        <v>544</v>
      </c>
      <c r="N37" s="65">
        <v>200000</v>
      </c>
      <c r="O37" s="64" t="s">
        <v>41</v>
      </c>
      <c r="P37" s="64" t="s">
        <v>42</v>
      </c>
      <c r="Q37" s="65">
        <v>100000</v>
      </c>
      <c r="R37" s="92" t="s">
        <v>551</v>
      </c>
      <c r="S37" s="72">
        <v>160</v>
      </c>
      <c r="T37" s="87">
        <v>120</v>
      </c>
      <c r="U37" s="76">
        <v>100</v>
      </c>
      <c r="V37" s="76">
        <f t="shared" si="0"/>
        <v>380</v>
      </c>
      <c r="W37" s="143">
        <v>0</v>
      </c>
      <c r="X37" s="65">
        <v>100000</v>
      </c>
      <c r="Y37" s="122" t="s">
        <v>552</v>
      </c>
      <c r="Z37" s="94" t="s">
        <v>553</v>
      </c>
      <c r="AA37" s="90">
        <v>223</v>
      </c>
    </row>
    <row r="38" spans="1:28" s="69" customFormat="1" ht="84.9" customHeight="1" x14ac:dyDescent="0.3">
      <c r="A38" s="69">
        <v>28</v>
      </c>
      <c r="B38" s="73" t="s">
        <v>107</v>
      </c>
      <c r="C38" s="70" t="s">
        <v>108</v>
      </c>
      <c r="D38" s="70" t="s">
        <v>109</v>
      </c>
      <c r="E38" s="74" t="s">
        <v>110</v>
      </c>
      <c r="F38" s="71" t="s">
        <v>111</v>
      </c>
      <c r="G38" s="70" t="s">
        <v>48</v>
      </c>
      <c r="H38" s="70" t="s">
        <v>35</v>
      </c>
      <c r="I38" s="71" t="s">
        <v>112</v>
      </c>
      <c r="J38" s="71" t="s">
        <v>113</v>
      </c>
      <c r="K38" s="75" t="s">
        <v>114</v>
      </c>
      <c r="L38" s="75" t="s">
        <v>115</v>
      </c>
      <c r="M38" s="75" t="s">
        <v>116</v>
      </c>
      <c r="N38" s="65">
        <v>363000</v>
      </c>
      <c r="O38" s="64" t="s">
        <v>41</v>
      </c>
      <c r="P38" s="64" t="s">
        <v>42</v>
      </c>
      <c r="Q38" s="65">
        <v>180000</v>
      </c>
      <c r="R38" s="92" t="s">
        <v>551</v>
      </c>
      <c r="S38" s="72">
        <v>120</v>
      </c>
      <c r="T38" s="87">
        <v>160</v>
      </c>
      <c r="U38" s="76">
        <v>100</v>
      </c>
      <c r="V38" s="76">
        <f t="shared" si="0"/>
        <v>380</v>
      </c>
      <c r="W38" s="143">
        <v>0</v>
      </c>
      <c r="X38" s="65">
        <v>180000</v>
      </c>
      <c r="Y38" s="122" t="s">
        <v>552</v>
      </c>
      <c r="Z38" s="94" t="s">
        <v>553</v>
      </c>
      <c r="AA38" s="90">
        <v>338</v>
      </c>
    </row>
    <row r="39" spans="1:28" s="69" customFormat="1" ht="84.9" customHeight="1" x14ac:dyDescent="0.3">
      <c r="A39" s="69">
        <v>29</v>
      </c>
      <c r="B39" s="73" t="s">
        <v>216</v>
      </c>
      <c r="C39" s="70" t="s">
        <v>217</v>
      </c>
      <c r="D39" s="70" t="s">
        <v>218</v>
      </c>
      <c r="E39" s="74" t="s">
        <v>219</v>
      </c>
      <c r="F39" s="71" t="s">
        <v>220</v>
      </c>
      <c r="G39" s="70" t="s">
        <v>48</v>
      </c>
      <c r="H39" s="70" t="s">
        <v>35</v>
      </c>
      <c r="I39" s="71" t="s">
        <v>221</v>
      </c>
      <c r="J39" s="71" t="s">
        <v>222</v>
      </c>
      <c r="K39" s="75" t="s">
        <v>223</v>
      </c>
      <c r="L39" s="75" t="s">
        <v>224</v>
      </c>
      <c r="M39" s="75" t="s">
        <v>555</v>
      </c>
      <c r="N39" s="65">
        <v>420000</v>
      </c>
      <c r="O39" s="64" t="s">
        <v>41</v>
      </c>
      <c r="P39" s="64" t="s">
        <v>42</v>
      </c>
      <c r="Q39" s="65">
        <v>210000</v>
      </c>
      <c r="R39" s="92" t="s">
        <v>551</v>
      </c>
      <c r="S39" s="72">
        <v>70</v>
      </c>
      <c r="T39" s="88">
        <v>160</v>
      </c>
      <c r="U39" s="76">
        <v>150</v>
      </c>
      <c r="V39" s="76">
        <f t="shared" si="0"/>
        <v>380</v>
      </c>
      <c r="W39" s="143">
        <v>0</v>
      </c>
      <c r="X39" s="65">
        <v>210000</v>
      </c>
      <c r="Y39" s="122" t="s">
        <v>548</v>
      </c>
      <c r="Z39" s="94" t="s">
        <v>553</v>
      </c>
      <c r="AA39" s="90">
        <v>347</v>
      </c>
    </row>
    <row r="40" spans="1:28" s="69" customFormat="1" ht="84.9" customHeight="1" x14ac:dyDescent="0.3">
      <c r="A40" s="69">
        <v>30</v>
      </c>
      <c r="B40" s="73" t="s">
        <v>471</v>
      </c>
      <c r="C40" s="70" t="s">
        <v>472</v>
      </c>
      <c r="D40" s="70" t="s">
        <v>473</v>
      </c>
      <c r="E40" s="74" t="s">
        <v>474</v>
      </c>
      <c r="F40" s="71" t="s">
        <v>475</v>
      </c>
      <c r="G40" s="70" t="s">
        <v>59</v>
      </c>
      <c r="H40" s="70" t="s">
        <v>35</v>
      </c>
      <c r="I40" s="71" t="s">
        <v>476</v>
      </c>
      <c r="J40" s="71" t="s">
        <v>477</v>
      </c>
      <c r="K40" s="75" t="s">
        <v>478</v>
      </c>
      <c r="L40" s="75" t="s">
        <v>479</v>
      </c>
      <c r="M40" s="75" t="s">
        <v>480</v>
      </c>
      <c r="N40" s="65">
        <v>300000</v>
      </c>
      <c r="O40" s="64" t="s">
        <v>41</v>
      </c>
      <c r="P40" s="64" t="s">
        <v>42</v>
      </c>
      <c r="Q40" s="65">
        <v>150000</v>
      </c>
      <c r="R40" s="92" t="s">
        <v>551</v>
      </c>
      <c r="S40" s="72">
        <v>70</v>
      </c>
      <c r="T40" s="87">
        <v>160</v>
      </c>
      <c r="U40" s="76">
        <v>150</v>
      </c>
      <c r="V40" s="76">
        <f t="shared" si="0"/>
        <v>380</v>
      </c>
      <c r="W40" s="143">
        <v>0</v>
      </c>
      <c r="X40" s="65">
        <v>150000</v>
      </c>
      <c r="Y40" s="122" t="s">
        <v>548</v>
      </c>
      <c r="Z40" s="94" t="s">
        <v>553</v>
      </c>
      <c r="AA40" s="90">
        <v>431</v>
      </c>
    </row>
    <row r="41" spans="1:28" s="69" customFormat="1" ht="84.9" customHeight="1" x14ac:dyDescent="0.3">
      <c r="A41" s="69">
        <v>31</v>
      </c>
      <c r="B41" s="73" t="s">
        <v>177</v>
      </c>
      <c r="C41" s="70" t="s">
        <v>178</v>
      </c>
      <c r="D41" s="70" t="s">
        <v>179</v>
      </c>
      <c r="E41" s="74" t="s">
        <v>180</v>
      </c>
      <c r="F41" s="71" t="s">
        <v>181</v>
      </c>
      <c r="G41" s="70" t="s">
        <v>91</v>
      </c>
      <c r="H41" s="70" t="s">
        <v>35</v>
      </c>
      <c r="I41" s="71" t="s">
        <v>182</v>
      </c>
      <c r="J41" s="71" t="s">
        <v>183</v>
      </c>
      <c r="K41" s="75" t="s">
        <v>184</v>
      </c>
      <c r="L41" s="75" t="s">
        <v>185</v>
      </c>
      <c r="M41" s="75" t="s">
        <v>186</v>
      </c>
      <c r="N41" s="65">
        <v>250000</v>
      </c>
      <c r="O41" s="64" t="s">
        <v>41</v>
      </c>
      <c r="P41" s="64" t="s">
        <v>42</v>
      </c>
      <c r="Q41" s="65">
        <v>125000</v>
      </c>
      <c r="R41" s="92" t="s">
        <v>551</v>
      </c>
      <c r="S41" s="72">
        <v>140</v>
      </c>
      <c r="T41" s="87">
        <v>75</v>
      </c>
      <c r="U41" s="76">
        <v>150</v>
      </c>
      <c r="V41" s="76">
        <f t="shared" si="0"/>
        <v>365</v>
      </c>
      <c r="W41" s="143">
        <v>0</v>
      </c>
      <c r="X41" s="65">
        <v>125000</v>
      </c>
      <c r="Y41" s="122" t="s">
        <v>548</v>
      </c>
      <c r="Z41" s="94" t="s">
        <v>554</v>
      </c>
      <c r="AA41" s="90">
        <v>333</v>
      </c>
      <c r="AB41" s="95"/>
    </row>
    <row r="42" spans="1:28" s="69" customFormat="1" ht="96" customHeight="1" x14ac:dyDescent="0.3">
      <c r="A42" s="69">
        <v>32</v>
      </c>
      <c r="B42" s="73" t="s">
        <v>443</v>
      </c>
      <c r="C42" s="70" t="s">
        <v>444</v>
      </c>
      <c r="D42" s="70" t="s">
        <v>445</v>
      </c>
      <c r="E42" s="74" t="s">
        <v>446</v>
      </c>
      <c r="F42" s="71" t="s">
        <v>447</v>
      </c>
      <c r="G42" s="70" t="s">
        <v>91</v>
      </c>
      <c r="H42" s="70" t="s">
        <v>35</v>
      </c>
      <c r="I42" s="71" t="s">
        <v>448</v>
      </c>
      <c r="J42" s="71" t="s">
        <v>449</v>
      </c>
      <c r="K42" s="75" t="s">
        <v>450</v>
      </c>
      <c r="L42" s="75" t="s">
        <v>451</v>
      </c>
      <c r="M42" s="75" t="s">
        <v>452</v>
      </c>
      <c r="N42" s="65">
        <v>700000</v>
      </c>
      <c r="O42" s="64" t="s">
        <v>41</v>
      </c>
      <c r="P42" s="64" t="s">
        <v>42</v>
      </c>
      <c r="Q42" s="65">
        <v>300000</v>
      </c>
      <c r="R42" s="92" t="s">
        <v>551</v>
      </c>
      <c r="S42" s="72">
        <v>100</v>
      </c>
      <c r="T42" s="87">
        <v>160</v>
      </c>
      <c r="U42" s="76">
        <v>100</v>
      </c>
      <c r="V42" s="76">
        <f t="shared" si="0"/>
        <v>360</v>
      </c>
      <c r="W42" s="143">
        <v>0</v>
      </c>
      <c r="X42" s="65">
        <v>300000</v>
      </c>
      <c r="Y42" s="122" t="s">
        <v>548</v>
      </c>
      <c r="Z42" s="94" t="s">
        <v>553</v>
      </c>
      <c r="AA42" s="90">
        <v>461</v>
      </c>
    </row>
    <row r="43" spans="1:28" s="69" customFormat="1" ht="84.9" customHeight="1" x14ac:dyDescent="0.3">
      <c r="A43" s="69">
        <v>33</v>
      </c>
      <c r="B43" s="73" t="s">
        <v>293</v>
      </c>
      <c r="C43" s="70" t="s">
        <v>294</v>
      </c>
      <c r="D43" s="70" t="s">
        <v>295</v>
      </c>
      <c r="E43" s="74" t="s">
        <v>296</v>
      </c>
      <c r="F43" s="71" t="s">
        <v>297</v>
      </c>
      <c r="G43" s="70" t="s">
        <v>34</v>
      </c>
      <c r="H43" s="70" t="s">
        <v>35</v>
      </c>
      <c r="I43" s="71" t="s">
        <v>298</v>
      </c>
      <c r="J43" s="71" t="s">
        <v>299</v>
      </c>
      <c r="K43" s="75" t="s">
        <v>300</v>
      </c>
      <c r="L43" s="75" t="s">
        <v>301</v>
      </c>
      <c r="M43" s="75" t="s">
        <v>302</v>
      </c>
      <c r="N43" s="65">
        <v>600000</v>
      </c>
      <c r="O43" s="64" t="s">
        <v>41</v>
      </c>
      <c r="P43" s="64" t="s">
        <v>42</v>
      </c>
      <c r="Q43" s="65">
        <v>300000</v>
      </c>
      <c r="R43" s="92" t="s">
        <v>551</v>
      </c>
      <c r="S43" s="72">
        <v>70</v>
      </c>
      <c r="T43" s="87">
        <v>190</v>
      </c>
      <c r="U43" s="76">
        <v>100</v>
      </c>
      <c r="V43" s="76">
        <f t="shared" ref="V43:V63" si="1">SUM(S43:U43)</f>
        <v>360</v>
      </c>
      <c r="W43" s="143">
        <v>0</v>
      </c>
      <c r="X43" s="65">
        <v>300000</v>
      </c>
      <c r="Y43" s="122" t="s">
        <v>548</v>
      </c>
      <c r="Z43" s="94" t="s">
        <v>553</v>
      </c>
      <c r="AA43" s="90">
        <v>470</v>
      </c>
    </row>
    <row r="44" spans="1:28" s="69" customFormat="1" ht="84.9" customHeight="1" x14ac:dyDescent="0.3">
      <c r="A44" s="69">
        <v>34</v>
      </c>
      <c r="B44" s="73" t="s">
        <v>481</v>
      </c>
      <c r="C44" s="70" t="s">
        <v>482</v>
      </c>
      <c r="D44" s="70" t="s">
        <v>483</v>
      </c>
      <c r="E44" s="74" t="s">
        <v>484</v>
      </c>
      <c r="F44" s="71" t="s">
        <v>407</v>
      </c>
      <c r="G44" s="70" t="s">
        <v>59</v>
      </c>
      <c r="H44" s="70" t="s">
        <v>35</v>
      </c>
      <c r="I44" s="71" t="s">
        <v>485</v>
      </c>
      <c r="J44" s="71" t="s">
        <v>486</v>
      </c>
      <c r="K44" s="75" t="s">
        <v>487</v>
      </c>
      <c r="L44" s="75" t="s">
        <v>488</v>
      </c>
      <c r="M44" s="75" t="s">
        <v>489</v>
      </c>
      <c r="N44" s="65">
        <v>181000</v>
      </c>
      <c r="O44" s="64" t="s">
        <v>490</v>
      </c>
      <c r="P44" s="64" t="s">
        <v>42</v>
      </c>
      <c r="Q44" s="65">
        <v>90500</v>
      </c>
      <c r="R44" s="92" t="s">
        <v>551</v>
      </c>
      <c r="S44" s="72">
        <v>130</v>
      </c>
      <c r="T44" s="87">
        <v>125</v>
      </c>
      <c r="U44" s="76">
        <v>100</v>
      </c>
      <c r="V44" s="76">
        <f t="shared" si="1"/>
        <v>355</v>
      </c>
      <c r="W44" s="143">
        <v>0</v>
      </c>
      <c r="X44" s="65">
        <v>90500</v>
      </c>
      <c r="Y44" s="122" t="s">
        <v>548</v>
      </c>
      <c r="Z44" s="94" t="s">
        <v>554</v>
      </c>
      <c r="AA44" s="90">
        <v>193</v>
      </c>
      <c r="AB44" s="95"/>
    </row>
    <row r="45" spans="1:28" s="69" customFormat="1" ht="84.9" customHeight="1" x14ac:dyDescent="0.3">
      <c r="A45" s="69">
        <v>35</v>
      </c>
      <c r="B45" s="73" t="s">
        <v>43</v>
      </c>
      <c r="C45" s="70" t="s">
        <v>44</v>
      </c>
      <c r="D45" s="70" t="s">
        <v>45</v>
      </c>
      <c r="E45" s="74" t="s">
        <v>46</v>
      </c>
      <c r="F45" s="71" t="s">
        <v>47</v>
      </c>
      <c r="G45" s="70" t="s">
        <v>48</v>
      </c>
      <c r="H45" s="70" t="s">
        <v>35</v>
      </c>
      <c r="I45" s="71" t="s">
        <v>49</v>
      </c>
      <c r="J45" s="71" t="s">
        <v>50</v>
      </c>
      <c r="K45" s="75" t="s">
        <v>51</v>
      </c>
      <c r="L45" s="75" t="s">
        <v>52</v>
      </c>
      <c r="M45" s="75" t="s">
        <v>53</v>
      </c>
      <c r="N45" s="65">
        <v>561440</v>
      </c>
      <c r="O45" s="64" t="s">
        <v>41</v>
      </c>
      <c r="P45" s="64" t="s">
        <v>42</v>
      </c>
      <c r="Q45" s="65">
        <v>280720</v>
      </c>
      <c r="R45" s="92" t="s">
        <v>551</v>
      </c>
      <c r="S45" s="72">
        <v>140</v>
      </c>
      <c r="T45" s="87">
        <v>115</v>
      </c>
      <c r="U45" s="76">
        <v>100</v>
      </c>
      <c r="V45" s="76">
        <f t="shared" si="1"/>
        <v>355</v>
      </c>
      <c r="W45" s="143">
        <v>0</v>
      </c>
      <c r="X45" s="65">
        <v>280720</v>
      </c>
      <c r="Y45" s="122" t="s">
        <v>548</v>
      </c>
      <c r="Z45" s="94" t="s">
        <v>554</v>
      </c>
      <c r="AA45" s="90">
        <v>205</v>
      </c>
      <c r="AB45" s="95"/>
    </row>
    <row r="46" spans="1:28" s="69" customFormat="1" ht="84.9" customHeight="1" x14ac:dyDescent="0.3">
      <c r="A46" s="69">
        <v>36</v>
      </c>
      <c r="B46" s="73" t="s">
        <v>403</v>
      </c>
      <c r="C46" s="70" t="s">
        <v>404</v>
      </c>
      <c r="D46" s="70" t="s">
        <v>405</v>
      </c>
      <c r="E46" s="74" t="s">
        <v>406</v>
      </c>
      <c r="F46" s="71" t="s">
        <v>407</v>
      </c>
      <c r="G46" s="70" t="s">
        <v>59</v>
      </c>
      <c r="H46" s="70" t="s">
        <v>35</v>
      </c>
      <c r="I46" s="71" t="s">
        <v>408</v>
      </c>
      <c r="J46" s="71" t="s">
        <v>409</v>
      </c>
      <c r="K46" s="75" t="s">
        <v>410</v>
      </c>
      <c r="L46" s="75" t="s">
        <v>545</v>
      </c>
      <c r="M46" s="75" t="s">
        <v>411</v>
      </c>
      <c r="N46" s="65">
        <v>590000</v>
      </c>
      <c r="O46" s="64" t="s">
        <v>412</v>
      </c>
      <c r="P46" s="64" t="s">
        <v>42</v>
      </c>
      <c r="Q46" s="65">
        <v>295000</v>
      </c>
      <c r="R46" s="92" t="s">
        <v>551</v>
      </c>
      <c r="S46" s="72">
        <v>90</v>
      </c>
      <c r="T46" s="88">
        <v>160</v>
      </c>
      <c r="U46" s="76">
        <v>100</v>
      </c>
      <c r="V46" s="76">
        <f t="shared" si="1"/>
        <v>350</v>
      </c>
      <c r="W46" s="143">
        <v>0</v>
      </c>
      <c r="X46" s="65">
        <v>295000</v>
      </c>
      <c r="Y46" s="122" t="s">
        <v>548</v>
      </c>
      <c r="Z46" s="94" t="s">
        <v>553</v>
      </c>
      <c r="AA46" s="90">
        <v>329</v>
      </c>
    </row>
    <row r="47" spans="1:28" s="69" customFormat="1" ht="84.9" customHeight="1" x14ac:dyDescent="0.3">
      <c r="A47" s="69">
        <v>37</v>
      </c>
      <c r="B47" s="73" t="s">
        <v>283</v>
      </c>
      <c r="C47" s="70" t="s">
        <v>284</v>
      </c>
      <c r="D47" s="70" t="s">
        <v>285</v>
      </c>
      <c r="E47" s="74" t="s">
        <v>286</v>
      </c>
      <c r="F47" s="71" t="s">
        <v>287</v>
      </c>
      <c r="G47" s="70" t="s">
        <v>34</v>
      </c>
      <c r="H47" s="70" t="s">
        <v>35</v>
      </c>
      <c r="I47" s="71" t="s">
        <v>288</v>
      </c>
      <c r="J47" s="71" t="s">
        <v>289</v>
      </c>
      <c r="K47" s="75" t="s">
        <v>290</v>
      </c>
      <c r="L47" s="75" t="s">
        <v>291</v>
      </c>
      <c r="M47" s="75" t="s">
        <v>292</v>
      </c>
      <c r="N47" s="65">
        <v>310970</v>
      </c>
      <c r="O47" s="64" t="s">
        <v>41</v>
      </c>
      <c r="P47" s="64" t="s">
        <v>42</v>
      </c>
      <c r="Q47" s="65">
        <v>150000</v>
      </c>
      <c r="R47" s="92" t="s">
        <v>551</v>
      </c>
      <c r="S47" s="72">
        <v>100</v>
      </c>
      <c r="T47" s="87">
        <v>150</v>
      </c>
      <c r="U47" s="76">
        <v>100</v>
      </c>
      <c r="V47" s="76">
        <f t="shared" si="1"/>
        <v>350</v>
      </c>
      <c r="W47" s="143">
        <v>0</v>
      </c>
      <c r="X47" s="65">
        <v>150000</v>
      </c>
      <c r="Y47" s="122" t="s">
        <v>548</v>
      </c>
      <c r="Z47" s="94" t="s">
        <v>553</v>
      </c>
      <c r="AA47" s="90">
        <v>470</v>
      </c>
    </row>
    <row r="48" spans="1:28" s="69" customFormat="1" ht="84.9" customHeight="1" x14ac:dyDescent="0.3">
      <c r="A48" s="69">
        <v>38</v>
      </c>
      <c r="B48" s="73" t="s">
        <v>117</v>
      </c>
      <c r="C48" s="70" t="s">
        <v>118</v>
      </c>
      <c r="D48" s="70" t="s">
        <v>119</v>
      </c>
      <c r="E48" s="74" t="s">
        <v>120</v>
      </c>
      <c r="F48" s="71" t="s">
        <v>121</v>
      </c>
      <c r="G48" s="70" t="s">
        <v>59</v>
      </c>
      <c r="H48" s="70" t="s">
        <v>35</v>
      </c>
      <c r="I48" s="71" t="s">
        <v>122</v>
      </c>
      <c r="J48" s="71" t="s">
        <v>123</v>
      </c>
      <c r="K48" s="75" t="s">
        <v>124</v>
      </c>
      <c r="L48" s="75" t="s">
        <v>125</v>
      </c>
      <c r="M48" s="75" t="s">
        <v>126</v>
      </c>
      <c r="N48" s="65">
        <v>211750</v>
      </c>
      <c r="O48" s="64" t="s">
        <v>41</v>
      </c>
      <c r="P48" s="64" t="s">
        <v>42</v>
      </c>
      <c r="Q48" s="65">
        <v>105875</v>
      </c>
      <c r="R48" s="92" t="s">
        <v>551</v>
      </c>
      <c r="S48" s="72">
        <v>120</v>
      </c>
      <c r="T48" s="87">
        <v>75</v>
      </c>
      <c r="U48" s="76">
        <v>150</v>
      </c>
      <c r="V48" s="76">
        <f t="shared" si="1"/>
        <v>345</v>
      </c>
      <c r="W48" s="143">
        <v>0</v>
      </c>
      <c r="X48" s="65">
        <v>105875</v>
      </c>
      <c r="Y48" s="122" t="s">
        <v>548</v>
      </c>
      <c r="Z48" s="94" t="s">
        <v>554</v>
      </c>
      <c r="AA48" s="90">
        <v>307</v>
      </c>
      <c r="AB48" s="95"/>
    </row>
    <row r="49" spans="1:28" s="69" customFormat="1" ht="84.9" customHeight="1" x14ac:dyDescent="0.3">
      <c r="A49" s="69">
        <v>39</v>
      </c>
      <c r="B49" s="73" t="s">
        <v>127</v>
      </c>
      <c r="C49" s="70" t="s">
        <v>128</v>
      </c>
      <c r="D49" s="70" t="s">
        <v>129</v>
      </c>
      <c r="E49" s="74" t="s">
        <v>130</v>
      </c>
      <c r="F49" s="71" t="s">
        <v>131</v>
      </c>
      <c r="G49" s="70" t="s">
        <v>59</v>
      </c>
      <c r="H49" s="70" t="s">
        <v>35</v>
      </c>
      <c r="I49" s="71" t="s">
        <v>132</v>
      </c>
      <c r="J49" s="71" t="s">
        <v>133</v>
      </c>
      <c r="K49" s="75" t="s">
        <v>134</v>
      </c>
      <c r="L49" s="75" t="s">
        <v>135</v>
      </c>
      <c r="M49" s="75" t="s">
        <v>136</v>
      </c>
      <c r="N49" s="65">
        <v>189000</v>
      </c>
      <c r="O49" s="64" t="s">
        <v>41</v>
      </c>
      <c r="P49" s="64" t="s">
        <v>42</v>
      </c>
      <c r="Q49" s="65">
        <v>90000</v>
      </c>
      <c r="R49" s="92" t="s">
        <v>551</v>
      </c>
      <c r="S49" s="72">
        <v>90</v>
      </c>
      <c r="T49" s="87">
        <v>150</v>
      </c>
      <c r="U49" s="76">
        <v>100</v>
      </c>
      <c r="V49" s="76">
        <f t="shared" si="1"/>
        <v>340</v>
      </c>
      <c r="W49" s="143">
        <v>0</v>
      </c>
      <c r="X49" s="65">
        <v>90000</v>
      </c>
      <c r="Y49" s="122" t="s">
        <v>548</v>
      </c>
      <c r="Z49" s="94" t="s">
        <v>554</v>
      </c>
      <c r="AA49" s="90">
        <v>281</v>
      </c>
    </row>
    <row r="50" spans="1:28" s="69" customFormat="1" ht="84.9" customHeight="1" x14ac:dyDescent="0.3">
      <c r="A50" s="69">
        <v>40</v>
      </c>
      <c r="B50" s="73" t="s">
        <v>303</v>
      </c>
      <c r="C50" s="70" t="s">
        <v>304</v>
      </c>
      <c r="D50" s="70" t="s">
        <v>305</v>
      </c>
      <c r="E50" s="74" t="s">
        <v>306</v>
      </c>
      <c r="F50" s="71" t="s">
        <v>69</v>
      </c>
      <c r="G50" s="70" t="s">
        <v>34</v>
      </c>
      <c r="H50" s="70" t="s">
        <v>35</v>
      </c>
      <c r="I50" s="71" t="s">
        <v>307</v>
      </c>
      <c r="J50" s="71" t="s">
        <v>308</v>
      </c>
      <c r="K50" s="75" t="s">
        <v>309</v>
      </c>
      <c r="L50" s="75" t="s">
        <v>310</v>
      </c>
      <c r="M50" s="75" t="s">
        <v>311</v>
      </c>
      <c r="N50" s="65">
        <v>260000</v>
      </c>
      <c r="O50" s="64" t="s">
        <v>41</v>
      </c>
      <c r="P50" s="64" t="s">
        <v>42</v>
      </c>
      <c r="Q50" s="65">
        <v>130000</v>
      </c>
      <c r="R50" s="92" t="s">
        <v>551</v>
      </c>
      <c r="S50" s="72">
        <v>70</v>
      </c>
      <c r="T50" s="87">
        <v>170</v>
      </c>
      <c r="U50" s="76">
        <v>100</v>
      </c>
      <c r="V50" s="76">
        <f t="shared" si="1"/>
        <v>340</v>
      </c>
      <c r="W50" s="143">
        <v>0</v>
      </c>
      <c r="X50" s="65">
        <v>130000</v>
      </c>
      <c r="Y50" s="122" t="s">
        <v>548</v>
      </c>
      <c r="Z50" s="94" t="s">
        <v>553</v>
      </c>
      <c r="AA50" s="90">
        <v>379</v>
      </c>
    </row>
    <row r="51" spans="1:28" s="69" customFormat="1" ht="84.9" customHeight="1" x14ac:dyDescent="0.3">
      <c r="A51" s="69">
        <v>41</v>
      </c>
      <c r="B51" s="73" t="s">
        <v>339</v>
      </c>
      <c r="C51" s="70" t="s">
        <v>340</v>
      </c>
      <c r="D51" s="70" t="s">
        <v>341</v>
      </c>
      <c r="E51" s="74" t="s">
        <v>342</v>
      </c>
      <c r="F51" s="71" t="s">
        <v>316</v>
      </c>
      <c r="G51" s="70" t="s">
        <v>34</v>
      </c>
      <c r="H51" s="70" t="s">
        <v>35</v>
      </c>
      <c r="I51" s="71" t="s">
        <v>343</v>
      </c>
      <c r="J51" s="71" t="s">
        <v>344</v>
      </c>
      <c r="K51" s="75" t="s">
        <v>345</v>
      </c>
      <c r="L51" s="75" t="s">
        <v>346</v>
      </c>
      <c r="M51" s="75" t="s">
        <v>347</v>
      </c>
      <c r="N51" s="65">
        <v>943000</v>
      </c>
      <c r="O51" s="64" t="s">
        <v>41</v>
      </c>
      <c r="P51" s="64" t="s">
        <v>42</v>
      </c>
      <c r="Q51" s="65">
        <v>300000</v>
      </c>
      <c r="R51" s="92" t="s">
        <v>551</v>
      </c>
      <c r="S51" s="72">
        <v>70</v>
      </c>
      <c r="T51" s="87">
        <v>170</v>
      </c>
      <c r="U51" s="76">
        <v>100</v>
      </c>
      <c r="V51" s="76">
        <f t="shared" si="1"/>
        <v>340</v>
      </c>
      <c r="W51" s="143">
        <v>0</v>
      </c>
      <c r="X51" s="65">
        <v>300000</v>
      </c>
      <c r="Y51" s="122" t="s">
        <v>548</v>
      </c>
      <c r="Z51" s="94" t="s">
        <v>553</v>
      </c>
      <c r="AA51" s="90">
        <v>413</v>
      </c>
    </row>
    <row r="52" spans="1:28" s="69" customFormat="1" ht="84.9" customHeight="1" x14ac:dyDescent="0.3">
      <c r="A52" s="69">
        <v>42</v>
      </c>
      <c r="B52" s="73" t="s">
        <v>329</v>
      </c>
      <c r="C52" s="70" t="s">
        <v>330</v>
      </c>
      <c r="D52" s="70" t="s">
        <v>331</v>
      </c>
      <c r="E52" s="74" t="s">
        <v>332</v>
      </c>
      <c r="F52" s="71" t="s">
        <v>333</v>
      </c>
      <c r="G52" s="70" t="s">
        <v>34</v>
      </c>
      <c r="H52" s="70" t="s">
        <v>35</v>
      </c>
      <c r="I52" s="71" t="s">
        <v>334</v>
      </c>
      <c r="J52" s="71" t="s">
        <v>335</v>
      </c>
      <c r="K52" s="75" t="s">
        <v>336</v>
      </c>
      <c r="L52" s="75" t="s">
        <v>337</v>
      </c>
      <c r="M52" s="75" t="s">
        <v>338</v>
      </c>
      <c r="N52" s="65">
        <v>220000</v>
      </c>
      <c r="O52" s="64" t="s">
        <v>41</v>
      </c>
      <c r="P52" s="64" t="s">
        <v>42</v>
      </c>
      <c r="Q52" s="65">
        <v>110000</v>
      </c>
      <c r="R52" s="92" t="s">
        <v>551</v>
      </c>
      <c r="S52" s="72">
        <v>70</v>
      </c>
      <c r="T52" s="87">
        <v>170</v>
      </c>
      <c r="U52" s="76">
        <v>100</v>
      </c>
      <c r="V52" s="76">
        <f t="shared" si="1"/>
        <v>340</v>
      </c>
      <c r="W52" s="143">
        <v>0</v>
      </c>
      <c r="X52" s="65">
        <v>110000</v>
      </c>
      <c r="Y52" s="122" t="s">
        <v>548</v>
      </c>
      <c r="Z52" s="94" t="s">
        <v>553</v>
      </c>
      <c r="AA52" s="90">
        <v>426</v>
      </c>
    </row>
    <row r="53" spans="1:28" s="69" customFormat="1" ht="84.9" customHeight="1" x14ac:dyDescent="0.3">
      <c r="A53" s="69">
        <v>43</v>
      </c>
      <c r="B53" s="73" t="s">
        <v>65</v>
      </c>
      <c r="C53" s="70" t="s">
        <v>66</v>
      </c>
      <c r="D53" s="70" t="s">
        <v>67</v>
      </c>
      <c r="E53" s="74" t="s">
        <v>68</v>
      </c>
      <c r="F53" s="71" t="s">
        <v>69</v>
      </c>
      <c r="G53" s="70" t="s">
        <v>34</v>
      </c>
      <c r="H53" s="70" t="s">
        <v>35</v>
      </c>
      <c r="I53" s="71" t="s">
        <v>70</v>
      </c>
      <c r="J53" s="71" t="s">
        <v>71</v>
      </c>
      <c r="K53" s="75" t="s">
        <v>72</v>
      </c>
      <c r="L53" s="75" t="s">
        <v>73</v>
      </c>
      <c r="M53" s="75" t="s">
        <v>74</v>
      </c>
      <c r="N53" s="65">
        <v>180000</v>
      </c>
      <c r="O53" s="64" t="s">
        <v>41</v>
      </c>
      <c r="P53" s="64" t="s">
        <v>42</v>
      </c>
      <c r="Q53" s="65">
        <v>90000</v>
      </c>
      <c r="R53" s="92" t="s">
        <v>551</v>
      </c>
      <c r="S53" s="72">
        <v>110</v>
      </c>
      <c r="T53" s="87">
        <v>115</v>
      </c>
      <c r="U53" s="76">
        <v>100</v>
      </c>
      <c r="V53" s="76">
        <f t="shared" si="1"/>
        <v>325</v>
      </c>
      <c r="W53" s="143">
        <v>0</v>
      </c>
      <c r="X53" s="65">
        <v>90000</v>
      </c>
      <c r="Y53" s="122" t="s">
        <v>548</v>
      </c>
      <c r="Z53" s="94" t="s">
        <v>554</v>
      </c>
      <c r="AA53" s="90">
        <v>159</v>
      </c>
      <c r="AB53" s="95"/>
    </row>
    <row r="54" spans="1:28" s="69" customFormat="1" ht="84.9" customHeight="1" x14ac:dyDescent="0.3">
      <c r="A54" s="69">
        <v>44</v>
      </c>
      <c r="B54" s="73" t="s">
        <v>244</v>
      </c>
      <c r="C54" s="70" t="s">
        <v>245</v>
      </c>
      <c r="D54" s="70" t="s">
        <v>246</v>
      </c>
      <c r="E54" s="74" t="s">
        <v>247</v>
      </c>
      <c r="F54" s="71" t="s">
        <v>248</v>
      </c>
      <c r="G54" s="70" t="s">
        <v>59</v>
      </c>
      <c r="H54" s="70" t="s">
        <v>35</v>
      </c>
      <c r="I54" s="71" t="s">
        <v>249</v>
      </c>
      <c r="J54" s="71" t="s">
        <v>250</v>
      </c>
      <c r="K54" s="75" t="s">
        <v>251</v>
      </c>
      <c r="L54" s="75" t="s">
        <v>252</v>
      </c>
      <c r="M54" s="75" t="s">
        <v>253</v>
      </c>
      <c r="N54" s="65">
        <v>300000</v>
      </c>
      <c r="O54" s="64" t="s">
        <v>41</v>
      </c>
      <c r="P54" s="64" t="s">
        <v>42</v>
      </c>
      <c r="Q54" s="65">
        <v>150000</v>
      </c>
      <c r="R54" s="92" t="s">
        <v>551</v>
      </c>
      <c r="S54" s="72">
        <v>140</v>
      </c>
      <c r="T54" s="87">
        <v>85</v>
      </c>
      <c r="U54" s="76">
        <v>100</v>
      </c>
      <c r="V54" s="76">
        <f t="shared" si="1"/>
        <v>325</v>
      </c>
      <c r="W54" s="143">
        <v>0</v>
      </c>
      <c r="X54" s="65">
        <v>150000</v>
      </c>
      <c r="Y54" s="122" t="s">
        <v>548</v>
      </c>
      <c r="Z54" s="94" t="s">
        <v>553</v>
      </c>
      <c r="AA54" s="90">
        <v>286</v>
      </c>
    </row>
    <row r="55" spans="1:28" s="69" customFormat="1" ht="84.9" customHeight="1" x14ac:dyDescent="0.3">
      <c r="A55" s="69">
        <v>45</v>
      </c>
      <c r="B55" s="73" t="s">
        <v>509</v>
      </c>
      <c r="C55" s="70" t="s">
        <v>510</v>
      </c>
      <c r="D55" s="70" t="s">
        <v>511</v>
      </c>
      <c r="E55" s="74" t="s">
        <v>512</v>
      </c>
      <c r="F55" s="71" t="s">
        <v>397</v>
      </c>
      <c r="G55" s="70" t="s">
        <v>34</v>
      </c>
      <c r="H55" s="70" t="s">
        <v>35</v>
      </c>
      <c r="I55" s="71" t="s">
        <v>513</v>
      </c>
      <c r="J55" s="71" t="s">
        <v>514</v>
      </c>
      <c r="K55" s="75" t="s">
        <v>515</v>
      </c>
      <c r="L55" s="75" t="s">
        <v>516</v>
      </c>
      <c r="M55" s="75" t="s">
        <v>517</v>
      </c>
      <c r="N55" s="65">
        <v>170000</v>
      </c>
      <c r="O55" s="64" t="s">
        <v>41</v>
      </c>
      <c r="P55" s="64" t="s">
        <v>42</v>
      </c>
      <c r="Q55" s="65">
        <v>85000</v>
      </c>
      <c r="R55" s="92" t="s">
        <v>551</v>
      </c>
      <c r="S55" s="72">
        <v>50</v>
      </c>
      <c r="T55" s="87">
        <v>170</v>
      </c>
      <c r="U55" s="76">
        <v>100</v>
      </c>
      <c r="V55" s="76">
        <f t="shared" si="1"/>
        <v>320</v>
      </c>
      <c r="W55" s="143">
        <v>0</v>
      </c>
      <c r="X55" s="65">
        <v>85000</v>
      </c>
      <c r="Y55" s="122" t="s">
        <v>548</v>
      </c>
      <c r="Z55" s="94" t="s">
        <v>553</v>
      </c>
      <c r="AA55" s="90">
        <v>438</v>
      </c>
    </row>
    <row r="56" spans="1:28" s="69" customFormat="1" ht="84.9" customHeight="1" x14ac:dyDescent="0.3">
      <c r="A56" s="69">
        <v>46</v>
      </c>
      <c r="B56" s="73" t="s">
        <v>235</v>
      </c>
      <c r="C56" s="70" t="s">
        <v>236</v>
      </c>
      <c r="D56" s="70" t="s">
        <v>237</v>
      </c>
      <c r="E56" s="74" t="s">
        <v>238</v>
      </c>
      <c r="F56" s="71" t="s">
        <v>181</v>
      </c>
      <c r="G56" s="70" t="s">
        <v>91</v>
      </c>
      <c r="H56" s="70" t="s">
        <v>35</v>
      </c>
      <c r="I56" s="71" t="s">
        <v>239</v>
      </c>
      <c r="J56" s="71" t="s">
        <v>240</v>
      </c>
      <c r="K56" s="75" t="s">
        <v>241</v>
      </c>
      <c r="L56" s="75" t="s">
        <v>242</v>
      </c>
      <c r="M56" s="75" t="s">
        <v>243</v>
      </c>
      <c r="N56" s="65">
        <v>173500</v>
      </c>
      <c r="O56" s="64" t="s">
        <v>41</v>
      </c>
      <c r="P56" s="64" t="s">
        <v>42</v>
      </c>
      <c r="Q56" s="65">
        <v>86750</v>
      </c>
      <c r="R56" s="92" t="s">
        <v>551</v>
      </c>
      <c r="S56" s="72">
        <v>100</v>
      </c>
      <c r="T56" s="87">
        <v>120</v>
      </c>
      <c r="U56" s="76">
        <v>100</v>
      </c>
      <c r="V56" s="76">
        <f t="shared" si="1"/>
        <v>320</v>
      </c>
      <c r="W56" s="143">
        <v>0</v>
      </c>
      <c r="X56" s="65">
        <v>86750</v>
      </c>
      <c r="Y56" s="122" t="s">
        <v>548</v>
      </c>
      <c r="Z56" s="94" t="s">
        <v>553</v>
      </c>
      <c r="AA56" s="90">
        <v>453</v>
      </c>
    </row>
    <row r="57" spans="1:28" s="69" customFormat="1" ht="84.9" customHeight="1" x14ac:dyDescent="0.3">
      <c r="A57" s="69">
        <v>47</v>
      </c>
      <c r="B57" s="73" t="s">
        <v>54</v>
      </c>
      <c r="C57" s="70" t="s">
        <v>55</v>
      </c>
      <c r="D57" s="70" t="s">
        <v>56</v>
      </c>
      <c r="E57" s="74" t="s">
        <v>57</v>
      </c>
      <c r="F57" s="71" t="s">
        <v>58</v>
      </c>
      <c r="G57" s="70" t="s">
        <v>59</v>
      </c>
      <c r="H57" s="70" t="s">
        <v>35</v>
      </c>
      <c r="I57" s="71" t="s">
        <v>60</v>
      </c>
      <c r="J57" s="71" t="s">
        <v>61</v>
      </c>
      <c r="K57" s="75" t="s">
        <v>62</v>
      </c>
      <c r="L57" s="75" t="s">
        <v>63</v>
      </c>
      <c r="M57" s="75" t="s">
        <v>64</v>
      </c>
      <c r="N57" s="65">
        <v>300000</v>
      </c>
      <c r="O57" s="64" t="s">
        <v>41</v>
      </c>
      <c r="P57" s="64" t="s">
        <v>42</v>
      </c>
      <c r="Q57" s="65">
        <v>150000</v>
      </c>
      <c r="R57" s="92" t="s">
        <v>551</v>
      </c>
      <c r="S57" s="72">
        <v>90</v>
      </c>
      <c r="T57" s="87">
        <v>120</v>
      </c>
      <c r="U57" s="76">
        <v>100</v>
      </c>
      <c r="V57" s="76">
        <f t="shared" si="1"/>
        <v>310</v>
      </c>
      <c r="W57" s="143">
        <v>0</v>
      </c>
      <c r="X57" s="65">
        <v>150000</v>
      </c>
      <c r="Y57" s="122" t="s">
        <v>548</v>
      </c>
      <c r="Z57" s="94" t="s">
        <v>553</v>
      </c>
      <c r="AA57" s="90">
        <v>345</v>
      </c>
    </row>
    <row r="58" spans="1:28" s="69" customFormat="1" ht="84.9" customHeight="1" x14ac:dyDescent="0.3">
      <c r="A58" s="69">
        <v>48</v>
      </c>
      <c r="B58" s="73" t="s">
        <v>254</v>
      </c>
      <c r="C58" s="70" t="s">
        <v>255</v>
      </c>
      <c r="D58" s="70" t="s">
        <v>256</v>
      </c>
      <c r="E58" s="74" t="s">
        <v>257</v>
      </c>
      <c r="F58" s="71" t="s">
        <v>258</v>
      </c>
      <c r="G58" s="70" t="s">
        <v>91</v>
      </c>
      <c r="H58" s="70" t="s">
        <v>35</v>
      </c>
      <c r="I58" s="71" t="s">
        <v>259</v>
      </c>
      <c r="J58" s="71" t="s">
        <v>260</v>
      </c>
      <c r="K58" s="75" t="s">
        <v>261</v>
      </c>
      <c r="L58" s="75" t="s">
        <v>262</v>
      </c>
      <c r="M58" s="75" t="s">
        <v>263</v>
      </c>
      <c r="N58" s="65">
        <v>150000</v>
      </c>
      <c r="O58" s="64" t="s">
        <v>41</v>
      </c>
      <c r="P58" s="64" t="s">
        <v>42</v>
      </c>
      <c r="Q58" s="65">
        <v>75000</v>
      </c>
      <c r="R58" s="92" t="s">
        <v>551</v>
      </c>
      <c r="S58" s="72">
        <v>90</v>
      </c>
      <c r="T58" s="87">
        <v>110</v>
      </c>
      <c r="U58" s="76">
        <v>100</v>
      </c>
      <c r="V58" s="76">
        <f t="shared" si="1"/>
        <v>300</v>
      </c>
      <c r="W58" s="143">
        <v>0</v>
      </c>
      <c r="X58" s="65">
        <v>75000</v>
      </c>
      <c r="Y58" s="122" t="s">
        <v>548</v>
      </c>
      <c r="Z58" s="94" t="s">
        <v>553</v>
      </c>
      <c r="AA58" s="90">
        <v>215</v>
      </c>
    </row>
    <row r="59" spans="1:28" s="69" customFormat="1" ht="84.9" customHeight="1" x14ac:dyDescent="0.3">
      <c r="A59" s="69">
        <v>49</v>
      </c>
      <c r="B59" s="73" t="s">
        <v>413</v>
      </c>
      <c r="C59" s="70" t="s">
        <v>414</v>
      </c>
      <c r="D59" s="70" t="s">
        <v>415</v>
      </c>
      <c r="E59" s="74" t="s">
        <v>416</v>
      </c>
      <c r="F59" s="71" t="s">
        <v>417</v>
      </c>
      <c r="G59" s="70" t="s">
        <v>91</v>
      </c>
      <c r="H59" s="70" t="s">
        <v>35</v>
      </c>
      <c r="I59" s="71" t="s">
        <v>418</v>
      </c>
      <c r="J59" s="71" t="s">
        <v>419</v>
      </c>
      <c r="K59" s="75" t="s">
        <v>420</v>
      </c>
      <c r="L59" s="75" t="s">
        <v>421</v>
      </c>
      <c r="M59" s="75" t="s">
        <v>422</v>
      </c>
      <c r="N59" s="65">
        <v>300000</v>
      </c>
      <c r="O59" s="64" t="s">
        <v>41</v>
      </c>
      <c r="P59" s="64" t="s">
        <v>42</v>
      </c>
      <c r="Q59" s="65">
        <v>150000</v>
      </c>
      <c r="R59" s="92" t="s">
        <v>551</v>
      </c>
      <c r="S59" s="72">
        <v>70</v>
      </c>
      <c r="T59" s="87">
        <v>130</v>
      </c>
      <c r="U59" s="76">
        <v>100</v>
      </c>
      <c r="V59" s="76">
        <f t="shared" si="1"/>
        <v>300</v>
      </c>
      <c r="W59" s="143">
        <v>0</v>
      </c>
      <c r="X59" s="65">
        <v>150000</v>
      </c>
      <c r="Y59" s="122" t="s">
        <v>548</v>
      </c>
      <c r="Z59" s="94" t="s">
        <v>553</v>
      </c>
      <c r="AA59" s="90">
        <v>489</v>
      </c>
    </row>
    <row r="60" spans="1:28" s="69" customFormat="1" ht="84.9" customHeight="1" x14ac:dyDescent="0.3">
      <c r="A60" s="69">
        <v>50</v>
      </c>
      <c r="B60" s="73" t="s">
        <v>348</v>
      </c>
      <c r="C60" s="70" t="s">
        <v>349</v>
      </c>
      <c r="D60" s="70" t="s">
        <v>350</v>
      </c>
      <c r="E60" s="74" t="s">
        <v>351</v>
      </c>
      <c r="F60" s="71" t="s">
        <v>181</v>
      </c>
      <c r="G60" s="70" t="s">
        <v>91</v>
      </c>
      <c r="H60" s="70" t="s">
        <v>35</v>
      </c>
      <c r="I60" s="71" t="s">
        <v>352</v>
      </c>
      <c r="J60" s="71" t="s">
        <v>353</v>
      </c>
      <c r="K60" s="75" t="s">
        <v>354</v>
      </c>
      <c r="L60" s="75" t="s">
        <v>355</v>
      </c>
      <c r="M60" s="75" t="s">
        <v>356</v>
      </c>
      <c r="N60" s="65">
        <v>400000</v>
      </c>
      <c r="O60" s="64" t="s">
        <v>41</v>
      </c>
      <c r="P60" s="64" t="s">
        <v>42</v>
      </c>
      <c r="Q60" s="65">
        <v>199000</v>
      </c>
      <c r="R60" s="92" t="s">
        <v>551</v>
      </c>
      <c r="S60" s="72">
        <v>110</v>
      </c>
      <c r="T60" s="87">
        <v>85</v>
      </c>
      <c r="U60" s="76">
        <v>100</v>
      </c>
      <c r="V60" s="76">
        <f t="shared" si="1"/>
        <v>295</v>
      </c>
      <c r="W60" s="143">
        <v>0</v>
      </c>
      <c r="X60" s="65">
        <v>199000</v>
      </c>
      <c r="Y60" s="122" t="s">
        <v>548</v>
      </c>
      <c r="Z60" s="94" t="s">
        <v>553</v>
      </c>
      <c r="AA60" s="90">
        <v>205</v>
      </c>
    </row>
    <row r="61" spans="1:28" s="69" customFormat="1" ht="84.9" customHeight="1" x14ac:dyDescent="0.3">
      <c r="A61" s="69">
        <v>51</v>
      </c>
      <c r="B61" s="73" t="s">
        <v>196</v>
      </c>
      <c r="C61" s="70" t="s">
        <v>197</v>
      </c>
      <c r="D61" s="70" t="s">
        <v>198</v>
      </c>
      <c r="E61" s="74" t="s">
        <v>199</v>
      </c>
      <c r="F61" s="71" t="s">
        <v>200</v>
      </c>
      <c r="G61" s="70" t="s">
        <v>59</v>
      </c>
      <c r="H61" s="70" t="s">
        <v>35</v>
      </c>
      <c r="I61" s="71" t="s">
        <v>201</v>
      </c>
      <c r="J61" s="71" t="s">
        <v>202</v>
      </c>
      <c r="K61" s="75" t="s">
        <v>203</v>
      </c>
      <c r="L61" s="75" t="s">
        <v>204</v>
      </c>
      <c r="M61" s="75" t="s">
        <v>205</v>
      </c>
      <c r="N61" s="65">
        <v>220000</v>
      </c>
      <c r="O61" s="64" t="s">
        <v>41</v>
      </c>
      <c r="P61" s="64" t="s">
        <v>42</v>
      </c>
      <c r="Q61" s="65">
        <v>110000</v>
      </c>
      <c r="R61" s="92" t="s">
        <v>551</v>
      </c>
      <c r="S61" s="72">
        <v>70</v>
      </c>
      <c r="T61" s="87">
        <v>120</v>
      </c>
      <c r="U61" s="76">
        <v>100</v>
      </c>
      <c r="V61" s="76">
        <f t="shared" si="1"/>
        <v>290</v>
      </c>
      <c r="W61" s="143">
        <v>0</v>
      </c>
      <c r="X61" s="65">
        <v>110000</v>
      </c>
      <c r="Y61" s="122" t="s">
        <v>548</v>
      </c>
      <c r="Z61" s="94" t="s">
        <v>553</v>
      </c>
      <c r="AA61" s="90">
        <v>368</v>
      </c>
    </row>
    <row r="62" spans="1:28" s="69" customFormat="1" ht="84.9" customHeight="1" x14ac:dyDescent="0.3">
      <c r="A62" s="69">
        <v>52</v>
      </c>
      <c r="B62" s="73" t="s">
        <v>167</v>
      </c>
      <c r="C62" s="70" t="s">
        <v>168</v>
      </c>
      <c r="D62" s="70" t="s">
        <v>169</v>
      </c>
      <c r="E62" s="74" t="s">
        <v>170</v>
      </c>
      <c r="F62" s="71" t="s">
        <v>171</v>
      </c>
      <c r="G62" s="70" t="s">
        <v>34</v>
      </c>
      <c r="H62" s="70" t="s">
        <v>35</v>
      </c>
      <c r="I62" s="71" t="s">
        <v>172</v>
      </c>
      <c r="J62" s="71" t="s">
        <v>173</v>
      </c>
      <c r="K62" s="75" t="s">
        <v>174</v>
      </c>
      <c r="L62" s="75" t="s">
        <v>175</v>
      </c>
      <c r="M62" s="75" t="s">
        <v>176</v>
      </c>
      <c r="N62" s="65">
        <v>359000</v>
      </c>
      <c r="O62" s="64" t="s">
        <v>41</v>
      </c>
      <c r="P62" s="64" t="s">
        <v>42</v>
      </c>
      <c r="Q62" s="65">
        <v>179500</v>
      </c>
      <c r="R62" s="92" t="s">
        <v>551</v>
      </c>
      <c r="S62" s="72">
        <v>70</v>
      </c>
      <c r="T62" s="87">
        <v>115</v>
      </c>
      <c r="U62" s="76">
        <v>100</v>
      </c>
      <c r="V62" s="76">
        <f t="shared" si="1"/>
        <v>285</v>
      </c>
      <c r="W62" s="143">
        <v>0</v>
      </c>
      <c r="X62" s="65">
        <v>179500</v>
      </c>
      <c r="Y62" s="122" t="s">
        <v>548</v>
      </c>
      <c r="Z62" s="94" t="s">
        <v>554</v>
      </c>
      <c r="AA62" s="90">
        <v>422</v>
      </c>
      <c r="AB62" s="95"/>
    </row>
    <row r="63" spans="1:28" s="69" customFormat="1" ht="84.9" customHeight="1" thickBot="1" x14ac:dyDescent="0.35">
      <c r="A63" s="69">
        <v>53</v>
      </c>
      <c r="B63" s="129" t="s">
        <v>137</v>
      </c>
      <c r="C63" s="130" t="s">
        <v>138</v>
      </c>
      <c r="D63" s="130" t="s">
        <v>139</v>
      </c>
      <c r="E63" s="131" t="s">
        <v>140</v>
      </c>
      <c r="F63" s="132" t="s">
        <v>141</v>
      </c>
      <c r="G63" s="130" t="s">
        <v>48</v>
      </c>
      <c r="H63" s="130" t="s">
        <v>35</v>
      </c>
      <c r="I63" s="132" t="s">
        <v>142</v>
      </c>
      <c r="J63" s="132" t="s">
        <v>143</v>
      </c>
      <c r="K63" s="133" t="s">
        <v>144</v>
      </c>
      <c r="L63" s="133" t="s">
        <v>145</v>
      </c>
      <c r="M63" s="133" t="s">
        <v>146</v>
      </c>
      <c r="N63" s="134">
        <v>600000</v>
      </c>
      <c r="O63" s="135" t="s">
        <v>41</v>
      </c>
      <c r="P63" s="135" t="s">
        <v>42</v>
      </c>
      <c r="Q63" s="134">
        <v>300000</v>
      </c>
      <c r="R63" s="136" t="s">
        <v>551</v>
      </c>
      <c r="S63" s="137">
        <v>50</v>
      </c>
      <c r="T63" s="138">
        <v>115</v>
      </c>
      <c r="U63" s="139">
        <v>100</v>
      </c>
      <c r="V63" s="139">
        <f t="shared" si="1"/>
        <v>265</v>
      </c>
      <c r="W63" s="145">
        <v>0</v>
      </c>
      <c r="X63" s="134">
        <v>300000</v>
      </c>
      <c r="Y63" s="147" t="s">
        <v>548</v>
      </c>
      <c r="Z63" s="148" t="s">
        <v>554</v>
      </c>
      <c r="AA63" s="90">
        <v>403</v>
      </c>
      <c r="AB63" s="95"/>
    </row>
    <row r="64" spans="1:28" s="43" customFormat="1" x14ac:dyDescent="0.3">
      <c r="A64" s="42"/>
      <c r="M64" s="125"/>
      <c r="N64" s="126"/>
      <c r="O64" s="126"/>
      <c r="P64" s="125"/>
      <c r="Q64" s="127"/>
      <c r="R64" s="77"/>
      <c r="S64" s="77"/>
      <c r="T64" s="77"/>
      <c r="V64" s="125"/>
      <c r="W64" s="128"/>
      <c r="X64" s="128"/>
      <c r="Z64" s="149"/>
    </row>
    <row r="65" spans="1:22" s="32" customFormat="1" ht="10.199999999999999" x14ac:dyDescent="0.2"/>
    <row r="66" spans="1:22" s="32" customFormat="1" x14ac:dyDescent="0.3">
      <c r="A66" s="33"/>
      <c r="B66" s="33"/>
      <c r="C66" s="33"/>
      <c r="D66" s="33"/>
      <c r="E66" s="33"/>
      <c r="F66" s="33"/>
      <c r="G66" s="33"/>
      <c r="H66" s="33"/>
      <c r="I66" s="33"/>
      <c r="J66" s="33"/>
      <c r="K66" s="33"/>
      <c r="L66" s="33"/>
      <c r="S66" s="34"/>
      <c r="T66"/>
    </row>
    <row r="67" spans="1:22" s="32" customFormat="1" ht="10.199999999999999" x14ac:dyDescent="0.2">
      <c r="A67" s="33"/>
      <c r="B67" s="33"/>
      <c r="C67" s="33"/>
      <c r="D67" s="33"/>
      <c r="E67" s="33"/>
      <c r="F67" s="33"/>
      <c r="G67" s="33"/>
      <c r="H67" s="33"/>
      <c r="I67" s="33"/>
      <c r="J67" s="33"/>
      <c r="K67" s="35"/>
      <c r="L67" s="35"/>
    </row>
    <row r="68" spans="1:22" s="32" customFormat="1" ht="10.199999999999999" x14ac:dyDescent="0.2">
      <c r="A68" s="33"/>
      <c r="B68" s="33"/>
      <c r="C68" s="33"/>
      <c r="D68" s="33"/>
      <c r="E68" s="33"/>
      <c r="F68" s="33"/>
      <c r="G68" s="33"/>
      <c r="H68" s="33"/>
      <c r="I68" s="33"/>
      <c r="J68" s="33"/>
      <c r="K68" s="35"/>
      <c r="L68" s="35"/>
    </row>
    <row r="69" spans="1:22" s="32" customFormat="1" ht="10.199999999999999" x14ac:dyDescent="0.2"/>
    <row r="70" spans="1:22" s="32" customFormat="1" ht="10.199999999999999" x14ac:dyDescent="0.2"/>
    <row r="71" spans="1:22" s="32" customFormat="1" ht="10.199999999999999" x14ac:dyDescent="0.2">
      <c r="S71" s="36"/>
      <c r="T71" s="37"/>
      <c r="U71" s="36"/>
      <c r="V71" s="37"/>
    </row>
  </sheetData>
  <sortState ref="B11:AB64">
    <sortCondition descending="1" ref="V11:V64"/>
    <sortCondition ref="AA11:AA64"/>
  </sortState>
  <mergeCells count="9">
    <mergeCell ref="AA8:AA10"/>
    <mergeCell ref="Y8:Y10"/>
    <mergeCell ref="Z8:Z10"/>
    <mergeCell ref="W8:W10"/>
    <mergeCell ref="S9:S10"/>
    <mergeCell ref="T9:T10"/>
    <mergeCell ref="U9:U10"/>
    <mergeCell ref="V9:V10"/>
    <mergeCell ref="X8:X10"/>
  </mergeCells>
  <pageMargins left="0.31496062992125984" right="0.11811023622047245" top="0.19685039370078741" bottom="0.19685039370078741" header="0.31496062992125984" footer="0.31496062992125984"/>
  <pageSetup paperSize="8" scale="7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4"/>
  <sheetViews>
    <sheetView tabSelected="1" view="pageLayout" topLeftCell="A52" zoomScaleNormal="106" workbookViewId="0">
      <selection activeCell="E52" sqref="E52:E54"/>
    </sheetView>
  </sheetViews>
  <sheetFormatPr defaultRowHeight="14.4" x14ac:dyDescent="0.3"/>
  <cols>
    <col min="1" max="1" width="4.109375" style="50" customWidth="1"/>
    <col min="2" max="2" width="5.33203125" style="2" customWidth="1"/>
    <col min="3" max="3" width="22.109375" style="4" customWidth="1"/>
    <col min="4" max="4" width="37.5546875" style="6" customWidth="1"/>
    <col min="5" max="5" width="17.6640625" style="10" customWidth="1"/>
    <col min="6" max="6" width="12.109375" style="49" customWidth="1"/>
    <col min="7" max="7" width="19.109375" style="8" customWidth="1"/>
    <col min="8" max="8" width="10.44140625" customWidth="1"/>
    <col min="13" max="14" width="13.44140625" style="8" customWidth="1"/>
  </cols>
  <sheetData>
    <row r="1" spans="1:16" ht="42.6" thickBot="1" x14ac:dyDescent="0.35">
      <c r="B1" s="13" t="s">
        <v>0</v>
      </c>
      <c r="C1" s="13" t="s">
        <v>1</v>
      </c>
      <c r="D1" s="1" t="s">
        <v>24</v>
      </c>
      <c r="E1" s="52" t="s">
        <v>25</v>
      </c>
      <c r="F1" s="15" t="s">
        <v>26</v>
      </c>
      <c r="G1" s="52" t="s">
        <v>5</v>
      </c>
      <c r="H1" s="16" t="s">
        <v>6</v>
      </c>
      <c r="I1" s="40" t="s">
        <v>7</v>
      </c>
      <c r="J1" s="41"/>
      <c r="K1" s="41"/>
      <c r="L1" s="39"/>
      <c r="M1" s="155" t="s">
        <v>8</v>
      </c>
      <c r="N1" s="155" t="s">
        <v>556</v>
      </c>
      <c r="O1" s="152" t="s">
        <v>549</v>
      </c>
      <c r="P1" s="155" t="s">
        <v>550</v>
      </c>
    </row>
    <row r="2" spans="1:16" ht="15" thickBot="1" x14ac:dyDescent="0.35">
      <c r="B2" s="14"/>
      <c r="C2" s="14"/>
      <c r="D2" s="1" t="s">
        <v>27</v>
      </c>
      <c r="E2" s="53"/>
      <c r="F2" s="12"/>
      <c r="G2" s="53"/>
      <c r="H2" s="55"/>
      <c r="I2" s="155" t="s">
        <v>10</v>
      </c>
      <c r="J2" s="155" t="s">
        <v>11</v>
      </c>
      <c r="K2" s="155" t="s">
        <v>12</v>
      </c>
      <c r="L2" s="155" t="s">
        <v>13</v>
      </c>
      <c r="M2" s="156"/>
      <c r="N2" s="156"/>
      <c r="O2" s="153"/>
      <c r="P2" s="156"/>
    </row>
    <row r="3" spans="1:16" ht="21" thickBot="1" x14ac:dyDescent="0.35">
      <c r="B3" s="26"/>
      <c r="C3" s="26"/>
      <c r="D3" s="1" t="s">
        <v>28</v>
      </c>
      <c r="E3" s="54"/>
      <c r="F3" s="27"/>
      <c r="G3" s="54"/>
      <c r="H3" s="56"/>
      <c r="I3" s="157"/>
      <c r="J3" s="157"/>
      <c r="K3" s="157"/>
      <c r="L3" s="157"/>
      <c r="M3" s="157"/>
      <c r="N3" s="157"/>
      <c r="O3" s="154"/>
      <c r="P3" s="157"/>
    </row>
    <row r="4" spans="1:16" ht="57.6" x14ac:dyDescent="0.3">
      <c r="A4" s="66"/>
      <c r="B4" s="158">
        <v>1</v>
      </c>
      <c r="C4" s="3" t="str">
        <f ca="1">IF(B4="","",CONCATENATE(OFFSET(List1!C$11,tisk!A3,0),"
",OFFSET(List1!D$11,tisk!A3,0),"
",OFFSET(List1!E$11,tisk!A3,0),"
",OFFSET(List1!F$11,tisk!A3,0)))</f>
        <v>Obec Polomí
Polomí 20
Polomí
79855</v>
      </c>
      <c r="D4" s="67" t="str">
        <f ca="1">IF(B4="","",OFFSET(List1!K$11,tisk!A3,0))</f>
        <v>Kanalizace Polomí - projektová dokumentace</v>
      </c>
      <c r="E4" s="160">
        <f ca="1">IF(B4="","",OFFSET(List1!N$11,tisk!A3,0))</f>
        <v>500000</v>
      </c>
      <c r="F4" s="47" t="str">
        <f ca="1">IF(B4="","",OFFSET(List1!O$11,tisk!A3,0))</f>
        <v>1/2020</v>
      </c>
      <c r="G4" s="159">
        <f ca="1">IF(B4="","",OFFSET(List1!Q$11,tisk!A3,0))</f>
        <v>250000</v>
      </c>
      <c r="H4" s="161" t="str">
        <f ca="1">IF(B4="","",OFFSET(List1!R$11,tisk!A3,0))</f>
        <v>31.12.2020</v>
      </c>
      <c r="I4" s="158">
        <f ca="1">IF(B4="","",OFFSET(List1!S$11,tisk!A3,0))</f>
        <v>180</v>
      </c>
      <c r="J4" s="158">
        <f ca="1">IF(B4="","",OFFSET(List1!T$11,tisk!A3,0))</f>
        <v>190</v>
      </c>
      <c r="K4" s="158">
        <f ca="1">IF(B4="","",OFFSET(List1!U$11,tisk!A3,0))</f>
        <v>100</v>
      </c>
      <c r="L4" s="158">
        <f ca="1">IF(B4="","",OFFSET(List1!V$11,tisk!A3,0))</f>
        <v>470</v>
      </c>
      <c r="M4" s="159">
        <f ca="1">IF($B4="","",OFFSET(List1!W$11,tisk!$A3,0))</f>
        <v>250000</v>
      </c>
      <c r="N4" s="159">
        <f ca="1">IF($B4="","",OFFSET(List1!X$11,tisk!$A3,0))</f>
        <v>0</v>
      </c>
      <c r="O4" s="159" t="str">
        <f ca="1">IF($B4="","",OFFSET(List1!Y$11,tisk!$A3,0))</f>
        <v>INV</v>
      </c>
      <c r="P4" s="159" t="str">
        <f ca="1">IF($B4="","",OFFSET(List1!Z$11,tisk!$A3,0))</f>
        <v>NE</v>
      </c>
    </row>
    <row r="5" spans="1:16" ht="86.4" x14ac:dyDescent="0.3">
      <c r="A5" s="66"/>
      <c r="B5" s="158"/>
      <c r="C5" s="3" t="str">
        <f ca="1">IF(B4="","",CONCATENATE("Okres ",OFFSET(List1!G$11,tisk!A3,0),"
","Právní forma","
",OFFSET(List1!H$11,tisk!A3,0),"
","IČO ",OFFSET(List1!I$11,tisk!A3,0),"
 ","B.Ú. ",OFFSET(List1!J$11,tisk!A3,0)))</f>
        <v>Okres Prostějov
Právní forma
Obec, městská část hlavního města Prahy
IČO 00600059
 B.Ú. 21720701/0100</v>
      </c>
      <c r="D5" s="5" t="str">
        <f ca="1">IF(B4="","",OFFSET(List1!L$11,tisk!A3,0))</f>
        <v>Kanalizace Polomí - projektová dokumentace.</v>
      </c>
      <c r="E5" s="160"/>
      <c r="F5" s="46"/>
      <c r="G5" s="159"/>
      <c r="H5" s="161"/>
      <c r="I5" s="158"/>
      <c r="J5" s="158"/>
      <c r="K5" s="158"/>
      <c r="L5" s="158"/>
      <c r="M5" s="159"/>
      <c r="N5" s="159"/>
      <c r="O5" s="159"/>
      <c r="P5" s="159"/>
    </row>
    <row r="6" spans="1:16" ht="28.8" x14ac:dyDescent="0.3">
      <c r="A6" s="66">
        <f>ROW()/3-1</f>
        <v>1</v>
      </c>
      <c r="B6" s="158"/>
      <c r="C6" s="3"/>
      <c r="D6" s="68" t="str">
        <f ca="1">IF(B4="","",CONCATENATE("Dotace bude použita na:","
",OFFSET(List1!M$11,tisk!A3,0)))</f>
        <v>Dotace bude použita na:
Projektová dokumentace (DUR, DSP a DPS).</v>
      </c>
      <c r="E6" s="160"/>
      <c r="F6" s="47" t="str">
        <f ca="1">IF(B4="","",OFFSET(List1!P$11,tisk!A3,0))</f>
        <v>12/2020</v>
      </c>
      <c r="G6" s="159"/>
      <c r="H6" s="161"/>
      <c r="I6" s="158"/>
      <c r="J6" s="158"/>
      <c r="K6" s="158"/>
      <c r="L6" s="158"/>
      <c r="M6" s="159"/>
      <c r="N6" s="159"/>
      <c r="O6" s="159"/>
      <c r="P6" s="159"/>
    </row>
    <row r="7" spans="1:16" ht="57.6" x14ac:dyDescent="0.3">
      <c r="A7" s="66"/>
      <c r="B7" s="158">
        <v>2</v>
      </c>
      <c r="C7" s="3" t="str">
        <f ca="1">IF(B7="","",CONCATENATE(OFFSET(List1!C$11,tisk!A6,0),"
",OFFSET(List1!D$11,tisk!A6,0),"
",OFFSET(List1!E$11,tisk!A6,0),"
",OFFSET(List1!F$11,tisk!A6,0)))</f>
        <v>Obec Slavětín
Slavětín 11
Slavětín
78324</v>
      </c>
      <c r="D7" s="67" t="str">
        <f ca="1">IF(B7="","",OFFSET(List1!K$11,tisk!A6,0))</f>
        <v>Zpracování DPS - vodovod Slavětín</v>
      </c>
      <c r="E7" s="160">
        <f ca="1">IF(B7="","",OFFSET(List1!N$11,tisk!A6,0))</f>
        <v>265800</v>
      </c>
      <c r="F7" s="47" t="str">
        <f ca="1">IF(B7="","",OFFSET(List1!O$11,tisk!A6,0))</f>
        <v>1/2020</v>
      </c>
      <c r="G7" s="159">
        <f ca="1">IF(B7="","",OFFSET(List1!Q$11,tisk!A6,0))</f>
        <v>132900</v>
      </c>
      <c r="H7" s="161" t="str">
        <f ca="1">IF(B7="","",OFFSET(List1!R$11,tisk!A6,0))</f>
        <v>31.12.2020</v>
      </c>
      <c r="I7" s="158">
        <f ca="1">IF(B7="","",OFFSET(List1!S$11,tisk!A6,0))</f>
        <v>160</v>
      </c>
      <c r="J7" s="158">
        <f ca="1">IF(B7="","",OFFSET(List1!T$11,tisk!A6,0))</f>
        <v>190</v>
      </c>
      <c r="K7" s="158">
        <f ca="1">IF(B7="","",OFFSET(List1!U$11,tisk!A6,0))</f>
        <v>100</v>
      </c>
      <c r="L7" s="158">
        <f ca="1">IF(B7="","",OFFSET(List1!V$11,tisk!A6,0))</f>
        <v>450</v>
      </c>
      <c r="M7" s="159">
        <f ca="1">IF($B7="","",OFFSET(List1!W$11,tisk!$A6,0))</f>
        <v>132900</v>
      </c>
      <c r="N7" s="159">
        <f ca="1">IF($B7="","",OFFSET(List1!X$11,tisk!$A6,0))</f>
        <v>0</v>
      </c>
      <c r="O7" s="159" t="str">
        <f ca="1">IF($B7="","",OFFSET(List1!Y$11,tisk!$A6,0))</f>
        <v>INV</v>
      </c>
      <c r="P7" s="159" t="str">
        <f ca="1">IF($B7="","",OFFSET(List1!Z$11,tisk!$A6,0))</f>
        <v>NE</v>
      </c>
    </row>
    <row r="8" spans="1:16" ht="86.4" x14ac:dyDescent="0.3">
      <c r="A8" s="66"/>
      <c r="B8" s="158"/>
      <c r="C8" s="3" t="str">
        <f ca="1">IF(B7="","",CONCATENATE("Okres ",OFFSET(List1!G$11,tisk!A6,0),"
","Právní forma","
",OFFSET(List1!H$11,tisk!A6,0),"
","IČO ",OFFSET(List1!I$11,tisk!A6,0),"
 ","B.Ú. ",OFFSET(List1!J$11,tisk!A6,0)))</f>
        <v>Okres Olomouc
Právní forma
Obec, městská část hlavního města Prahy
IČO 00635332
 B.Ú. 108837494/0300</v>
      </c>
      <c r="D8" s="5" t="str">
        <f ca="1">IF(B7="","",OFFSET(List1!L$11,tisk!A6,0))</f>
        <v>V obci Slavětín není vybudován veřejný vodovod. Od r. 2015 se projevuje akutní nedostatek vody ve studních. V r. 2019 byla dokončena Dokumentace pro povolení stavby. Podpora je žádána na zpracování Dokumentace pro provedení stavby.</v>
      </c>
      <c r="E8" s="160"/>
      <c r="F8" s="46"/>
      <c r="G8" s="159"/>
      <c r="H8" s="161"/>
      <c r="I8" s="158"/>
      <c r="J8" s="158"/>
      <c r="K8" s="158"/>
      <c r="L8" s="158"/>
      <c r="M8" s="159"/>
      <c r="N8" s="159"/>
      <c r="O8" s="159"/>
      <c r="P8" s="159"/>
    </row>
    <row r="9" spans="1:16" ht="43.2" x14ac:dyDescent="0.3">
      <c r="A9" s="66">
        <f>ROW()/3-1</f>
        <v>2</v>
      </c>
      <c r="B9" s="158"/>
      <c r="C9" s="3"/>
      <c r="D9" s="5" t="str">
        <f ca="1">IF(B7="","",CONCATENATE("Dotace bude použita na:",OFFSET(List1!M$11,tisk!A6,0)))</f>
        <v>Dotace bude použita na:Zpracování projektové dokumentace pro provedení stavby.</v>
      </c>
      <c r="E9" s="160"/>
      <c r="F9" s="47" t="str">
        <f ca="1">IF(B7="","",OFFSET(List1!P$11,tisk!A6,0))</f>
        <v>12/2020</v>
      </c>
      <c r="G9" s="159"/>
      <c r="H9" s="161"/>
      <c r="I9" s="158"/>
      <c r="J9" s="158"/>
      <c r="K9" s="158"/>
      <c r="L9" s="158"/>
      <c r="M9" s="159"/>
      <c r="N9" s="159"/>
      <c r="O9" s="159"/>
      <c r="P9" s="159"/>
    </row>
    <row r="10" spans="1:16" ht="57.6" x14ac:dyDescent="0.3">
      <c r="A10" s="66"/>
      <c r="B10" s="158">
        <v>3</v>
      </c>
      <c r="C10" s="3" t="str">
        <f ca="1">IF(B10="","",CONCATENATE(OFFSET(List1!C$11,tisk!A9,0),"
",OFFSET(List1!D$11,tisk!A9,0),"
",OFFSET(List1!E$11,tisk!A9,0),"
",OFFSET(List1!F$11,tisk!A9,0)))</f>
        <v>Obec Nelešovice
Nelešovice 50
Nelešovice
75103</v>
      </c>
      <c r="D10" s="67" t="str">
        <f ca="1">IF(B10="","",OFFSET(List1!K$11,tisk!A9,0))</f>
        <v>Obec Nelešovice - vodovod</v>
      </c>
      <c r="E10" s="160">
        <f ca="1">IF(B10="","",OFFSET(List1!N$11,tisk!A9,0))</f>
        <v>600000</v>
      </c>
      <c r="F10" s="47" t="str">
        <f ca="1">IF(B10="","",OFFSET(List1!O$11,tisk!A9,0))</f>
        <v>1/2020</v>
      </c>
      <c r="G10" s="159">
        <f ca="1">IF(B10="","",OFFSET(List1!Q$11,tisk!A9,0))</f>
        <v>300000</v>
      </c>
      <c r="H10" s="161" t="str">
        <f ca="1">IF(B10="","",OFFSET(List1!R$11,tisk!A9,0))</f>
        <v>31.12.2020</v>
      </c>
      <c r="I10" s="158">
        <f ca="1">IF(B10="","",OFFSET(List1!S$11,tisk!A9,0))</f>
        <v>160</v>
      </c>
      <c r="J10" s="158">
        <f ca="1">IF(B10="","",OFFSET(List1!T$11,tisk!A9,0))</f>
        <v>190</v>
      </c>
      <c r="K10" s="158">
        <f ca="1">IF(B10="","",OFFSET(List1!U$11,tisk!A9,0))</f>
        <v>100</v>
      </c>
      <c r="L10" s="158">
        <f ca="1">IF(B10="","",OFFSET(List1!V$11,tisk!A9,0))</f>
        <v>450</v>
      </c>
      <c r="M10" s="159">
        <f ca="1">IF($B10="","",OFFSET(List1!W$11,tisk!$A9,0))</f>
        <v>300000</v>
      </c>
      <c r="N10" s="159">
        <f ca="1">IF($B10="","",OFFSET(List1!X$11,tisk!$A9,0))</f>
        <v>0</v>
      </c>
      <c r="O10" s="159" t="str">
        <f ca="1">IF($B10="","",OFFSET(List1!Y$11,tisk!$A9,0))</f>
        <v>INV</v>
      </c>
      <c r="P10" s="159" t="str">
        <f ca="1">IF($B10="","",OFFSET(List1!Z$11,tisk!$A9,0))</f>
        <v>NE</v>
      </c>
    </row>
    <row r="11" spans="1:16" ht="86.4" x14ac:dyDescent="0.3">
      <c r="A11" s="66"/>
      <c r="B11" s="158"/>
      <c r="C11" s="3" t="str">
        <f ca="1">IF(B10="","",CONCATENATE("Okres ",OFFSET(List1!G$11,tisk!A9,0),"
","Právní forma","
",OFFSET(List1!H$11,tisk!A9,0),"
","IČO ",OFFSET(List1!I$11,tisk!A9,0),"
 ","B.Ú. ",OFFSET(List1!J$11,tisk!A9,0)))</f>
        <v>Okres Přerov
Právní forma
Obec, městská část hlavního města Prahy
IČO 00636410
 B.Ú. 94-9218831/0710</v>
      </c>
      <c r="D11" s="5" t="str">
        <f ca="1">IF(B10="","",OFFSET(List1!L$11,tisk!A9,0))</f>
        <v>Zhotovení realizační projektové dokumentace   pro sloučené územní a stavební povolení ve stupni prováděcí dokumentace.</v>
      </c>
      <c r="E11" s="160"/>
      <c r="F11" s="46"/>
      <c r="G11" s="159"/>
      <c r="H11" s="161"/>
      <c r="I11" s="158"/>
      <c r="J11" s="158"/>
      <c r="K11" s="158"/>
      <c r="L11" s="158"/>
      <c r="M11" s="159"/>
      <c r="N11" s="159"/>
      <c r="O11" s="159"/>
      <c r="P11" s="159"/>
    </row>
    <row r="12" spans="1:16" ht="86.4" x14ac:dyDescent="0.3">
      <c r="A12" s="66">
        <f>ROW()/3-1</f>
        <v>3</v>
      </c>
      <c r="B12" s="158"/>
      <c r="C12" s="3"/>
      <c r="D12" s="5" t="str">
        <f ca="1">IF(B10="","",CONCATENATE("Dotace bude použita na:",OFFSET(List1!M$11,tisk!A9,0)))</f>
        <v>Dotace bude použita na:Účelem poskytnutí dotace je částečná úhrada na zhotovení projektové dokumentace pro sloučené územní a stavební povolení a zhotovení realizační dokumentace veřejného vodovodu obce Nelešovice.</v>
      </c>
      <c r="E12" s="160"/>
      <c r="F12" s="47" t="str">
        <f ca="1">IF(B10="","",OFFSET(List1!P$11,tisk!A9,0))</f>
        <v>12/2020</v>
      </c>
      <c r="G12" s="159"/>
      <c r="H12" s="161"/>
      <c r="I12" s="158"/>
      <c r="J12" s="158"/>
      <c r="K12" s="158"/>
      <c r="L12" s="158"/>
      <c r="M12" s="159"/>
      <c r="N12" s="159"/>
      <c r="O12" s="159"/>
      <c r="P12" s="159"/>
    </row>
    <row r="13" spans="1:16" ht="57.6" x14ac:dyDescent="0.3">
      <c r="B13" s="158">
        <v>4</v>
      </c>
      <c r="C13" s="3" t="str">
        <f ca="1">IF(B13="","",CONCATENATE(OFFSET(List1!C$11,tisk!A12,0),"
",OFFSET(List1!D$11,tisk!A12,0),"
",OFFSET(List1!E$11,tisk!A12,0),"
",OFFSET(List1!F$11,tisk!A12,0)))</f>
        <v>Obec Raková u Konice
Raková u Konice 34
Raková u Konice
79857</v>
      </c>
      <c r="D13" s="67" t="str">
        <f ca="1">IF(B13="","",OFFSET(List1!K$11,tisk!A12,0))</f>
        <v>Raková u Konice - splašková kanalizace a ČOV</v>
      </c>
      <c r="E13" s="160">
        <f ca="1">IF(B13="","",OFFSET(List1!N$11,tisk!A12,0))</f>
        <v>600000</v>
      </c>
      <c r="F13" s="47" t="str">
        <f ca="1">IF(B13="","",OFFSET(List1!O$11,tisk!A12,0))</f>
        <v>1/2020</v>
      </c>
      <c r="G13" s="159">
        <f ca="1">IF(B13="","",OFFSET(List1!Q$11,tisk!A12,0))</f>
        <v>300000</v>
      </c>
      <c r="H13" s="161" t="str">
        <f ca="1">IF(B13="","",OFFSET(List1!R$11,tisk!A12,0))</f>
        <v>31.12.2020</v>
      </c>
      <c r="I13" s="158">
        <f ca="1">IF(B13="","",OFFSET(List1!S$11,tisk!A12,0))</f>
        <v>160</v>
      </c>
      <c r="J13" s="158">
        <f ca="1">IF(B13="","",OFFSET(List1!T$11,tisk!A12,0))</f>
        <v>190</v>
      </c>
      <c r="K13" s="158">
        <f ca="1">IF(B13="","",OFFSET(List1!U$11,tisk!A12,0))</f>
        <v>100</v>
      </c>
      <c r="L13" s="158">
        <f ca="1">IF(B13="","",OFFSET(List1!V$11,tisk!A12,0))</f>
        <v>450</v>
      </c>
      <c r="M13" s="159">
        <f ca="1">IF($B13="","",OFFSET(List1!W$11,tisk!$A12,0))</f>
        <v>300000</v>
      </c>
      <c r="N13" s="159">
        <f ca="1">IF($B13="","",OFFSET(List1!X$11,tisk!$A12,0))</f>
        <v>0</v>
      </c>
      <c r="O13" s="159" t="str">
        <f ca="1">IF($B13="","",OFFSET(List1!Y$11,tisk!$A12,0))</f>
        <v>INV</v>
      </c>
      <c r="P13" s="159" t="str">
        <f ca="1">IF($B13="","",OFFSET(List1!Z$11,tisk!$A12,0))</f>
        <v>NE</v>
      </c>
    </row>
    <row r="14" spans="1:16" ht="86.4" x14ac:dyDescent="0.3">
      <c r="B14" s="158"/>
      <c r="C14" s="3" t="str">
        <f ca="1">IF(B13="","",CONCATENATE("Okres ",OFFSET(List1!G$11,tisk!A12,0),"
","Právní forma","
",OFFSET(List1!H$11,tisk!A12,0),"
","IČO ",OFFSET(List1!I$11,tisk!A12,0),"
 ","B.Ú. ",OFFSET(List1!J$11,tisk!A12,0)))</f>
        <v>Okres Prostějov
Právní forma
Obec, městská část hlavního města Prahy
IČO 00600067
 B.Ú. 21026701/0100</v>
      </c>
      <c r="D14" s="5" t="str">
        <f ca="1">IF(B13="","",OFFSET(List1!L$11,tisk!A12,0))</f>
        <v>Projektová dokumentace k územnímu řízení k akci: "Raková u Konice - splašková kanalizace a ČOV".</v>
      </c>
      <c r="E14" s="160"/>
      <c r="F14" s="46"/>
      <c r="G14" s="159"/>
      <c r="H14" s="161"/>
      <c r="I14" s="158"/>
      <c r="J14" s="158"/>
      <c r="K14" s="158"/>
      <c r="L14" s="158"/>
      <c r="M14" s="159"/>
      <c r="N14" s="159"/>
      <c r="O14" s="159"/>
      <c r="P14" s="159"/>
    </row>
    <row r="15" spans="1:16" ht="28.8" x14ac:dyDescent="0.3">
      <c r="A15" s="50">
        <f>ROW()/3-1</f>
        <v>4</v>
      </c>
      <c r="B15" s="158"/>
      <c r="C15" s="3"/>
      <c r="D15" s="5" t="str">
        <f ca="1">IF(B13="","",CONCATENATE("Dotace bude použita na:",OFFSET(List1!M$11,tisk!A12,0)))</f>
        <v>Dotace bude použita na:Projektová dokumentace.</v>
      </c>
      <c r="E15" s="160"/>
      <c r="F15" s="47" t="str">
        <f ca="1">IF(B13="","",OFFSET(List1!P$11,tisk!A12,0))</f>
        <v>12/2020</v>
      </c>
      <c r="G15" s="159"/>
      <c r="H15" s="161"/>
      <c r="I15" s="158"/>
      <c r="J15" s="158"/>
      <c r="K15" s="158"/>
      <c r="L15" s="158"/>
      <c r="M15" s="159"/>
      <c r="N15" s="159"/>
      <c r="O15" s="159"/>
      <c r="P15" s="159"/>
    </row>
    <row r="16" spans="1:16" ht="57.6" x14ac:dyDescent="0.3">
      <c r="B16" s="158">
        <v>5</v>
      </c>
      <c r="C16" s="3" t="str">
        <f ca="1">IF(B16="","",CONCATENATE(OFFSET(List1!C$11,tisk!A15,0),"
",OFFSET(List1!D$11,tisk!A15,0),"
",OFFSET(List1!E$11,tisk!A15,0),"
",OFFSET(List1!F$11,tisk!A15,0)))</f>
        <v>Obec Branná
Branná 23
Branná
78825</v>
      </c>
      <c r="D16" s="67" t="str">
        <f ca="1">IF(B16="","",OFFSET(List1!K$11,tisk!A15,0))</f>
        <v>Dokumentace kulturní dům</v>
      </c>
      <c r="E16" s="160">
        <f ca="1">IF(B16="","",OFFSET(List1!N$11,tisk!A15,0))</f>
        <v>250000</v>
      </c>
      <c r="F16" s="47" t="str">
        <f ca="1">IF(B16="","",OFFSET(List1!O$11,tisk!A15,0))</f>
        <v>1/2020</v>
      </c>
      <c r="G16" s="159">
        <f ca="1">IF(B16="","",OFFSET(List1!Q$11,tisk!A15,0))</f>
        <v>125000</v>
      </c>
      <c r="H16" s="161" t="str">
        <f ca="1">IF(B16="","",OFFSET(List1!R$11,tisk!A15,0))</f>
        <v>31.12.2020</v>
      </c>
      <c r="I16" s="158">
        <f ca="1">IF(B16="","",OFFSET(List1!S$11,tisk!A15,0))</f>
        <v>160</v>
      </c>
      <c r="J16" s="158">
        <f ca="1">IF(B16="","",OFFSET(List1!T$11,tisk!A15,0))</f>
        <v>190</v>
      </c>
      <c r="K16" s="158">
        <f ca="1">IF(B16="","",OFFSET(List1!U$11,tisk!A15,0))</f>
        <v>100</v>
      </c>
      <c r="L16" s="158">
        <f ca="1">IF(B16="","",OFFSET(List1!V$11,tisk!A15,0))</f>
        <v>450</v>
      </c>
      <c r="M16" s="159">
        <f ca="1">IF($B16="","",OFFSET(List1!W$11,tisk!$A15,0))</f>
        <v>125000</v>
      </c>
      <c r="N16" s="159">
        <f ca="1">IF($B16="","",OFFSET(List1!X$11,tisk!$A15,0))</f>
        <v>0</v>
      </c>
      <c r="O16" s="159" t="str">
        <f ca="1">IF($B16="","",OFFSET(List1!Y$11,tisk!$A15,0))</f>
        <v>INV</v>
      </c>
      <c r="P16" s="159" t="str">
        <f ca="1">IF($B16="","",OFFSET(List1!Z$11,tisk!$A15,0))</f>
        <v>NE</v>
      </c>
    </row>
    <row r="17" spans="1:16" ht="86.4" x14ac:dyDescent="0.3">
      <c r="B17" s="158"/>
      <c r="C17" s="3" t="str">
        <f ca="1">IF(B16="","",CONCATENATE("Okres ",OFFSET(List1!G$11,tisk!A15,0),"
","Právní forma","
",OFFSET(List1!H$11,tisk!A15,0),"
","IČO ",OFFSET(List1!I$11,tisk!A15,0),"
 ","B.Ú. ",OFFSET(List1!J$11,tisk!A15,0)))</f>
        <v>Okres Šumperk
Právní forma
Obec, městská část hlavního města Prahy
IČO 00302406
 B.Ú. 1905664359/0800</v>
      </c>
      <c r="D17" s="5" t="str">
        <f ca="1">IF(B16="","",OFFSET(List1!L$11,tisk!A15,0))</f>
        <v>Provedení projektové dokumentace pro povolení stavebních úprav pro změnu v užívání stavby bývalé mateřské školy.</v>
      </c>
      <c r="E17" s="160"/>
      <c r="F17" s="46"/>
      <c r="G17" s="159"/>
      <c r="H17" s="161"/>
      <c r="I17" s="158"/>
      <c r="J17" s="158"/>
      <c r="K17" s="158"/>
      <c r="L17" s="158"/>
      <c r="M17" s="159"/>
      <c r="N17" s="159"/>
      <c r="O17" s="159"/>
      <c r="P17" s="159"/>
    </row>
    <row r="18" spans="1:16" ht="28.8" x14ac:dyDescent="0.3">
      <c r="A18" s="50">
        <f>ROW()/3-1</f>
        <v>5</v>
      </c>
      <c r="B18" s="158"/>
      <c r="C18" s="3"/>
      <c r="D18" s="5" t="str">
        <f ca="1">IF(B16="","",CONCATENATE("Dotace bude použita na:",OFFSET(List1!M$11,tisk!A15,0)))</f>
        <v>Dotace bude použita na:Projektová dokumentace.</v>
      </c>
      <c r="E18" s="160"/>
      <c r="F18" s="47" t="str">
        <f ca="1">IF(B16="","",OFFSET(List1!P$11,tisk!A15,0))</f>
        <v>12/2020</v>
      </c>
      <c r="G18" s="159"/>
      <c r="H18" s="161"/>
      <c r="I18" s="158"/>
      <c r="J18" s="158"/>
      <c r="K18" s="158"/>
      <c r="L18" s="158"/>
      <c r="M18" s="159"/>
      <c r="N18" s="159"/>
      <c r="O18" s="159"/>
      <c r="P18" s="159"/>
    </row>
    <row r="19" spans="1:16" s="2" customFormat="1" ht="57.6" x14ac:dyDescent="0.3">
      <c r="A19" s="50"/>
      <c r="B19" s="158">
        <v>6</v>
      </c>
      <c r="C19" s="3" t="str">
        <f ca="1">IF(B19="","",CONCATENATE(OFFSET(List1!C$11,tisk!A18,0),"
",OFFSET(List1!D$11,tisk!A18,0),"
",OFFSET(List1!E$11,tisk!A18,0),"
",OFFSET(List1!F$11,tisk!A18,0)))</f>
        <v>Obec Grymov
Grymov 27
Grymov
75121</v>
      </c>
      <c r="D19" s="67" t="str">
        <f ca="1">IF(B19="","",OFFSET(List1!K$11,tisk!A18,0))</f>
        <v>Projektová dokumentace na rekonstrukci komunikace</v>
      </c>
      <c r="E19" s="160">
        <f ca="1">IF(B19="","",OFFSET(List1!N$11,tisk!A18,0))</f>
        <v>170610</v>
      </c>
      <c r="F19" s="47" t="str">
        <f ca="1">IF(B19="","",OFFSET(List1!O$11,tisk!A18,0))</f>
        <v>1/2020</v>
      </c>
      <c r="G19" s="159">
        <f ca="1">IF(B19="","",OFFSET(List1!Q$11,tisk!A18,0))</f>
        <v>85305</v>
      </c>
      <c r="H19" s="161" t="str">
        <f ca="1">IF(B19="","",OFFSET(List1!R$11,tisk!A18,0))</f>
        <v>31.12.2020</v>
      </c>
      <c r="I19" s="158">
        <f ca="1">IF(B19="","",OFFSET(List1!S$11,tisk!A18,0))</f>
        <v>180</v>
      </c>
      <c r="J19" s="158">
        <f ca="1">IF(B19="","",OFFSET(List1!T$11,tisk!A18,0))</f>
        <v>160</v>
      </c>
      <c r="K19" s="158">
        <f ca="1">IF(B19="","",OFFSET(List1!U$11,tisk!A18,0))</f>
        <v>100</v>
      </c>
      <c r="L19" s="158">
        <f ca="1">IF(B19="","",OFFSET(List1!V$11,tisk!A18,0))</f>
        <v>440</v>
      </c>
      <c r="M19" s="159">
        <f ca="1">IF($B19="","",OFFSET(List1!W$11,tisk!$A18,0))</f>
        <v>85305</v>
      </c>
      <c r="N19" s="159">
        <f ca="1">IF($B19="","",OFFSET(List1!X$11,tisk!$A18,0))</f>
        <v>0</v>
      </c>
      <c r="O19" s="159" t="str">
        <f ca="1">IF($B19="","",OFFSET(List1!Y$11,tisk!$A18,0))</f>
        <v>INV</v>
      </c>
      <c r="P19" s="159" t="str">
        <f ca="1">IF($B19="","",OFFSET(List1!Z$11,tisk!$A18,0))</f>
        <v>NE</v>
      </c>
    </row>
    <row r="20" spans="1:16" s="2" customFormat="1" ht="100.8" x14ac:dyDescent="0.3">
      <c r="A20" s="50"/>
      <c r="B20" s="158"/>
      <c r="C20" s="3" t="str">
        <f ca="1">IF(B19="","",CONCATENATE("Okres ",OFFSET(List1!G$11,tisk!A18,0),"
","Právní forma","
",OFFSET(List1!H$11,tisk!A18,0),"
","IČO ",OFFSET(List1!I$11,tisk!A18,0),"
 ","B.Ú. ",OFFSET(List1!J$11,tisk!A18,0)))</f>
        <v>Okres Přerov
Právní forma
Obec, městská část hlavního města Prahy
IČO 00636231
 B.Ú. 25023831/0100</v>
      </c>
      <c r="D20" s="5" t="str">
        <f ca="1">IF(B19="","",OFFSET(List1!L$11,tisk!A18,0))</f>
        <v>Je žádáno o dotaci na pořízení projektové dokumentace na rekonstrukci komunikace, která má být zrekonstruována za účelem zajištění bezpečného příjezdu k novostavbám v obci tak. Slouží tímto k rozvoji obce a zajištění lepší obslužnosti obce.</v>
      </c>
      <c r="E20" s="160"/>
      <c r="F20" s="46"/>
      <c r="G20" s="159"/>
      <c r="H20" s="161"/>
      <c r="I20" s="158"/>
      <c r="J20" s="158"/>
      <c r="K20" s="158"/>
      <c r="L20" s="158"/>
      <c r="M20" s="159"/>
      <c r="N20" s="159"/>
      <c r="O20" s="159"/>
      <c r="P20" s="159"/>
    </row>
    <row r="21" spans="1:16" s="2" customFormat="1" ht="43.2" x14ac:dyDescent="0.3">
      <c r="A21" s="50">
        <f>ROW()/3-1</f>
        <v>6</v>
      </c>
      <c r="B21" s="158"/>
      <c r="C21" s="3"/>
      <c r="D21" s="5" t="str">
        <f ca="1">IF(B19="","",CONCATENATE("Dotace bude použita na:",OFFSET(List1!M$11,tisk!A18,0)))</f>
        <v>Dotace bude použita na:Jedná se o výdaje na zpracování studie a dokumentace pro společné povolení.</v>
      </c>
      <c r="E21" s="160"/>
      <c r="F21" s="47" t="str">
        <f ca="1">IF(B19="","",OFFSET(List1!P$11,tisk!A18,0))</f>
        <v>12/2020</v>
      </c>
      <c r="G21" s="159"/>
      <c r="H21" s="161"/>
      <c r="I21" s="158"/>
      <c r="J21" s="158"/>
      <c r="K21" s="158"/>
      <c r="L21" s="158"/>
      <c r="M21" s="159"/>
      <c r="N21" s="159"/>
      <c r="O21" s="159"/>
      <c r="P21" s="159"/>
    </row>
    <row r="22" spans="1:16" s="2" customFormat="1" ht="57.6" x14ac:dyDescent="0.3">
      <c r="A22" s="50"/>
      <c r="B22" s="158">
        <v>7</v>
      </c>
      <c r="C22" s="3" t="str">
        <f ca="1">IF(B22="","",CONCATENATE(OFFSET(List1!C$11,tisk!A21,0),"
",OFFSET(List1!D$11,tisk!A21,0),"
",OFFSET(List1!E$11,tisk!A21,0),"
",OFFSET(List1!F$11,tisk!A21,0)))</f>
        <v>Obec Radvanice
Radvanice 9
Radvanice
75121</v>
      </c>
      <c r="D22" s="67" t="str">
        <f ca="1">IF(B22="","",OFFSET(List1!K$11,tisk!A21,0))</f>
        <v>Pořízení projektové dokumentace na rekonstrukci chodníků v obci Radvanice</v>
      </c>
      <c r="E22" s="160">
        <f ca="1">IF(B22="","",OFFSET(List1!N$11,tisk!A21,0))</f>
        <v>150000</v>
      </c>
      <c r="F22" s="47" t="str">
        <f ca="1">IF(B22="","",OFFSET(List1!O$11,tisk!A21,0))</f>
        <v>1/2020</v>
      </c>
      <c r="G22" s="159">
        <f ca="1">IF(B22="","",OFFSET(List1!Q$11,tisk!A21,0))</f>
        <v>75000</v>
      </c>
      <c r="H22" s="161" t="str">
        <f ca="1">IF(B22="","",OFFSET(List1!R$11,tisk!A21,0))</f>
        <v>31.12.2020</v>
      </c>
      <c r="I22" s="158">
        <f ca="1">IF(B22="","",OFFSET(List1!S$11,tisk!A21,0))</f>
        <v>140</v>
      </c>
      <c r="J22" s="158">
        <f ca="1">IF(B22="","",OFFSET(List1!T$11,tisk!A21,0))</f>
        <v>200</v>
      </c>
      <c r="K22" s="158">
        <f ca="1">IF(B22="","",OFFSET(List1!U$11,tisk!A21,0))</f>
        <v>100</v>
      </c>
      <c r="L22" s="158">
        <f ca="1">IF(B22="","",OFFSET(List1!V$11,tisk!A21,0))</f>
        <v>440</v>
      </c>
      <c r="M22" s="159">
        <f ca="1">IF($B22="","",OFFSET(List1!W$11,tisk!$A21,0))</f>
        <v>75000</v>
      </c>
      <c r="N22" s="159">
        <f ca="1">IF($B22="","",OFFSET(List1!X$11,tisk!$A21,0))</f>
        <v>0</v>
      </c>
      <c r="O22" s="159" t="str">
        <f ca="1">IF($B22="","",OFFSET(List1!Y$11,tisk!$A21,0))</f>
        <v>INV</v>
      </c>
      <c r="P22" s="159" t="str">
        <f ca="1">IF($B22="","",OFFSET(List1!Z$11,tisk!$A21,0))</f>
        <v>NE</v>
      </c>
    </row>
    <row r="23" spans="1:16" s="2" customFormat="1" ht="86.4" x14ac:dyDescent="0.3">
      <c r="A23" s="50"/>
      <c r="B23" s="158"/>
      <c r="C23" s="3" t="str">
        <f ca="1">IF(B22="","",CONCATENATE("Okres ",OFFSET(List1!G$11,tisk!A21,0),"
","Právní forma","
",OFFSET(List1!H$11,tisk!A21,0),"
","IČO ",OFFSET(List1!I$11,tisk!A21,0),"
 ","B.Ú. ",OFFSET(List1!J$11,tisk!A21,0)))</f>
        <v>Okres Přerov
Právní forma
Obec, městská část hlavního města Prahy
IČO 00636533
 B.Ú. 165305777/0300</v>
      </c>
      <c r="D23" s="5" t="str">
        <f ca="1">IF(B22="","",OFFSET(List1!L$11,tisk!A21,0))</f>
        <v>Pořízení projektové dokumentace na rekonstrukci chodníků v obci Radvanice.</v>
      </c>
      <c r="E23" s="160"/>
      <c r="F23" s="46"/>
      <c r="G23" s="159"/>
      <c r="H23" s="161"/>
      <c r="I23" s="158"/>
      <c r="J23" s="158"/>
      <c r="K23" s="158"/>
      <c r="L23" s="158"/>
      <c r="M23" s="159"/>
      <c r="N23" s="159"/>
      <c r="O23" s="159"/>
      <c r="P23" s="159"/>
    </row>
    <row r="24" spans="1:16" s="2" customFormat="1" ht="57.6" x14ac:dyDescent="0.3">
      <c r="A24" s="50">
        <f>ROW()/3-1</f>
        <v>7</v>
      </c>
      <c r="B24" s="158"/>
      <c r="C24" s="3"/>
      <c r="D24" s="5" t="str">
        <f ca="1">IF(B22="","",CONCATENATE("Dotace bude použita na:",OFFSET(List1!M$11,tisk!A21,0)))</f>
        <v>Dotace bude použita na:Vypracování kompletní projektové dokumentace pro realizaci záměru rekonstrukce chodníků v obci Radvanice.</v>
      </c>
      <c r="E24" s="160"/>
      <c r="F24" s="47" t="str">
        <f ca="1">IF(B22="","",OFFSET(List1!P$11,tisk!A21,0))</f>
        <v>12/2020</v>
      </c>
      <c r="G24" s="159"/>
      <c r="H24" s="161"/>
      <c r="I24" s="158"/>
      <c r="J24" s="158"/>
      <c r="K24" s="158"/>
      <c r="L24" s="158"/>
      <c r="M24" s="159"/>
      <c r="N24" s="159"/>
      <c r="O24" s="159"/>
      <c r="P24" s="159"/>
    </row>
    <row r="25" spans="1:16" s="2" customFormat="1" ht="57.6" x14ac:dyDescent="0.3">
      <c r="A25" s="50"/>
      <c r="B25" s="158">
        <v>8</v>
      </c>
      <c r="C25" s="3" t="str">
        <f ca="1">IF(B25="","",CONCATENATE(OFFSET(List1!C$11,tisk!A24,0),"
",OFFSET(List1!D$11,tisk!A24,0),"
",OFFSET(List1!E$11,tisk!A24,0),"
",OFFSET(List1!F$11,tisk!A24,0)))</f>
        <v>Obec Ostružná
Ostružná 135
Ostružná
78825</v>
      </c>
      <c r="D25" s="67" t="str">
        <f ca="1">IF(B25="","",OFFSET(List1!K$11,tisk!A24,0))</f>
        <v>ČOV a kanalizace Ostružná</v>
      </c>
      <c r="E25" s="160">
        <f ca="1">IF(B25="","",OFFSET(List1!N$11,tisk!A24,0))</f>
        <v>1800000</v>
      </c>
      <c r="F25" s="47" t="str">
        <f ca="1">IF(B25="","",OFFSET(List1!O$11,tisk!A24,0))</f>
        <v>1/2020</v>
      </c>
      <c r="G25" s="159">
        <f ca="1">IF(B25="","",OFFSET(List1!Q$11,tisk!A24,0))</f>
        <v>300000</v>
      </c>
      <c r="H25" s="161" t="str">
        <f ca="1">IF(B25="","",OFFSET(List1!R$11,tisk!A24,0))</f>
        <v>31.12.2020</v>
      </c>
      <c r="I25" s="158">
        <f ca="1">IF(B25="","",OFFSET(List1!S$11,tisk!A24,0))</f>
        <v>180</v>
      </c>
      <c r="J25" s="158">
        <f ca="1">IF(B25="","",OFFSET(List1!T$11,tisk!A24,0))</f>
        <v>150</v>
      </c>
      <c r="K25" s="158">
        <f ca="1">IF(B25="","",OFFSET(List1!U$11,tisk!A24,0))</f>
        <v>100</v>
      </c>
      <c r="L25" s="158">
        <f ca="1">IF(B25="","",OFFSET(List1!V$11,tisk!A24,0))</f>
        <v>430</v>
      </c>
      <c r="M25" s="159">
        <f ca="1">IF($B25="","",OFFSET(List1!W$11,tisk!$A24,0))</f>
        <v>300000</v>
      </c>
      <c r="N25" s="159">
        <f ca="1">IF($B25="","",OFFSET(List1!X$11,tisk!$A24,0))</f>
        <v>0</v>
      </c>
      <c r="O25" s="159" t="str">
        <f ca="1">IF($B25="","",OFFSET(List1!Y$11,tisk!$A24,0))</f>
        <v>INV</v>
      </c>
      <c r="P25" s="159" t="str">
        <f ca="1">IF($B25="","",OFFSET(List1!Z$11,tisk!$A24,0))</f>
        <v>NE</v>
      </c>
    </row>
    <row r="26" spans="1:16" s="2" customFormat="1" ht="86.4" x14ac:dyDescent="0.3">
      <c r="A26" s="50"/>
      <c r="B26" s="158"/>
      <c r="C26" s="3" t="str">
        <f ca="1">IF(B25="","",CONCATENATE("Okres ",OFFSET(List1!G$11,tisk!A24,0),"
","Právní forma","
",OFFSET(List1!H$11,tisk!A24,0),"
","IČO ",OFFSET(List1!I$11,tisk!A24,0),"
 ","B.Ú. ",OFFSET(List1!J$11,tisk!A24,0)))</f>
        <v>Okres Jeseník
Právní forma
Obec, městská část hlavního města Prahy
IČO 00636096
 B.Ú. 94-1517861/0710</v>
      </c>
      <c r="D26" s="5" t="str">
        <f ca="1">IF(B25="","",OFFSET(List1!L$11,tisk!A24,0))</f>
        <v>Účelem akce je rekonstrukce ČOV OSTRUŽNÁ a odkanalizování místní části Ramzová.</v>
      </c>
      <c r="E26" s="160"/>
      <c r="F26" s="46"/>
      <c r="G26" s="159"/>
      <c r="H26" s="161"/>
      <c r="I26" s="158"/>
      <c r="J26" s="158"/>
      <c r="K26" s="158"/>
      <c r="L26" s="158"/>
      <c r="M26" s="159"/>
      <c r="N26" s="159"/>
      <c r="O26" s="159"/>
      <c r="P26" s="159"/>
    </row>
    <row r="27" spans="1:16" s="2" customFormat="1" ht="100.8" x14ac:dyDescent="0.3">
      <c r="A27" s="50">
        <f>ROW()/3-1</f>
        <v>8</v>
      </c>
      <c r="B27" s="158"/>
      <c r="C27" s="3"/>
      <c r="D27" s="5" t="str">
        <f ca="1">IF(B25="","",CONCATENATE("Dotace bude použita na:",OFFSET(List1!M$11,tisk!A24,0)))</f>
        <v>Dotace bude použita na:Vyhotovení prováděcí projektové dokumentace pro rekonstrukci ČOV Ostružná a odkanalizování místní části Ramzová, včetně přečerpávací stanice. Stavební projektová dokumentace ČOV Ostružná a odkanalizování místní části Ramzová.</v>
      </c>
      <c r="E27" s="160"/>
      <c r="F27" s="47" t="str">
        <f ca="1">IF(B25="","",OFFSET(List1!P$11,tisk!A24,0))</f>
        <v>12/2020</v>
      </c>
      <c r="G27" s="159"/>
      <c r="H27" s="161"/>
      <c r="I27" s="158"/>
      <c r="J27" s="158"/>
      <c r="K27" s="158"/>
      <c r="L27" s="158"/>
      <c r="M27" s="159"/>
      <c r="N27" s="159"/>
      <c r="O27" s="159"/>
      <c r="P27" s="159"/>
    </row>
    <row r="28" spans="1:16" s="2" customFormat="1" ht="57.6" x14ac:dyDescent="0.3">
      <c r="A28" s="50"/>
      <c r="B28" s="158">
        <v>9</v>
      </c>
      <c r="C28" s="3" t="str">
        <f ca="1">IF(B28="","",CONCATENATE(OFFSET(List1!C$11,tisk!A27,0),"
",OFFSET(List1!D$11,tisk!A27,0),"
",OFFSET(List1!E$11,tisk!A27,0),"
",OFFSET(List1!F$11,tisk!A27,0)))</f>
        <v>Obec Loučka
Loučka 76
Loučka
78322</v>
      </c>
      <c r="D28" s="67" t="str">
        <f ca="1">IF(B28="","",OFFSET(List1!K$11,tisk!A27,0))</f>
        <v>Společná projektová dokumentace na akci "Odkanalizování obcí Bílsko - Loučka"</v>
      </c>
      <c r="E28" s="160">
        <f ca="1">IF(B28="","",OFFSET(List1!N$11,tisk!A27,0))</f>
        <v>290000</v>
      </c>
      <c r="F28" s="47" t="str">
        <f ca="1">IF(B28="","",OFFSET(List1!O$11,tisk!A27,0))</f>
        <v>1/2020</v>
      </c>
      <c r="G28" s="159">
        <f ca="1">IF(B28="","",OFFSET(List1!Q$11,tisk!A27,0))</f>
        <v>145000</v>
      </c>
      <c r="H28" s="161" t="str">
        <f ca="1">IF(B28="","",OFFSET(List1!R$11,tisk!A27,0))</f>
        <v>31.12.2020</v>
      </c>
      <c r="I28" s="158">
        <f ca="1">IF(B28="","",OFFSET(List1!S$11,tisk!A27,0))</f>
        <v>140</v>
      </c>
      <c r="J28" s="158">
        <f ca="1">IF(B28="","",OFFSET(List1!T$11,tisk!A27,0))</f>
        <v>190</v>
      </c>
      <c r="K28" s="158">
        <f ca="1">IF(B28="","",OFFSET(List1!U$11,tisk!A27,0))</f>
        <v>100</v>
      </c>
      <c r="L28" s="158">
        <f ca="1">IF(B28="","",OFFSET(List1!V$11,tisk!A27,0))</f>
        <v>430</v>
      </c>
      <c r="M28" s="159">
        <f ca="1">IF($B28="","",OFFSET(List1!W$11,tisk!$A27,0))</f>
        <v>145000</v>
      </c>
      <c r="N28" s="159">
        <f ca="1">IF($B28="","",OFFSET(List1!X$11,tisk!$A27,0))</f>
        <v>0</v>
      </c>
      <c r="O28" s="159" t="str">
        <f ca="1">IF($B28="","",OFFSET(List1!Y$11,tisk!$A27,0))</f>
        <v>INV</v>
      </c>
      <c r="P28" s="159" t="str">
        <f ca="1">IF($B28="","",OFFSET(List1!Z$11,tisk!$A27,0))</f>
        <v>NE</v>
      </c>
    </row>
    <row r="29" spans="1:16" s="2" customFormat="1" ht="86.4" x14ac:dyDescent="0.3">
      <c r="A29" s="50"/>
      <c r="B29" s="158"/>
      <c r="C29" s="3" t="str">
        <f ca="1">IF(B28="","",CONCATENATE("Okres ",OFFSET(List1!G$11,tisk!A27,0),"
","Právní forma","
",OFFSET(List1!H$11,tisk!A27,0),"
","IČO ",OFFSET(List1!I$11,tisk!A27,0),"
 ","B.Ú. ",OFFSET(List1!J$11,tisk!A27,0)))</f>
        <v>Okres Olomouc
Právní forma
Obec, městská část hlavního města Prahy
IČO 00576247
 B.Ú. 1817939359/0800</v>
      </c>
      <c r="D29" s="5" t="str">
        <f ca="1">IF(B28="","",OFFSET(List1!L$11,tisk!A27,0))</f>
        <v>Cílem akce je vypracování projektové dokumentace na akci "Odkanalizování obcí Bílsko a Loučka" se společnou ČOV v katastru obce Bílsko.</v>
      </c>
      <c r="E29" s="160"/>
      <c r="F29" s="46"/>
      <c r="G29" s="159"/>
      <c r="H29" s="161"/>
      <c r="I29" s="158"/>
      <c r="J29" s="158"/>
      <c r="K29" s="158"/>
      <c r="L29" s="158"/>
      <c r="M29" s="159"/>
      <c r="N29" s="159"/>
      <c r="O29" s="159"/>
      <c r="P29" s="159"/>
    </row>
    <row r="30" spans="1:16" s="2" customFormat="1" ht="115.2" x14ac:dyDescent="0.3">
      <c r="A30" s="50">
        <f>ROW()/3-1</f>
        <v>9</v>
      </c>
      <c r="B30" s="158"/>
      <c r="C30" s="3"/>
      <c r="D30" s="5" t="str">
        <f ca="1">IF(B28="","",CONCATENATE("Dotace bude použita na:",OFFSET(List1!M$11,tisk!A27,0)))</f>
        <v>Dotace bude použita na:Zpracování projektové dokumentace na akci "Odkanalizování obcí Bílsko a Loučka"-
1. fáze 
- Geodetické práce
-Průzkumné práce
-Projekční práce
-Technolog + elektro (ČOV).</v>
      </c>
      <c r="E30" s="160"/>
      <c r="F30" s="47" t="str">
        <f ca="1">IF(B28="","",OFFSET(List1!P$11,tisk!A27,0))</f>
        <v>12/2020</v>
      </c>
      <c r="G30" s="159"/>
      <c r="H30" s="161"/>
      <c r="I30" s="158"/>
      <c r="J30" s="158"/>
      <c r="K30" s="158"/>
      <c r="L30" s="158"/>
      <c r="M30" s="159"/>
      <c r="N30" s="159"/>
      <c r="O30" s="159"/>
      <c r="P30" s="159"/>
    </row>
    <row r="31" spans="1:16" s="2" customFormat="1" ht="57.6" x14ac:dyDescent="0.3">
      <c r="A31" s="50"/>
      <c r="B31" s="158">
        <v>10</v>
      </c>
      <c r="C31" s="3" t="str">
        <f ca="1">IF(B31="","",CONCATENATE(OFFSET(List1!C$11,tisk!A30,0),"
",OFFSET(List1!D$11,tisk!A30,0),"
",OFFSET(List1!E$11,tisk!A30,0),"
",OFFSET(List1!F$11,tisk!A30,0)))</f>
        <v>Obec Podolí
Podolí 33
Podolí
75116</v>
      </c>
      <c r="D31" s="67" t="str">
        <f ca="1">IF(B31="","",OFFSET(List1!K$11,tisk!A30,0))</f>
        <v>Projektová dokumentace na ČOV</v>
      </c>
      <c r="E31" s="160">
        <f ca="1">IF(B31="","",OFFSET(List1!N$11,tisk!A30,0))</f>
        <v>450000</v>
      </c>
      <c r="F31" s="47" t="str">
        <f ca="1">IF(B31="","",OFFSET(List1!O$11,tisk!A30,0))</f>
        <v>1/2020</v>
      </c>
      <c r="G31" s="159">
        <f ca="1">IF(B31="","",OFFSET(List1!Q$11,tisk!A30,0))</f>
        <v>220000</v>
      </c>
      <c r="H31" s="161" t="str">
        <f ca="1">IF(B31="","",OFFSET(List1!R$11,tisk!A30,0))</f>
        <v>31.12.2020</v>
      </c>
      <c r="I31" s="158">
        <f ca="1">IF(B31="","",OFFSET(List1!S$11,tisk!A30,0))</f>
        <v>140</v>
      </c>
      <c r="J31" s="158">
        <f ca="1">IF(B31="","",OFFSET(List1!T$11,tisk!A30,0))</f>
        <v>190</v>
      </c>
      <c r="K31" s="158">
        <f ca="1">IF(B31="","",OFFSET(List1!U$11,tisk!A30,0))</f>
        <v>100</v>
      </c>
      <c r="L31" s="158">
        <f ca="1">IF(B31="","",OFFSET(List1!V$11,tisk!A30,0))</f>
        <v>430</v>
      </c>
      <c r="M31" s="159">
        <f ca="1">IF($B31="","",OFFSET(List1!W$11,tisk!$A30,0))</f>
        <v>220000</v>
      </c>
      <c r="N31" s="159">
        <f ca="1">IF($B31="","",OFFSET(List1!X$11,tisk!$A30,0))</f>
        <v>0</v>
      </c>
      <c r="O31" s="159" t="str">
        <f ca="1">IF($B31="","",OFFSET(List1!Y$11,tisk!$A30,0))</f>
        <v>INV</v>
      </c>
      <c r="P31" s="159" t="str">
        <f ca="1">IF($B31="","",OFFSET(List1!Z$11,tisk!$A30,0))</f>
        <v>NE</v>
      </c>
    </row>
    <row r="32" spans="1:16" s="2" customFormat="1" ht="86.4" x14ac:dyDescent="0.3">
      <c r="A32" s="50"/>
      <c r="B32" s="158"/>
      <c r="C32" s="3" t="str">
        <f ca="1">IF(B31="","",CONCATENATE("Okres ",OFFSET(List1!G$11,tisk!A30,0),"
","Právní forma","
",OFFSET(List1!H$11,tisk!A30,0),"
","IČO ",OFFSET(List1!I$11,tisk!A30,0),"
 ","B.Ú. ",OFFSET(List1!J$11,tisk!A30,0)))</f>
        <v>Okres Přerov
Právní forma
Obec, městská část hlavního města Prahy
IČO 00636479
 B.Ú. 94-10112831/0710</v>
      </c>
      <c r="D32" s="5" t="str">
        <f ca="1">IF(B31="","",OFFSET(List1!L$11,tisk!A30,0))</f>
        <v>Zpracováno projektové dokumentace na čištění odpadních vod v obci Podolí u Přerova.</v>
      </c>
      <c r="E32" s="160"/>
      <c r="F32" s="46"/>
      <c r="G32" s="159"/>
      <c r="H32" s="161"/>
      <c r="I32" s="158"/>
      <c r="J32" s="158"/>
      <c r="K32" s="158"/>
      <c r="L32" s="158"/>
      <c r="M32" s="159"/>
      <c r="N32" s="159"/>
      <c r="O32" s="159"/>
      <c r="P32" s="159"/>
    </row>
    <row r="33" spans="1:16" s="2" customFormat="1" ht="28.8" x14ac:dyDescent="0.3">
      <c r="A33" s="50">
        <f>ROW()/3-1</f>
        <v>10</v>
      </c>
      <c r="B33" s="158"/>
      <c r="C33" s="3"/>
      <c r="D33" s="5" t="str">
        <f ca="1">IF(B31="","",CONCATENATE("Dotace bude použita na:",OFFSET(List1!M$11,tisk!A30,0)))</f>
        <v>Dotace bude použita na:Projektová dokumentace na ČOV.</v>
      </c>
      <c r="E33" s="160"/>
      <c r="F33" s="47" t="str">
        <f ca="1">IF(B31="","",OFFSET(List1!P$11,tisk!A30,0))</f>
        <v>12/2020</v>
      </c>
      <c r="G33" s="159"/>
      <c r="H33" s="161"/>
      <c r="I33" s="158"/>
      <c r="J33" s="158"/>
      <c r="K33" s="158"/>
      <c r="L33" s="158"/>
      <c r="M33" s="159"/>
      <c r="N33" s="159"/>
      <c r="O33" s="159"/>
      <c r="P33" s="159"/>
    </row>
    <row r="34" spans="1:16" s="2" customFormat="1" ht="75" customHeight="1" x14ac:dyDescent="0.3">
      <c r="A34" s="50"/>
      <c r="B34" s="158">
        <v>11</v>
      </c>
      <c r="C34" s="3" t="str">
        <f ca="1">IF(B34="","",CONCATENATE(OFFSET(List1!C$11,tisk!A33,0),"
",OFFSET(List1!D$11,tisk!A33,0),"
",OFFSET(List1!E$11,tisk!A33,0),"
",OFFSET(List1!F$11,tisk!A33,0)))</f>
        <v>Obec Zborov
Zborov 28
Zborov
78901</v>
      </c>
      <c r="D34" s="67" t="str">
        <f ca="1">IF(B34="","",OFFSET(List1!K$11,tisk!A33,0))</f>
        <v>Zpracování projektové dokumentace na kanalizaci a ČOV v obci Zborov</v>
      </c>
      <c r="E34" s="160">
        <f ca="1">IF(B34="","",OFFSET(List1!N$11,tisk!A33,0))</f>
        <v>586000</v>
      </c>
      <c r="F34" s="47" t="str">
        <f ca="1">IF(B34="","",OFFSET(List1!O$11,tisk!A33,0))</f>
        <v>1/2020</v>
      </c>
      <c r="G34" s="159">
        <f ca="1">IF(B34="","",OFFSET(List1!Q$11,tisk!A33,0))</f>
        <v>293000</v>
      </c>
      <c r="H34" s="161" t="str">
        <f ca="1">IF(B34="","",OFFSET(List1!R$11,tisk!A33,0))</f>
        <v>31.12.2020</v>
      </c>
      <c r="I34" s="158">
        <f ca="1">IF(B34="","",OFFSET(List1!S$11,tisk!A33,0))</f>
        <v>110</v>
      </c>
      <c r="J34" s="158">
        <f ca="1">IF(B34="","",OFFSET(List1!T$11,tisk!A33,0))</f>
        <v>170</v>
      </c>
      <c r="K34" s="158">
        <f ca="1">IF(B34="","",OFFSET(List1!U$11,tisk!A33,0))</f>
        <v>150</v>
      </c>
      <c r="L34" s="158">
        <f ca="1">IF(B34="","",OFFSET(List1!V$11,tisk!A33,0))</f>
        <v>430</v>
      </c>
      <c r="M34" s="159">
        <f ca="1">IF($B34="","",OFFSET(List1!W$11,tisk!$A33,0))</f>
        <v>293000</v>
      </c>
      <c r="N34" s="159">
        <f ca="1">IF($B34="","",OFFSET(List1!X$11,tisk!$A33,0))</f>
        <v>0</v>
      </c>
      <c r="O34" s="159" t="str">
        <f ca="1">IF($B34="","",OFFSET(List1!Y$11,tisk!$A33,0))</f>
        <v>INV</v>
      </c>
      <c r="P34" s="159" t="str">
        <f ca="1">IF($B34="","",OFFSET(List1!Z$11,tisk!$A33,0))</f>
        <v>NE</v>
      </c>
    </row>
    <row r="35" spans="1:16" s="2" customFormat="1" ht="86.4" x14ac:dyDescent="0.3">
      <c r="A35" s="50"/>
      <c r="B35" s="158"/>
      <c r="C35" s="3" t="str">
        <f ca="1">IF(B34="","",CONCATENATE("Okres ",OFFSET(List1!G$11,tisk!A33,0),"
","Právní forma","
",OFFSET(List1!H$11,tisk!A33,0),"
","IČO ",OFFSET(List1!I$11,tisk!A33,0),"
 ","B.Ú. ",OFFSET(List1!J$11,tisk!A33,0)))</f>
        <v>Okres Šumperk
Právní forma
Obec, městská část hlavního města Prahy
IČO 00853143
 B.Ú. 26226841/0100</v>
      </c>
      <c r="D35" s="5" t="str">
        <f ca="1">IF(B34="","",OFFSET(List1!L$11,tisk!A33,0))</f>
        <v>Zpracování projektové dokumentace pro vydání rozhodnutí o umístění stavby "Vybudování splaškové kanalizace a ČOV v obci Zborov". Projektová dokumentace bude zpracována v souladu s vyhláškou č. 499/2006 Sb., o dokumentaci staveb.</v>
      </c>
      <c r="E35" s="160"/>
      <c r="F35" s="46"/>
      <c r="G35" s="159"/>
      <c r="H35" s="161"/>
      <c r="I35" s="158"/>
      <c r="J35" s="158"/>
      <c r="K35" s="158"/>
      <c r="L35" s="158"/>
      <c r="M35" s="159"/>
      <c r="N35" s="159"/>
      <c r="O35" s="159"/>
      <c r="P35" s="159"/>
    </row>
    <row r="36" spans="1:16" s="2" customFormat="1" ht="57.6" x14ac:dyDescent="0.3">
      <c r="A36" s="50">
        <f>ROW()/3-1</f>
        <v>11</v>
      </c>
      <c r="B36" s="158"/>
      <c r="C36" s="3"/>
      <c r="D36" s="5" t="str">
        <f ca="1">IF(B34="","",CONCATENATE("Dotace bude použita na:",OFFSET(List1!M$11,tisk!A33,0)))</f>
        <v>Dotace bude použita na:Zpracování projektové dokumentace pro vydání rozhodnutí o umístění stavby "Vybudování splaškové kanalizace a ČOV v obci Zborov".</v>
      </c>
      <c r="E36" s="160"/>
      <c r="F36" s="47" t="str">
        <f ca="1">IF(B34="","",OFFSET(List1!P$11,tisk!A33,0))</f>
        <v>12/2020</v>
      </c>
      <c r="G36" s="159"/>
      <c r="H36" s="161"/>
      <c r="I36" s="158"/>
      <c r="J36" s="158"/>
      <c r="K36" s="158"/>
      <c r="L36" s="158"/>
      <c r="M36" s="159"/>
      <c r="N36" s="159"/>
      <c r="O36" s="159"/>
      <c r="P36" s="159"/>
    </row>
    <row r="37" spans="1:16" s="2" customFormat="1" ht="57.6" x14ac:dyDescent="0.3">
      <c r="A37" s="50"/>
      <c r="B37" s="158">
        <v>12</v>
      </c>
      <c r="C37" s="3" t="str">
        <f ca="1">IF(B37="","",CONCATENATE(OFFSET(List1!C$11,tisk!A36,0),"
",OFFSET(List1!D$11,tisk!A36,0),"
",OFFSET(List1!E$11,tisk!A36,0),"
",OFFSET(List1!F$11,tisk!A36,0)))</f>
        <v>Obec Rejchartice
Rejchartice 47
Rejchartice
78701</v>
      </c>
      <c r="D37" s="67" t="str">
        <f ca="1">IF(B37="","",OFFSET(List1!K$11,tisk!A36,0))</f>
        <v>Zpracování projektové dokumentace k akci Oprava mostu přes Rejchartický potok</v>
      </c>
      <c r="E37" s="160">
        <f ca="1">IF(B37="","",OFFSET(List1!N$11,tisk!A36,0))</f>
        <v>100000</v>
      </c>
      <c r="F37" s="47" t="str">
        <f ca="1">IF(B37="","",OFFSET(List1!O$11,tisk!A36,0))</f>
        <v>1/2020</v>
      </c>
      <c r="G37" s="159">
        <f ca="1">IF(B37="","",OFFSET(List1!Q$11,tisk!A36,0))</f>
        <v>50000</v>
      </c>
      <c r="H37" s="161" t="str">
        <f ca="1">IF(B37="","",OFFSET(List1!R$11,tisk!A36,0))</f>
        <v>31.12.2020</v>
      </c>
      <c r="I37" s="158">
        <f ca="1">IF(B37="","",OFFSET(List1!S$11,tisk!A36,0))</f>
        <v>180</v>
      </c>
      <c r="J37" s="158">
        <f ca="1">IF(B37="","",OFFSET(List1!T$11,tisk!A36,0))</f>
        <v>140</v>
      </c>
      <c r="K37" s="158">
        <f ca="1">IF(B37="","",OFFSET(List1!U$11,tisk!A36,0))</f>
        <v>100</v>
      </c>
      <c r="L37" s="158">
        <f ca="1">IF(B37="","",OFFSET(List1!V$11,tisk!A36,0))</f>
        <v>420</v>
      </c>
      <c r="M37" s="159">
        <f ca="1">IF($B37="","",OFFSET(List1!W$11,tisk!$A36,0))</f>
        <v>50000</v>
      </c>
      <c r="N37" s="159">
        <f ca="1">IF($B37="","",OFFSET(List1!X$11,tisk!$A36,0))</f>
        <v>0</v>
      </c>
      <c r="O37" s="159" t="str">
        <f ca="1">IF($B37="","",OFFSET(List1!Y$11,tisk!$A36,0))</f>
        <v>NEINV</v>
      </c>
      <c r="P37" s="159" t="str">
        <f ca="1">IF($B37="","",OFFSET(List1!Z$11,tisk!$A36,0))</f>
        <v>NE</v>
      </c>
    </row>
    <row r="38" spans="1:16" s="2" customFormat="1" ht="86.4" x14ac:dyDescent="0.3">
      <c r="A38" s="50"/>
      <c r="B38" s="158"/>
      <c r="C38" s="3" t="str">
        <f ca="1">IF(B37="","",CONCATENATE("Okres ",OFFSET(List1!G$11,tisk!A36,0),"
","Právní forma","
",OFFSET(List1!H$11,tisk!A36,0),"
","IČO ",OFFSET(List1!I$11,tisk!A36,0),"
 ","B.Ú. ",OFFSET(List1!J$11,tisk!A36,0)))</f>
        <v>Okres Šumperk
Právní forma
Obec, městská část hlavního města Prahy
IČO 00635910
 B.Ú. 94-3518841/0710</v>
      </c>
      <c r="D38" s="5" t="str">
        <f ca="1">IF(B37="","",OFFSET(List1!L$11,tisk!A36,0))</f>
        <v>Zpracování projektové dokumentace na opravu mostu přes Rejchartický potok. Tento most je v havarijním stavu, projektovou dokumentaci potřebujeme k umožnění realizace opravy této jediné přístupové cesty do příslušné části obce.</v>
      </c>
      <c r="E38" s="160"/>
      <c r="F38" s="46"/>
      <c r="G38" s="159"/>
      <c r="H38" s="161"/>
      <c r="I38" s="158"/>
      <c r="J38" s="158"/>
      <c r="K38" s="158"/>
      <c r="L38" s="158"/>
      <c r="M38" s="159"/>
      <c r="N38" s="159"/>
      <c r="O38" s="159"/>
      <c r="P38" s="159"/>
    </row>
    <row r="39" spans="1:16" s="2" customFormat="1" ht="28.8" x14ac:dyDescent="0.3">
      <c r="A39" s="50">
        <f>ROW()/3-1</f>
        <v>12</v>
      </c>
      <c r="B39" s="158"/>
      <c r="C39" s="3"/>
      <c r="D39" s="5" t="str">
        <f ca="1">IF(B37="","",CONCATENATE("Dotace bude použita na:",OFFSET(List1!M$11,tisk!A36,0)))</f>
        <v>Dotace bude použita na:Projektovou dokumentaci opravy mostu.</v>
      </c>
      <c r="E39" s="160"/>
      <c r="F39" s="47" t="str">
        <f ca="1">IF(B37="","",OFFSET(List1!P$11,tisk!A36,0))</f>
        <v>6/2020</v>
      </c>
      <c r="G39" s="159"/>
      <c r="H39" s="161"/>
      <c r="I39" s="158"/>
      <c r="J39" s="158"/>
      <c r="K39" s="158"/>
      <c r="L39" s="158"/>
      <c r="M39" s="159"/>
      <c r="N39" s="159"/>
      <c r="O39" s="159"/>
      <c r="P39" s="159"/>
    </row>
    <row r="40" spans="1:16" s="2" customFormat="1" ht="57.6" x14ac:dyDescent="0.3">
      <c r="A40" s="50"/>
      <c r="B40" s="158">
        <v>13</v>
      </c>
      <c r="C40" s="3" t="str">
        <f ca="1">IF(B40="","",CONCATENATE(OFFSET(List1!C$11,tisk!A39,0),"
",OFFSET(List1!D$11,tisk!A39,0),"
",OFFSET(List1!E$11,tisk!A39,0),"
",OFFSET(List1!F$11,tisk!A39,0)))</f>
        <v>Obec Komárov
Komárov 241
Komárov
78501</v>
      </c>
      <c r="D40" s="67" t="str">
        <f ca="1">IF(B40="","",OFFSET(List1!K$11,tisk!A39,0))</f>
        <v>Bezpečnost chodců v Komárově 2. etapa</v>
      </c>
      <c r="E40" s="160">
        <f ca="1">IF(B40="","",OFFSET(List1!N$11,tisk!A39,0))</f>
        <v>241758</v>
      </c>
      <c r="F40" s="47" t="str">
        <f ca="1">IF(B40="","",OFFSET(List1!O$11,tisk!A39,0))</f>
        <v>1/2020</v>
      </c>
      <c r="G40" s="159">
        <f ca="1">IF(B40="","",OFFSET(List1!Q$11,tisk!A39,0))</f>
        <v>120879</v>
      </c>
      <c r="H40" s="161" t="str">
        <f ca="1">IF(B40="","",OFFSET(List1!R$11,tisk!A39,0))</f>
        <v>31.12.2020</v>
      </c>
      <c r="I40" s="158">
        <f ca="1">IF(B40="","",OFFSET(List1!S$11,tisk!A39,0))</f>
        <v>160</v>
      </c>
      <c r="J40" s="158">
        <f ca="1">IF(B40="","",OFFSET(List1!T$11,tisk!A39,0))</f>
        <v>160</v>
      </c>
      <c r="K40" s="158">
        <f ca="1">IF(B40="","",OFFSET(List1!U$11,tisk!A39,0))</f>
        <v>100</v>
      </c>
      <c r="L40" s="158">
        <f ca="1">IF(B40="","",OFFSET(List1!V$11,tisk!A39,0))</f>
        <v>420</v>
      </c>
      <c r="M40" s="159">
        <f ca="1">IF($B40="","",OFFSET(List1!W$11,tisk!$A39,0))</f>
        <v>120879</v>
      </c>
      <c r="N40" s="159">
        <f ca="1">IF($B40="","",OFFSET(List1!X$11,tisk!$A39,0))</f>
        <v>0</v>
      </c>
      <c r="O40" s="159" t="str">
        <f ca="1">IF($B40="","",OFFSET(List1!Y$11,tisk!$A39,0))</f>
        <v>INV</v>
      </c>
      <c r="P40" s="159" t="str">
        <f ca="1">IF($B40="","",OFFSET(List1!Z$11,tisk!$A39,0))</f>
        <v>NE</v>
      </c>
    </row>
    <row r="41" spans="1:16" s="2" customFormat="1" ht="86.4" x14ac:dyDescent="0.3">
      <c r="A41" s="50"/>
      <c r="B41" s="158"/>
      <c r="C41" s="3" t="str">
        <f ca="1">IF(B40="","",CONCATENATE("Okres ",OFFSET(List1!G$11,tisk!A39,0),"
","Právní forma","
",OFFSET(List1!H$11,tisk!A39,0),"
","IČO ",OFFSET(List1!I$11,tisk!A39,0),"
 ","B.Ú. ",OFFSET(List1!J$11,tisk!A39,0)))</f>
        <v>Okres Olomouc
Právní forma
Obec, městská část hlavního města Prahy
IČO 48770566
 B.Ú. 1802932349/0800</v>
      </c>
      <c r="D41" s="5" t="str">
        <f ca="1">IF(B40="","",OFFSET(List1!L$11,tisk!A39,0))</f>
        <v>Předmětem projektové dokumentace je novostavba chodníku středem obce v délce cca 270 m vč. vyřešení BUS zastávky a obratiště a dále pak přechodu / místa pro přecházení přes silnici III/4451 vč. nasvětlení přechodu.</v>
      </c>
      <c r="E41" s="160"/>
      <c r="F41" s="46"/>
      <c r="G41" s="159"/>
      <c r="H41" s="161"/>
      <c r="I41" s="158"/>
      <c r="J41" s="158"/>
      <c r="K41" s="158"/>
      <c r="L41" s="158"/>
      <c r="M41" s="159"/>
      <c r="N41" s="159"/>
      <c r="O41" s="159"/>
      <c r="P41" s="159"/>
    </row>
    <row r="42" spans="1:16" s="2" customFormat="1" ht="86.4" x14ac:dyDescent="0.3">
      <c r="A42" s="50">
        <f>ROW()/3-1</f>
        <v>13</v>
      </c>
      <c r="B42" s="158"/>
      <c r="C42" s="3"/>
      <c r="D42" s="5" t="str">
        <f ca="1">IF(B40="","",CONCATENATE("Dotace bude použita na:",OFFSET(List1!M$11,tisk!A39,0)))</f>
        <v>Dotace bude použita na:Společná dokumentace pro územní řízení a stavební povolení, Inženýrská činnost pro stavební řízení nebo ohlášení stavby, Dokumentace pro provádění stavby, Soupis stavebních prací, dodávek a služeb s výkazem výměr.</v>
      </c>
      <c r="E42" s="160"/>
      <c r="F42" s="47" t="str">
        <f ca="1">IF(B40="","",OFFSET(List1!P$11,tisk!A39,0))</f>
        <v>12/2020</v>
      </c>
      <c r="G42" s="159"/>
      <c r="H42" s="161"/>
      <c r="I42" s="158"/>
      <c r="J42" s="158"/>
      <c r="K42" s="158"/>
      <c r="L42" s="158"/>
      <c r="M42" s="159"/>
      <c r="N42" s="159"/>
      <c r="O42" s="159"/>
      <c r="P42" s="159"/>
    </row>
    <row r="43" spans="1:16" s="2" customFormat="1" ht="57.6" x14ac:dyDescent="0.3">
      <c r="A43" s="50"/>
      <c r="B43" s="158">
        <v>14</v>
      </c>
      <c r="C43" s="3" t="str">
        <f ca="1">IF(B43="","",CONCATENATE(OFFSET(List1!C$11,tisk!A42,0),"
",OFFSET(List1!D$11,tisk!A42,0),"
",OFFSET(List1!E$11,tisk!A42,0),"
",OFFSET(List1!F$11,tisk!A42,0)))</f>
        <v>Obec Hlinsko
Hlinsko 13
Hlinsko
75131</v>
      </c>
      <c r="D43" s="67" t="str">
        <f ca="1">IF(B43="","",OFFSET(List1!K$11,tisk!A42,0))</f>
        <v>Příprava projektové dokumentace - Rekonstrukce budovy prodejny potravin Hlinsko</v>
      </c>
      <c r="E43" s="160">
        <f ca="1">IF(B43="","",OFFSET(List1!N$11,tisk!A42,0))</f>
        <v>250000</v>
      </c>
      <c r="F43" s="47" t="str">
        <f ca="1">IF(B43="","",OFFSET(List1!O$11,tisk!A42,0))</f>
        <v>1/2020</v>
      </c>
      <c r="G43" s="159">
        <f ca="1">IF(B43="","",OFFSET(List1!Q$11,tisk!A42,0))</f>
        <v>125000</v>
      </c>
      <c r="H43" s="161" t="str">
        <f ca="1">IF(B43="","",OFFSET(List1!R$11,tisk!A42,0))</f>
        <v>31.12.2020</v>
      </c>
      <c r="I43" s="158">
        <f ca="1">IF(B43="","",OFFSET(List1!S$11,tisk!A42,0))</f>
        <v>160</v>
      </c>
      <c r="J43" s="158">
        <f ca="1">IF(B43="","",OFFSET(List1!T$11,tisk!A42,0))</f>
        <v>160</v>
      </c>
      <c r="K43" s="158">
        <f ca="1">IF(B43="","",OFFSET(List1!U$11,tisk!A42,0))</f>
        <v>100</v>
      </c>
      <c r="L43" s="158">
        <f ca="1">IF(B43="","",OFFSET(List1!V$11,tisk!A42,0))</f>
        <v>420</v>
      </c>
      <c r="M43" s="159">
        <f ca="1">IF($B43="","",OFFSET(List1!W$11,tisk!$A42,0))</f>
        <v>125000</v>
      </c>
      <c r="N43" s="159">
        <f ca="1">IF($B43="","",OFFSET(List1!X$11,tisk!$A42,0))</f>
        <v>0</v>
      </c>
      <c r="O43" s="159" t="str">
        <f ca="1">IF($B43="","",OFFSET(List1!Y$11,tisk!$A42,0))</f>
        <v>INV</v>
      </c>
      <c r="P43" s="159" t="str">
        <f ca="1">IF($B43="","",OFFSET(List1!Z$11,tisk!$A42,0))</f>
        <v>ANO</v>
      </c>
    </row>
    <row r="44" spans="1:16" s="2" customFormat="1" ht="86.4" x14ac:dyDescent="0.3">
      <c r="A44" s="50"/>
      <c r="B44" s="158"/>
      <c r="C44" s="3" t="str">
        <f ca="1">IF(B43="","",CONCATENATE("Okres ",OFFSET(List1!G$11,tisk!A42,0),"
","Právní forma","
",OFFSET(List1!H$11,tisk!A42,0),"
","IČO ",OFFSET(List1!I$11,tisk!A42,0),"
 ","B.Ú. ",OFFSET(List1!J$11,tisk!A42,0)))</f>
        <v>Okres Přerov
Právní forma
Obec, městská část hlavního města Prahy
IČO 00636240
 B.Ú. 22922831/0100</v>
      </c>
      <c r="D44" s="5" t="str">
        <f ca="1">IF(B43="","",OFFSET(List1!L$11,tisk!A42,0))</f>
        <v>Předmětem projektu je pořízení projektové dokumentace na rekonstrukci budovy prodejny potravin, která je v majetku obce Hlinsko. Pořízením PD a následnou rekonstrukcí prodejny potravin dojde ke zkvalitnění podmínek života v naší obci.</v>
      </c>
      <c r="E44" s="160"/>
      <c r="F44" s="46"/>
      <c r="G44" s="159"/>
      <c r="H44" s="161"/>
      <c r="I44" s="158"/>
      <c r="J44" s="158"/>
      <c r="K44" s="158"/>
      <c r="L44" s="158"/>
      <c r="M44" s="159"/>
      <c r="N44" s="159"/>
      <c r="O44" s="159"/>
      <c r="P44" s="159"/>
    </row>
    <row r="45" spans="1:16" s="2" customFormat="1" ht="43.2" x14ac:dyDescent="0.3">
      <c r="A45" s="50">
        <f>ROW()/3-1</f>
        <v>14</v>
      </c>
      <c r="B45" s="158"/>
      <c r="C45" s="3"/>
      <c r="D45" s="5" t="str">
        <f ca="1">IF(B43="","",CONCATENATE("Dotace bude použita na:",OFFSET(List1!M$11,tisk!A42,0)))</f>
        <v>Dotace bude použita na:Příprava projektové dokumentace na rekonstrukci budovy prodejny potravin.</v>
      </c>
      <c r="E45" s="160"/>
      <c r="F45" s="47" t="str">
        <f ca="1">IF(B43="","",OFFSET(List1!P$11,tisk!A42,0))</f>
        <v>12/2020</v>
      </c>
      <c r="G45" s="159"/>
      <c r="H45" s="161"/>
      <c r="I45" s="158"/>
      <c r="J45" s="158"/>
      <c r="K45" s="158"/>
      <c r="L45" s="158"/>
      <c r="M45" s="159"/>
      <c r="N45" s="159"/>
      <c r="O45" s="159"/>
      <c r="P45" s="159"/>
    </row>
    <row r="46" spans="1:16" s="2" customFormat="1" ht="57.6" x14ac:dyDescent="0.3">
      <c r="A46" s="50"/>
      <c r="B46" s="158">
        <v>15</v>
      </c>
      <c r="C46" s="3" t="str">
        <f ca="1">IF(B46="","",CONCATENATE(OFFSET(List1!C$11,tisk!A45,0),"
",OFFSET(List1!D$11,tisk!A45,0),"
",OFFSET(List1!E$11,tisk!A45,0),"
",OFFSET(List1!F$11,tisk!A45,0)))</f>
        <v>Obec Tučín
Tučín 127
Tučín
75116</v>
      </c>
      <c r="D46" s="67" t="str">
        <f ca="1">IF(B46="","",OFFSET(List1!K$11,tisk!A45,0))</f>
        <v>PD - přestavba zemědělské usedlosti na garáže, dílnu a soc. zázemí pro zaměstnance obce.</v>
      </c>
      <c r="E46" s="160">
        <f ca="1">IF(B46="","",OFFSET(List1!N$11,tisk!A45,0))</f>
        <v>220000</v>
      </c>
      <c r="F46" s="47" t="str">
        <f ca="1">IF(B46="","",OFFSET(List1!O$11,tisk!A45,0))</f>
        <v>1/2020</v>
      </c>
      <c r="G46" s="159">
        <f ca="1">IF(B46="","",OFFSET(List1!Q$11,tisk!A45,0))</f>
        <v>110000</v>
      </c>
      <c r="H46" s="161" t="str">
        <f ca="1">IF(B46="","",OFFSET(List1!R$11,tisk!A45,0))</f>
        <v>31.12.2020</v>
      </c>
      <c r="I46" s="158">
        <f ca="1">IF(B46="","",OFFSET(List1!S$11,tisk!A45,0))</f>
        <v>120</v>
      </c>
      <c r="J46" s="158">
        <f ca="1">IF(B46="","",OFFSET(List1!T$11,tisk!A45,0))</f>
        <v>150</v>
      </c>
      <c r="K46" s="158">
        <f ca="1">IF(B46="","",OFFSET(List1!U$11,tisk!A45,0))</f>
        <v>150</v>
      </c>
      <c r="L46" s="158">
        <f ca="1">IF(B46="","",OFFSET(List1!V$11,tisk!A45,0))</f>
        <v>420</v>
      </c>
      <c r="M46" s="159">
        <f ca="1">IF($B46="","",OFFSET(List1!W$11,tisk!$A45,0))</f>
        <v>110000</v>
      </c>
      <c r="N46" s="159">
        <f ca="1">IF($B46="","",OFFSET(List1!X$11,tisk!$A45,0))</f>
        <v>0</v>
      </c>
      <c r="O46" s="159" t="str">
        <f ca="1">IF($B46="","",OFFSET(List1!Y$11,tisk!$A45,0))</f>
        <v>INV</v>
      </c>
      <c r="P46" s="159" t="str">
        <f ca="1">IF($B46="","",OFFSET(List1!Z$11,tisk!$A45,0))</f>
        <v>NE</v>
      </c>
    </row>
    <row r="47" spans="1:16" s="2" customFormat="1" ht="100.8" x14ac:dyDescent="0.3">
      <c r="A47" s="50"/>
      <c r="B47" s="158"/>
      <c r="C47" s="3" t="str">
        <f ca="1">IF(B46="","",CONCATENATE("Okres ",OFFSET(List1!G$11,tisk!A45,0),"
","Právní forma","
",OFFSET(List1!H$11,tisk!A45,0),"
","IČO ",OFFSET(List1!I$11,tisk!A45,0),"
 ","B.Ú. ",OFFSET(List1!J$11,tisk!A45,0)))</f>
        <v>Okres Přerov
Právní forma
Obec, městská část hlavního města Prahy
IČO 00636631
 B.Ú. 1882946379/0800</v>
      </c>
      <c r="D47" s="5" t="str">
        <f ca="1">IF(B46="","",OFFSET(List1!L$11,tisk!A45,0))</f>
        <v>Zpracování PD na přestavbu starého nevyužitého zemědělského objeku v havarijním stavu na dílnu a garáže včetně sociálního zázemí stálých i sezonních zaměstnanců obce. (šatna,WC, sprchy). Garáže budou využity i pro spolky (zahradkáři,hasiči).</v>
      </c>
      <c r="E47" s="160"/>
      <c r="F47" s="46"/>
      <c r="G47" s="159"/>
      <c r="H47" s="161"/>
      <c r="I47" s="158"/>
      <c r="J47" s="158"/>
      <c r="K47" s="158"/>
      <c r="L47" s="158"/>
      <c r="M47" s="159"/>
      <c r="N47" s="159"/>
      <c r="O47" s="159"/>
      <c r="P47" s="159"/>
    </row>
    <row r="48" spans="1:16" s="2" customFormat="1" ht="86.4" x14ac:dyDescent="0.3">
      <c r="A48" s="50">
        <f>ROW()/3-1</f>
        <v>15</v>
      </c>
      <c r="B48" s="158"/>
      <c r="C48" s="3"/>
      <c r="D48" s="5" t="str">
        <f ca="1">IF(B46="","",CONCATENATE("Dotace bude použita na:",OFFSET(List1!M$11,tisk!A45,0)))</f>
        <v>Dotace bude použita na:Zpracování PD stávající z částí: stavební část, PD statické posouzení, PD elektroinstalace, zaměření a zkreslení stávajícího stavu, inženýrská činnost, PD přípojka vody a vnitřní rozvody, rozpočet, kompletace.</v>
      </c>
      <c r="E48" s="160"/>
      <c r="F48" s="47" t="str">
        <f ca="1">IF(B46="","",OFFSET(List1!P$11,tisk!A45,0))</f>
        <v>12/2020</v>
      </c>
      <c r="G48" s="159"/>
      <c r="H48" s="161"/>
      <c r="I48" s="158"/>
      <c r="J48" s="158"/>
      <c r="K48" s="158"/>
      <c r="L48" s="158"/>
      <c r="M48" s="159"/>
      <c r="N48" s="159"/>
      <c r="O48" s="159"/>
      <c r="P48" s="159"/>
    </row>
    <row r="49" spans="1:16" s="2" customFormat="1" ht="57.6" x14ac:dyDescent="0.3">
      <c r="A49" s="50"/>
      <c r="B49" s="158">
        <v>16</v>
      </c>
      <c r="C49" s="3" t="str">
        <f ca="1">IF(B49="","",CONCATENATE(OFFSET(List1!C$11,tisk!A48,0),"
",OFFSET(List1!D$11,tisk!A48,0),"
",OFFSET(List1!E$11,tisk!A48,0),"
",OFFSET(List1!F$11,tisk!A48,0)))</f>
        <v>Obec Srbce
Srbce 2
Srbce
79827</v>
      </c>
      <c r="D49" s="67" t="str">
        <f ca="1">IF(B49="","",OFFSET(List1!K$11,tisk!A48,0))</f>
        <v>PD Srbce - obnova MK Za Humny</v>
      </c>
      <c r="E49" s="160">
        <f ca="1">IF(B49="","",OFFSET(List1!N$11,tisk!A48,0))</f>
        <v>500000</v>
      </c>
      <c r="F49" s="47" t="str">
        <f ca="1">IF(B49="","",OFFSET(List1!O$11,tisk!A48,0))</f>
        <v>1/2020</v>
      </c>
      <c r="G49" s="159">
        <f ca="1">IF(B49="","",OFFSET(List1!Q$11,tisk!A48,0))</f>
        <v>250000</v>
      </c>
      <c r="H49" s="161" t="str">
        <f ca="1">IF(B49="","",OFFSET(List1!R$11,tisk!A48,0))</f>
        <v>31.12.2020</v>
      </c>
      <c r="I49" s="158">
        <f ca="1">IF(B49="","",OFFSET(List1!S$11,tisk!A48,0))</f>
        <v>150</v>
      </c>
      <c r="J49" s="158">
        <f ca="1">IF(B49="","",OFFSET(List1!T$11,tisk!A48,0))</f>
        <v>160</v>
      </c>
      <c r="K49" s="158">
        <f ca="1">IF(B49="","",OFFSET(List1!U$11,tisk!A48,0))</f>
        <v>100</v>
      </c>
      <c r="L49" s="158">
        <f ca="1">IF(B49="","",OFFSET(List1!V$11,tisk!A48,0))</f>
        <v>410</v>
      </c>
      <c r="M49" s="159">
        <f ca="1">IF($B49="","",OFFSET(List1!W$11,tisk!$A48,0))</f>
        <v>250000</v>
      </c>
      <c r="N49" s="159">
        <f ca="1">IF($B49="","",OFFSET(List1!X$11,tisk!$A48,0))</f>
        <v>0</v>
      </c>
      <c r="O49" s="159" t="str">
        <f ca="1">IF($B49="","",OFFSET(List1!Y$11,tisk!$A48,0))</f>
        <v>INV</v>
      </c>
      <c r="P49" s="159" t="str">
        <f ca="1">IF($B49="","",OFFSET(List1!Z$11,tisk!$A48,0))</f>
        <v>NE</v>
      </c>
    </row>
    <row r="50" spans="1:16" s="2" customFormat="1" ht="86.4" x14ac:dyDescent="0.3">
      <c r="A50" s="50"/>
      <c r="B50" s="158"/>
      <c r="C50" s="3" t="str">
        <f ca="1">IF(B49="","",CONCATENATE("Okres ",OFFSET(List1!G$11,tisk!A48,0),"
","Právní forma","
",OFFSET(List1!H$11,tisk!A48,0),"
","IČO ",OFFSET(List1!I$11,tisk!A48,0),"
 ","B.Ú. ",OFFSET(List1!J$11,tisk!A48,0)))</f>
        <v>Okres Prostějov
Právní forma
Obec, městská část hlavního města Prahy
IČO 47922541
 B.Ú. 9584270207/0710</v>
      </c>
      <c r="D50" s="5" t="str">
        <f ca="1">IF(B49="","",OFFSET(List1!L$11,tisk!A48,0))</f>
        <v>Cílem projektu je zpracování projektové dokumentace Srbce – obnova MK Za Humny. PD bude řešit komplexní stavební obnovu místní komunikace, která obsluhuje 1/3 zastavěného území obce.</v>
      </c>
      <c r="E50" s="160"/>
      <c r="F50" s="46"/>
      <c r="G50" s="159"/>
      <c r="H50" s="161"/>
      <c r="I50" s="158"/>
      <c r="J50" s="158"/>
      <c r="K50" s="158"/>
      <c r="L50" s="158"/>
      <c r="M50" s="159"/>
      <c r="N50" s="159"/>
      <c r="O50" s="159"/>
      <c r="P50" s="159"/>
    </row>
    <row r="51" spans="1:16" s="2" customFormat="1" ht="43.2" x14ac:dyDescent="0.3">
      <c r="A51" s="50">
        <f>ROW()/3-1</f>
        <v>16</v>
      </c>
      <c r="B51" s="158"/>
      <c r="C51" s="3"/>
      <c r="D51" s="5" t="str">
        <f ca="1">IF(B49="","",CONCATENATE("Dotace bude použita na:",OFFSET(List1!M$11,tisk!A48,0)))</f>
        <v>Dotace bude použita na:Z poskytnuté dotace budou hrazeny náklady na zpracovaní projektové dokumentace.</v>
      </c>
      <c r="E51" s="160"/>
      <c r="F51" s="47" t="str">
        <f ca="1">IF(B49="","",OFFSET(List1!P$11,tisk!A48,0))</f>
        <v>12/2020</v>
      </c>
      <c r="G51" s="159"/>
      <c r="H51" s="161"/>
      <c r="I51" s="158"/>
      <c r="J51" s="158"/>
      <c r="K51" s="158"/>
      <c r="L51" s="158"/>
      <c r="M51" s="159"/>
      <c r="N51" s="159"/>
      <c r="O51" s="159"/>
      <c r="P51" s="159"/>
    </row>
    <row r="52" spans="1:16" s="2" customFormat="1" ht="57.6" x14ac:dyDescent="0.3">
      <c r="A52" s="50"/>
      <c r="B52" s="158">
        <v>17</v>
      </c>
      <c r="C52" s="3" t="str">
        <f ca="1">IF(B52="","",CONCATENATE(OFFSET(List1!C$11,tisk!A51,0),"
",OFFSET(List1!D$11,tisk!A51,0),"
",OFFSET(List1!E$11,tisk!A51,0),"
",OFFSET(List1!F$11,tisk!A51,0)))</f>
        <v>Obec Vitčice
Vitčice 31
Vitčice
79827</v>
      </c>
      <c r="D52" s="67" t="str">
        <f ca="1">IF(B52="","",OFFSET(List1!K$11,tisk!A51,0))</f>
        <v>Pprojekt budovy pro obecní techniku a zázemí pro zaměstnance</v>
      </c>
      <c r="E52" s="160">
        <f ca="1">IF(B52="","",OFFSET(List1!N$11,tisk!A51,0))</f>
        <v>350000</v>
      </c>
      <c r="F52" s="47" t="str">
        <f ca="1">IF(B52="","",OFFSET(List1!O$11,tisk!A51,0))</f>
        <v>1/2020</v>
      </c>
      <c r="G52" s="159">
        <f ca="1">IF(B52="","",OFFSET(List1!Q$11,tisk!A51,0))</f>
        <v>175000</v>
      </c>
      <c r="H52" s="161" t="str">
        <f ca="1">IF(B52="","",OFFSET(List1!R$11,tisk!A51,0))</f>
        <v>31.12.2020</v>
      </c>
      <c r="I52" s="158">
        <f ca="1">IF(B52="","",OFFSET(List1!S$11,tisk!A51,0))</f>
        <v>110</v>
      </c>
      <c r="J52" s="158">
        <f ca="1">IF(B52="","",OFFSET(List1!T$11,tisk!A51,0))</f>
        <v>150</v>
      </c>
      <c r="K52" s="158">
        <f ca="1">IF(B52="","",OFFSET(List1!U$11,tisk!A51,0))</f>
        <v>150</v>
      </c>
      <c r="L52" s="158">
        <f ca="1">IF(B52="","",OFFSET(List1!V$11,tisk!A51,0))</f>
        <v>410</v>
      </c>
      <c r="M52" s="159">
        <f ca="1">IF($B52="","",OFFSET(List1!W$11,tisk!$A51,0))</f>
        <v>175000</v>
      </c>
      <c r="N52" s="159">
        <f ca="1">IF($B52="","",OFFSET(List1!X$11,tisk!$A51,0))</f>
        <v>0</v>
      </c>
      <c r="O52" s="159" t="str">
        <f ca="1">IF($B52="","",OFFSET(List1!Y$11,tisk!$A51,0))</f>
        <v>INV</v>
      </c>
      <c r="P52" s="159" t="str">
        <f ca="1">IF($B52="","",OFFSET(List1!Z$11,tisk!$A51,0))</f>
        <v>NE</v>
      </c>
    </row>
    <row r="53" spans="1:16" s="2" customFormat="1" ht="86.4" x14ac:dyDescent="0.3">
      <c r="A53" s="50"/>
      <c r="B53" s="158"/>
      <c r="C53" s="3" t="str">
        <f ca="1">IF(B52="","",CONCATENATE("Okres ",OFFSET(List1!G$11,tisk!A51,0),"
","Právní forma","
",OFFSET(List1!H$11,tisk!A51,0),"
","IČO ",OFFSET(List1!I$11,tisk!A51,0),"
 ","B.Ú. ",OFFSET(List1!J$11,tisk!A51,0)))</f>
        <v>Okres Prostějov
Právní forma
Obec, městská část hlavního města Prahy
IČO 00600091
 B.Ú. 21325701/0100</v>
      </c>
      <c r="D53" s="5" t="str">
        <f ca="1">IF(B52="","",OFFSET(List1!L$11,tisk!A51,0))</f>
        <v>Záměrem projektu je zpracování projektové dokumentace na stavbu budovy pro obecní techniku a vybudování prostor odpovídajících bezpečnostním a hygienickým předpisům zaměstnanců.</v>
      </c>
      <c r="E53" s="160"/>
      <c r="F53" s="46"/>
      <c r="G53" s="159"/>
      <c r="H53" s="161"/>
      <c r="I53" s="158"/>
      <c r="J53" s="158"/>
      <c r="K53" s="158"/>
      <c r="L53" s="158"/>
      <c r="M53" s="159"/>
      <c r="N53" s="159"/>
      <c r="O53" s="159"/>
      <c r="P53" s="159"/>
    </row>
    <row r="54" spans="1:16" s="2" customFormat="1" ht="100.8" x14ac:dyDescent="0.3">
      <c r="A54" s="50">
        <f>ROW()/3-1</f>
        <v>17</v>
      </c>
      <c r="B54" s="158"/>
      <c r="C54" s="3"/>
      <c r="D54" s="5" t="str">
        <f ca="1">IF(B52="","",CONCATENATE("Dotace bude použita na:",OFFSET(List1!M$11,tisk!A51,0)))</f>
        <v>Dotace bude použita na:Architektonická studie a inženýrsko-projektová dokumentace pro "PROJEKT BUDOVY PRO OBECNÍ TECHNIKU A ZÁZEMÍ PRO ZAMĚSTNANCE", včetně potřebné dokumentace pro stavební povolení a územní řízení.</v>
      </c>
      <c r="E54" s="160"/>
      <c r="F54" s="47" t="str">
        <f ca="1">IF(B52="","",OFFSET(List1!P$11,tisk!A51,0))</f>
        <v>12/2020</v>
      </c>
      <c r="G54" s="159"/>
      <c r="H54" s="161"/>
      <c r="I54" s="158"/>
      <c r="J54" s="158"/>
      <c r="K54" s="158"/>
      <c r="L54" s="158"/>
      <c r="M54" s="159"/>
      <c r="N54" s="159"/>
      <c r="O54" s="159"/>
      <c r="P54" s="159"/>
    </row>
    <row r="55" spans="1:16" s="2" customFormat="1" ht="57.6" x14ac:dyDescent="0.3">
      <c r="A55" s="50"/>
      <c r="B55" s="158">
        <v>18</v>
      </c>
      <c r="C55" s="3" t="str">
        <f ca="1">IF(B55="","",CONCATENATE(OFFSET(List1!C$11,tisk!A54,0),"
",OFFSET(List1!D$11,tisk!A54,0),"
",OFFSET(List1!E$11,tisk!A54,0),"
",OFFSET(List1!F$11,tisk!A54,0)))</f>
        <v>Obec Šišma
Šišma 59
Šišma
75111</v>
      </c>
      <c r="D55" s="67" t="str">
        <f ca="1">IF(B55="","",OFFSET(List1!K$11,tisk!A54,0))</f>
        <v>Vypracování studií a projektové dokumentace  pro stavební řízení k plánovaným investičním záměrům obce</v>
      </c>
      <c r="E55" s="160">
        <f ca="1">IF(B55="","",OFFSET(List1!N$11,tisk!A54,0))</f>
        <v>300000</v>
      </c>
      <c r="F55" s="47" t="str">
        <f ca="1">IF(B55="","",OFFSET(List1!O$11,tisk!A54,0))</f>
        <v>1/2020</v>
      </c>
      <c r="G55" s="159">
        <f ca="1">IF(B55="","",OFFSET(List1!Q$11,tisk!A54,0))</f>
        <v>150000</v>
      </c>
      <c r="H55" s="161" t="str">
        <f ca="1">IF(B55="","",OFFSET(List1!R$11,tisk!A54,0))</f>
        <v>31.12.2020</v>
      </c>
      <c r="I55" s="158">
        <f ca="1">IF(B55="","",OFFSET(List1!S$11,tisk!A54,0))</f>
        <v>160</v>
      </c>
      <c r="J55" s="158">
        <f ca="1">IF(B55="","",OFFSET(List1!T$11,tisk!A54,0))</f>
        <v>150</v>
      </c>
      <c r="K55" s="158">
        <f ca="1">IF(B55="","",OFFSET(List1!U$11,tisk!A54,0))</f>
        <v>100</v>
      </c>
      <c r="L55" s="158">
        <f ca="1">IF(B55="","",OFFSET(List1!V$11,tisk!A54,0))</f>
        <v>410</v>
      </c>
      <c r="M55" s="159">
        <f ca="1">IF($B55="","",OFFSET(List1!W$11,tisk!$A54,0))</f>
        <v>150000</v>
      </c>
      <c r="N55" s="159">
        <f ca="1">IF($B55="","",OFFSET(List1!X$11,tisk!$A54,0))</f>
        <v>0</v>
      </c>
      <c r="O55" s="159" t="str">
        <f ca="1">IF($B55="","",OFFSET(List1!Y$11,tisk!$A54,0))</f>
        <v>INV</v>
      </c>
      <c r="P55" s="159" t="str">
        <f ca="1">IF($B55="","",OFFSET(List1!Z$11,tisk!$A54,0))</f>
        <v>ANO</v>
      </c>
    </row>
    <row r="56" spans="1:16" s="2" customFormat="1" ht="86.4" x14ac:dyDescent="0.3">
      <c r="A56" s="50"/>
      <c r="B56" s="158"/>
      <c r="C56" s="3" t="str">
        <f ca="1">IF(B55="","",CONCATENATE("Okres ",OFFSET(List1!G$11,tisk!A54,0),"
","Právní forma","
",OFFSET(List1!H$11,tisk!A54,0),"
","IČO ",OFFSET(List1!I$11,tisk!A54,0),"
 ","B.Ú. ",OFFSET(List1!J$11,tisk!A54,0)))</f>
        <v>Okres Přerov
Právní forma
Obec, městská část hlavního města Prahy
IČO 00636614
 B.Ú. 1888229389/0800</v>
      </c>
      <c r="D56" s="5" t="str">
        <f ca="1">IF(B55="","",OFFSET(List1!L$11,tisk!A54,0))</f>
        <v>Vypracování studií a projektové dokumentace  pro stavební řízení k plánovaným investičním záměrům obce.</v>
      </c>
      <c r="E56" s="160"/>
      <c r="F56" s="46"/>
      <c r="G56" s="159"/>
      <c r="H56" s="161"/>
      <c r="I56" s="158"/>
      <c r="J56" s="158"/>
      <c r="K56" s="158"/>
      <c r="L56" s="158"/>
      <c r="M56" s="159"/>
      <c r="N56" s="159"/>
      <c r="O56" s="159"/>
      <c r="P56" s="159"/>
    </row>
    <row r="57" spans="1:16" s="2" customFormat="1" ht="43.2" x14ac:dyDescent="0.3">
      <c r="A57" s="50">
        <f>ROW()/3-1</f>
        <v>18</v>
      </c>
      <c r="B57" s="158"/>
      <c r="C57" s="3"/>
      <c r="D57" s="5" t="str">
        <f ca="1">IF(B55="","",CONCATENATE("Dotace bude použita na:",OFFSET(List1!M$11,tisk!A54,0)))</f>
        <v>Dotace bude použita na:Na vypracování projektové dokumentace na rekonstrukci veřejných budov.</v>
      </c>
      <c r="E57" s="160"/>
      <c r="F57" s="47" t="str">
        <f ca="1">IF(B55="","",OFFSET(List1!P$11,tisk!A54,0))</f>
        <v>12/2020</v>
      </c>
      <c r="G57" s="159"/>
      <c r="H57" s="161"/>
      <c r="I57" s="158"/>
      <c r="J57" s="158"/>
      <c r="K57" s="158"/>
      <c r="L57" s="158"/>
      <c r="M57" s="159"/>
      <c r="N57" s="159"/>
      <c r="O57" s="159"/>
      <c r="P57" s="159"/>
    </row>
    <row r="58" spans="1:16" s="2" customFormat="1" ht="72" x14ac:dyDescent="0.3">
      <c r="A58" s="50"/>
      <c r="B58" s="158">
        <v>19</v>
      </c>
      <c r="C58" s="3" t="str">
        <f ca="1">IF(B58="","",CONCATENATE(OFFSET(List1!C$11,tisk!A57,0),"
",OFFSET(List1!D$11,tisk!A57,0),"
",OFFSET(List1!E$11,tisk!A57,0),"
",OFFSET(List1!F$11,tisk!A57,0)))</f>
        <v>Obec Pavlovice u Kojetína
Pavlovice u Kojetína 55
Pavlovice u Kojetína
79830</v>
      </c>
      <c r="D58" s="67" t="str">
        <f ca="1">IF(B58="","",OFFSET(List1!K$11,tisk!A57,0))</f>
        <v>Zpracování projektové dokumentace na rekonstrukci hlavního chodníku a vybudování parkovacích ploch v místní části Unčice</v>
      </c>
      <c r="E58" s="160">
        <f ca="1">IF(B58="","",OFFSET(List1!N$11,tisk!A57,0))</f>
        <v>150000</v>
      </c>
      <c r="F58" s="47" t="str">
        <f ca="1">IF(B58="","",OFFSET(List1!O$11,tisk!A57,0))</f>
        <v>1/2020</v>
      </c>
      <c r="G58" s="159">
        <f ca="1">IF(B58="","",OFFSET(List1!Q$11,tisk!A57,0))</f>
        <v>75000</v>
      </c>
      <c r="H58" s="161" t="str">
        <f ca="1">IF(B58="","",OFFSET(List1!R$11,tisk!A57,0))</f>
        <v>31.12.2020</v>
      </c>
      <c r="I58" s="158">
        <f ca="1">IF(B58="","",OFFSET(List1!S$11,tisk!A57,0))</f>
        <v>140</v>
      </c>
      <c r="J58" s="158">
        <f ca="1">IF(B58="","",OFFSET(List1!T$11,tisk!A57,0))</f>
        <v>170</v>
      </c>
      <c r="K58" s="158">
        <f ca="1">IF(B58="","",OFFSET(List1!U$11,tisk!A57,0))</f>
        <v>100</v>
      </c>
      <c r="L58" s="158">
        <f ca="1">IF(B58="","",OFFSET(List1!V$11,tisk!A57,0))</f>
        <v>410</v>
      </c>
      <c r="M58" s="159">
        <f ca="1">IF($B58="","",OFFSET(List1!W$11,tisk!$A57,0))</f>
        <v>75000</v>
      </c>
      <c r="N58" s="159">
        <f ca="1">IF($B58="","",OFFSET(List1!X$11,tisk!$A57,0))</f>
        <v>0</v>
      </c>
      <c r="O58" s="159" t="str">
        <f ca="1">IF($B58="","",OFFSET(List1!Y$11,tisk!$A57,0))</f>
        <v>INV</v>
      </c>
      <c r="P58" s="159" t="str">
        <f ca="1">IF($B58="","",OFFSET(List1!Z$11,tisk!$A57,0))</f>
        <v>NE</v>
      </c>
    </row>
    <row r="59" spans="1:16" s="2" customFormat="1" ht="86.4" x14ac:dyDescent="0.3">
      <c r="A59" s="50"/>
      <c r="B59" s="158"/>
      <c r="C59" s="3" t="str">
        <f ca="1">IF(B58="","",CONCATENATE("Okres ",OFFSET(List1!G$11,tisk!A57,0),"
","Právní forma","
",OFFSET(List1!H$11,tisk!A57,0),"
","IČO ",OFFSET(List1!I$11,tisk!A57,0),"
 ","B.Ú. ",OFFSET(List1!J$11,tisk!A57,0)))</f>
        <v>Okres Prostějov
Právní forma
Obec, městská část hlavního města Prahy
IČO 70891532
 B.Ú. 94-5712701/0710</v>
      </c>
      <c r="D59" s="5" t="str">
        <f ca="1">IF(B58="","",OFFSET(List1!L$11,tisk!A57,0))</f>
        <v>Dotace bude využita na zpracování projektové dokumentace na rekonstrukci starého chodníku ve špatném stavu a vybudování parkovacích ploch pro bezpečnější parkování v místní části Unčice.</v>
      </c>
      <c r="E59" s="160"/>
      <c r="F59" s="46"/>
      <c r="G59" s="159"/>
      <c r="H59" s="161"/>
      <c r="I59" s="158"/>
      <c r="J59" s="158"/>
      <c r="K59" s="158"/>
      <c r="L59" s="158"/>
      <c r="M59" s="159"/>
      <c r="N59" s="159"/>
      <c r="O59" s="159"/>
      <c r="P59" s="159"/>
    </row>
    <row r="60" spans="1:16" s="2" customFormat="1" ht="28.8" x14ac:dyDescent="0.3">
      <c r="A60" s="50">
        <f>ROW()/3-1</f>
        <v>19</v>
      </c>
      <c r="B60" s="158"/>
      <c r="C60" s="3"/>
      <c r="D60" s="5" t="str">
        <f ca="1">IF(B58="","",CONCATENATE("Dotace bude použita na:",OFFSET(List1!M$11,tisk!A57,0)))</f>
        <v>Dotace bude použita na:Zpracování kompletní projektové dokumentace.</v>
      </c>
      <c r="E60" s="160"/>
      <c r="F60" s="47" t="str">
        <f ca="1">IF(B58="","",OFFSET(List1!P$11,tisk!A57,0))</f>
        <v>12/2020</v>
      </c>
      <c r="G60" s="159"/>
      <c r="H60" s="161"/>
      <c r="I60" s="158"/>
      <c r="J60" s="158"/>
      <c r="K60" s="158"/>
      <c r="L60" s="158"/>
      <c r="M60" s="159"/>
      <c r="N60" s="159"/>
      <c r="O60" s="159"/>
      <c r="P60" s="159"/>
    </row>
    <row r="61" spans="1:16" s="2" customFormat="1" ht="57.6" x14ac:dyDescent="0.3">
      <c r="A61" s="50"/>
      <c r="B61" s="158">
        <v>20</v>
      </c>
      <c r="C61" s="3" t="str">
        <f ca="1">IF(B61="","",CONCATENATE(OFFSET(List1!C$11,tisk!A60,0),"
",OFFSET(List1!D$11,tisk!A60,0),"
",OFFSET(List1!E$11,tisk!A60,0),"
",OFFSET(List1!F$11,tisk!A60,0)))</f>
        <v>Obec Lužice
Lužice 58
Šternberk
78501</v>
      </c>
      <c r="D61" s="67" t="str">
        <f ca="1">IF(B61="","",OFFSET(List1!K$11,tisk!A60,0))</f>
        <v>Projektová dokumentace pro rekonstrukci místní komunikace "K Vincentinu" v obci Lužice</v>
      </c>
      <c r="E61" s="160">
        <f ca="1">IF(B61="","",OFFSET(List1!N$11,tisk!A60,0))</f>
        <v>156500</v>
      </c>
      <c r="F61" s="47" t="str">
        <f ca="1">IF(B61="","",OFFSET(List1!O$11,tisk!A60,0))</f>
        <v>1/2020</v>
      </c>
      <c r="G61" s="159">
        <f ca="1">IF(B61="","",OFFSET(List1!Q$11,tisk!A60,0))</f>
        <v>78250</v>
      </c>
      <c r="H61" s="161" t="str">
        <f ca="1">IF(B61="","",OFFSET(List1!R$11,tisk!A60,0))</f>
        <v>31.12.2020</v>
      </c>
      <c r="I61" s="158">
        <f ca="1">IF(B61="","",OFFSET(List1!S$11,tisk!A60,0))</f>
        <v>100</v>
      </c>
      <c r="J61" s="158">
        <f ca="1">IF(B61="","",OFFSET(List1!T$11,tisk!A60,0))</f>
        <v>120</v>
      </c>
      <c r="K61" s="158">
        <f ca="1">IF(B61="","",OFFSET(List1!U$11,tisk!A60,0))</f>
        <v>190</v>
      </c>
      <c r="L61" s="158">
        <f ca="1">IF(B61="","",OFFSET(List1!V$11,tisk!A60,0))</f>
        <v>410</v>
      </c>
      <c r="M61" s="159">
        <f ca="1">IF($B61="","",OFFSET(List1!W$11,tisk!$A60,0))</f>
        <v>78250</v>
      </c>
      <c r="N61" s="159">
        <f ca="1">IF($B61="","",OFFSET(List1!X$11,tisk!$A60,0))</f>
        <v>0</v>
      </c>
      <c r="O61" s="159" t="str">
        <f ca="1">IF($B61="","",OFFSET(List1!Y$11,tisk!$A60,0))</f>
        <v>INV</v>
      </c>
      <c r="P61" s="159" t="str">
        <f ca="1">IF($B61="","",OFFSET(List1!Z$11,tisk!$A60,0))</f>
        <v>NE</v>
      </c>
    </row>
    <row r="62" spans="1:16" s="2" customFormat="1" ht="86.4" x14ac:dyDescent="0.3">
      <c r="A62" s="50"/>
      <c r="B62" s="158"/>
      <c r="C62" s="3" t="str">
        <f ca="1">IF(B61="","",CONCATENATE("Okres ",OFFSET(List1!G$11,tisk!A60,0),"
","Právní forma","
",OFFSET(List1!H$11,tisk!A60,0),"
","IČO ",OFFSET(List1!I$11,tisk!A60,0),"
 ","B.Ú. ",OFFSET(List1!J$11,tisk!A60,0)))</f>
        <v>Okres Olomouc
Právní forma
Obec, městská část hlavního města Prahy
IČO 00849529
 B.Ú. 101831292/2250</v>
      </c>
      <c r="D62" s="5" t="str">
        <f ca="1">IF(B61="","",OFFSET(List1!L$11,tisk!A60,0))</f>
        <v>Projektová dokumentace řeší plánovanou rekonstrukci místní komunikace "Za křížem".</v>
      </c>
      <c r="E62" s="160"/>
      <c r="F62" s="46"/>
      <c r="G62" s="159"/>
      <c r="H62" s="161"/>
      <c r="I62" s="158"/>
      <c r="J62" s="158"/>
      <c r="K62" s="158"/>
      <c r="L62" s="158"/>
      <c r="M62" s="159"/>
      <c r="N62" s="159"/>
      <c r="O62" s="159"/>
      <c r="P62" s="159"/>
    </row>
    <row r="63" spans="1:16" s="2" customFormat="1" ht="28.8" x14ac:dyDescent="0.3">
      <c r="A63" s="50">
        <f>ROW()/3-1</f>
        <v>20</v>
      </c>
      <c r="B63" s="158"/>
      <c r="C63" s="3"/>
      <c r="D63" s="5" t="str">
        <f ca="1">IF(B61="","",CONCATENATE("Dotace bude použita na:",OFFSET(List1!M$11,tisk!A60,0)))</f>
        <v>Dotace bude použita na:Výdaje spojené se zpracováním projektové dokumentace.</v>
      </c>
      <c r="E63" s="160"/>
      <c r="F63" s="47" t="str">
        <f ca="1">IF(B61="","",OFFSET(List1!P$11,tisk!A60,0))</f>
        <v>12/2020</v>
      </c>
      <c r="G63" s="159"/>
      <c r="H63" s="161"/>
      <c r="I63" s="158"/>
      <c r="J63" s="158"/>
      <c r="K63" s="158"/>
      <c r="L63" s="158"/>
      <c r="M63" s="159"/>
      <c r="N63" s="159"/>
      <c r="O63" s="159"/>
      <c r="P63" s="159"/>
    </row>
    <row r="64" spans="1:16" s="2" customFormat="1" ht="57.6" x14ac:dyDescent="0.3">
      <c r="A64" s="50"/>
      <c r="B64" s="158">
        <v>21</v>
      </c>
      <c r="C64" s="3" t="str">
        <f ca="1">IF(B64="","",CONCATENATE(OFFSET(List1!C$11,tisk!A63,0),"
",OFFSET(List1!D$11,tisk!A63,0),"
",OFFSET(List1!E$11,tisk!A63,0),"
",OFFSET(List1!F$11,tisk!A63,0)))</f>
        <v>Obec Dolní Těšice
Dolní Těšice 11
Dolní Těšice
75353</v>
      </c>
      <c r="D64" s="67" t="str">
        <f ca="1">IF(B64="","",OFFSET(List1!K$11,tisk!A63,0))</f>
        <v>PD-Veřejné prostranství okolí obecního domu v Dolních Těšicích</v>
      </c>
      <c r="E64" s="160">
        <f ca="1">IF(B64="","",OFFSET(List1!N$11,tisk!A63,0))</f>
        <v>700000</v>
      </c>
      <c r="F64" s="47" t="str">
        <f ca="1">IF(B64="","",OFFSET(List1!O$11,tisk!A63,0))</f>
        <v>1/2020</v>
      </c>
      <c r="G64" s="159">
        <f ca="1">IF(B64="","",OFFSET(List1!Q$11,tisk!A63,0))</f>
        <v>300000</v>
      </c>
      <c r="H64" s="161" t="str">
        <f ca="1">IF(B64="","",OFFSET(List1!R$11,tisk!A63,0))</f>
        <v>31.12.2020</v>
      </c>
      <c r="I64" s="158">
        <f ca="1">IF(B64="","",OFFSET(List1!S$11,tisk!A63,0))</f>
        <v>200</v>
      </c>
      <c r="J64" s="158">
        <f ca="1">IF(B64="","",OFFSET(List1!T$11,tisk!A63,0))</f>
        <v>105</v>
      </c>
      <c r="K64" s="158">
        <f ca="1">IF(B64="","",OFFSET(List1!U$11,tisk!A63,0))</f>
        <v>100</v>
      </c>
      <c r="L64" s="158">
        <f ca="1">IF(B64="","",OFFSET(List1!V$11,tisk!A63,0))</f>
        <v>405</v>
      </c>
      <c r="M64" s="159">
        <f ca="1">IF($B64="","",OFFSET(List1!W$11,tisk!$A63,0))</f>
        <v>300000</v>
      </c>
      <c r="N64" s="159">
        <f ca="1">IF($B64="","",OFFSET(List1!X$11,tisk!$A63,0))</f>
        <v>0</v>
      </c>
      <c r="O64" s="159" t="str">
        <f ca="1">IF($B64="","",OFFSET(List1!Y$11,tisk!$A63,0))</f>
        <v>INV</v>
      </c>
      <c r="P64" s="159" t="str">
        <f ca="1">IF($B64="","",OFFSET(List1!Z$11,tisk!$A63,0))</f>
        <v>NE</v>
      </c>
    </row>
    <row r="65" spans="1:16" s="2" customFormat="1" ht="86.4" x14ac:dyDescent="0.3">
      <c r="A65" s="50"/>
      <c r="B65" s="158"/>
      <c r="C65" s="3" t="str">
        <f ca="1">IF(B64="","",CONCATENATE("Okres ",OFFSET(List1!G$11,tisk!A63,0),"
","Právní forma","
",OFFSET(List1!H$11,tisk!A63,0),"
","IČO ",OFFSET(List1!I$11,tisk!A63,0),"
 ","B.Ú. ",OFFSET(List1!J$11,tisk!A63,0)))</f>
        <v>Okres Přerov
Právní forma
Obec, městská část hlavního města Prahy
IČO 00636215
 B.Ú. 21524831/0100</v>
      </c>
      <c r="D65" s="5" t="str">
        <f ca="1">IF(B64="","",OFFSET(List1!L$11,tisk!A63,0))</f>
        <v>Předmětem akce je vypracování projektové dokumentace veřejného prostoru. Smyslem je adaptace okolí obecního úřadu v Dolních Těšicích na místo nejen pro tradiční ale i každodenní setkávání.</v>
      </c>
      <c r="E65" s="160"/>
      <c r="F65" s="46"/>
      <c r="G65" s="159"/>
      <c r="H65" s="161"/>
      <c r="I65" s="158"/>
      <c r="J65" s="158"/>
      <c r="K65" s="158"/>
      <c r="L65" s="158"/>
      <c r="M65" s="159"/>
      <c r="N65" s="159"/>
      <c r="O65" s="159"/>
      <c r="P65" s="159"/>
    </row>
    <row r="66" spans="1:16" s="2" customFormat="1" ht="28.8" x14ac:dyDescent="0.3">
      <c r="A66" s="50">
        <f>ROW()/3-1</f>
        <v>21</v>
      </c>
      <c r="B66" s="158"/>
      <c r="C66" s="3"/>
      <c r="D66" s="5" t="str">
        <f ca="1">IF(B64="","",CONCATENATE("Dotace bude použita na:",OFFSET(List1!M$11,tisk!A63,0)))</f>
        <v>Dotace bude použita na:Projektová dokumentace.</v>
      </c>
      <c r="E66" s="160"/>
      <c r="F66" s="47" t="str">
        <f ca="1">IF(B64="","",OFFSET(List1!P$11,tisk!A63,0))</f>
        <v>12/2020</v>
      </c>
      <c r="G66" s="159"/>
      <c r="H66" s="161"/>
      <c r="I66" s="158"/>
      <c r="J66" s="158"/>
      <c r="K66" s="158"/>
      <c r="L66" s="158"/>
      <c r="M66" s="159"/>
      <c r="N66" s="159"/>
      <c r="O66" s="159"/>
      <c r="P66" s="159"/>
    </row>
    <row r="67" spans="1:16" s="2" customFormat="1" ht="57.6" x14ac:dyDescent="0.3">
      <c r="A67" s="50"/>
      <c r="B67" s="158">
        <v>22</v>
      </c>
      <c r="C67" s="3" t="str">
        <f ca="1">IF(B67="","",CONCATENATE(OFFSET(List1!C$11,tisk!A66,0),"
",OFFSET(List1!D$11,tisk!A66,0),"
",OFFSET(List1!E$11,tisk!A66,0),"
",OFFSET(List1!F$11,tisk!A66,0)))</f>
        <v>Obec Vincencov
Vincencov 63
Vincencov
79804</v>
      </c>
      <c r="D67" s="67" t="str">
        <f ca="1">IF(B67="","",OFFSET(List1!K$11,tisk!A66,0))</f>
        <v>Projektová dokumentace - Vodovod v obci Vincencov</v>
      </c>
      <c r="E67" s="160">
        <f ca="1">IF(B67="","",OFFSET(List1!N$11,tisk!A66,0))</f>
        <v>300000</v>
      </c>
      <c r="F67" s="47" t="str">
        <f ca="1">IF(B67="","",OFFSET(List1!O$11,tisk!A66,0))</f>
        <v>1/2020</v>
      </c>
      <c r="G67" s="159">
        <f ca="1">IF(B67="","",OFFSET(List1!Q$11,tisk!A66,0))</f>
        <v>150000</v>
      </c>
      <c r="H67" s="161" t="str">
        <f ca="1">IF(B67="","",OFFSET(List1!R$11,tisk!A66,0))</f>
        <v>31.12.2020</v>
      </c>
      <c r="I67" s="158">
        <f ca="1">IF(B67="","",OFFSET(List1!S$11,tisk!A66,0))</f>
        <v>150</v>
      </c>
      <c r="J67" s="158">
        <f ca="1">IF(B67="","",OFFSET(List1!T$11,tisk!A66,0))</f>
        <v>150</v>
      </c>
      <c r="K67" s="158">
        <f ca="1">IF(B67="","",OFFSET(List1!U$11,tisk!A66,0))</f>
        <v>100</v>
      </c>
      <c r="L67" s="158">
        <f ca="1">IF(B67="","",OFFSET(List1!V$11,tisk!A66,0))</f>
        <v>400</v>
      </c>
      <c r="M67" s="159">
        <f ca="1">IF($B67="","",OFFSET(List1!W$11,tisk!$A66,0))</f>
        <v>150000</v>
      </c>
      <c r="N67" s="159">
        <f ca="1">IF($B67="","",OFFSET(List1!X$11,tisk!$A66,0))</f>
        <v>0</v>
      </c>
      <c r="O67" s="159" t="str">
        <f ca="1">IF($B67="","",OFFSET(List1!Y$11,tisk!$A66,0))</f>
        <v>INV</v>
      </c>
      <c r="P67" s="159" t="str">
        <f ca="1">IF($B67="","",OFFSET(List1!Z$11,tisk!$A66,0))</f>
        <v>NE</v>
      </c>
    </row>
    <row r="68" spans="1:16" s="2" customFormat="1" ht="100.8" x14ac:dyDescent="0.3">
      <c r="A68" s="50"/>
      <c r="B68" s="158"/>
      <c r="C68" s="3" t="str">
        <f ca="1">IF(B67="","",CONCATENATE("Okres ",OFFSET(List1!G$11,tisk!A66,0),"
","Právní forma","
",OFFSET(List1!H$11,tisk!A66,0),"
","IČO ",OFFSET(List1!I$11,tisk!A66,0),"
 ","B.Ú. ",OFFSET(List1!J$11,tisk!A66,0)))</f>
        <v>Okres Prostějov
Právní forma
Obec, městská část hlavního města Prahy
IČO 47919761
 B.Ú. 94-11813701/0710</v>
      </c>
      <c r="D68" s="5" t="str">
        <f ca="1">IF(B67="","",OFFSET(List1!L$11,tisk!A66,0))</f>
        <v>Projektová dokumentace, geodetické výškopisné a polohopisné zaměření staveniště, informativní stavebně-geologický průzkum a následně vyhotovena projektová dokumentace pro vydání společného povolení liniové stavby technické infrastruktury.</v>
      </c>
      <c r="E68" s="160"/>
      <c r="F68" s="46"/>
      <c r="G68" s="159"/>
      <c r="H68" s="161"/>
      <c r="I68" s="158"/>
      <c r="J68" s="158"/>
      <c r="K68" s="158"/>
      <c r="L68" s="158"/>
      <c r="M68" s="159"/>
      <c r="N68" s="159"/>
      <c r="O68" s="159"/>
      <c r="P68" s="159"/>
    </row>
    <row r="69" spans="1:16" s="2" customFormat="1" ht="100.8" x14ac:dyDescent="0.3">
      <c r="A69" s="50">
        <f>ROW()/3-1</f>
        <v>22</v>
      </c>
      <c r="B69" s="158"/>
      <c r="C69" s="3"/>
      <c r="D69" s="5" t="str">
        <f ca="1">IF(B67="","",CONCATENATE("Dotace bude použita na:",OFFSET(List1!M$11,tisk!A66,0)))</f>
        <v>Dotace bude použita na:Geodetické výškopisné a polohopisné zaměření staveniště, informativní stavebně-geologický průzkum a následně vyhotovena projektová dokumentace pro vydání společného povolení liniové stavby technické infrastruktury.</v>
      </c>
      <c r="E69" s="160"/>
      <c r="F69" s="47" t="str">
        <f ca="1">IF(B67="","",OFFSET(List1!P$11,tisk!A66,0))</f>
        <v>12/2020</v>
      </c>
      <c r="G69" s="159"/>
      <c r="H69" s="161"/>
      <c r="I69" s="158"/>
      <c r="J69" s="158"/>
      <c r="K69" s="158"/>
      <c r="L69" s="158"/>
      <c r="M69" s="159"/>
      <c r="N69" s="159"/>
      <c r="O69" s="159"/>
      <c r="P69" s="159"/>
    </row>
    <row r="70" spans="1:16" s="2" customFormat="1" ht="57.6" x14ac:dyDescent="0.3">
      <c r="A70" s="50"/>
      <c r="B70" s="158">
        <v>23</v>
      </c>
      <c r="C70" s="3" t="str">
        <f ca="1">IF(B70="","",CONCATENATE(OFFSET(List1!C$11,tisk!A69,0),"
",OFFSET(List1!D$11,tisk!A69,0),"
",OFFSET(List1!E$11,tisk!A69,0),"
",OFFSET(List1!F$11,tisk!A69,0)))</f>
        <v>Obec Bezuchov
Bezuchov 14
Bezuchov
75354</v>
      </c>
      <c r="D70" s="67" t="str">
        <f ca="1">IF(B70="","",OFFSET(List1!K$11,tisk!A69,0))</f>
        <v>Podpora přípravy projektové dokumentace pro stavební povolení</v>
      </c>
      <c r="E70" s="160">
        <f ca="1">IF(B70="","",OFFSET(List1!N$11,tisk!A69,0))</f>
        <v>300000</v>
      </c>
      <c r="F70" s="47" t="str">
        <f ca="1">IF(B70="","",OFFSET(List1!O$11,tisk!A69,0))</f>
        <v>1/2020</v>
      </c>
      <c r="G70" s="159">
        <f ca="1">IF(B70="","",OFFSET(List1!Q$11,tisk!A69,0))</f>
        <v>150000</v>
      </c>
      <c r="H70" s="161" t="str">
        <f ca="1">IF(B70="","",OFFSET(List1!R$11,tisk!A69,0))</f>
        <v>31.12.2020</v>
      </c>
      <c r="I70" s="158">
        <f ca="1">IF(B70="","",OFFSET(List1!S$11,tisk!A69,0))</f>
        <v>110</v>
      </c>
      <c r="J70" s="158">
        <f ca="1">IF(B70="","",OFFSET(List1!T$11,tisk!A69,0))</f>
        <v>190</v>
      </c>
      <c r="K70" s="158">
        <f ca="1">IF(B70="","",OFFSET(List1!U$11,tisk!A69,0))</f>
        <v>100</v>
      </c>
      <c r="L70" s="158">
        <f ca="1">IF(B70="","",OFFSET(List1!V$11,tisk!A69,0))</f>
        <v>400</v>
      </c>
      <c r="M70" s="159">
        <f ca="1">IF($B70="","",OFFSET(List1!W$11,tisk!$A69,0))</f>
        <v>150000</v>
      </c>
      <c r="N70" s="159">
        <f ca="1">IF($B70="","",OFFSET(List1!X$11,tisk!$A69,0))</f>
        <v>0</v>
      </c>
      <c r="O70" s="159" t="str">
        <f ca="1">IF($B70="","",OFFSET(List1!Y$11,tisk!$A69,0))</f>
        <v>INV</v>
      </c>
      <c r="P70" s="159" t="str">
        <f ca="1">IF($B70="","",OFFSET(List1!Z$11,tisk!$A69,0))</f>
        <v>NE</v>
      </c>
    </row>
    <row r="71" spans="1:16" s="2" customFormat="1" ht="86.4" x14ac:dyDescent="0.3">
      <c r="A71" s="50"/>
      <c r="B71" s="158"/>
      <c r="C71" s="3" t="str">
        <f ca="1">IF(B70="","",CONCATENATE("Okres ",OFFSET(List1!G$11,tisk!A69,0),"
","Právní forma","
",OFFSET(List1!H$11,tisk!A69,0),"
","IČO ",OFFSET(List1!I$11,tisk!A69,0),"
 ","B.Ú. ",OFFSET(List1!J$11,tisk!A69,0)))</f>
        <v>Okres Přerov
Právní forma
Obec, městská část hlavního města Prahy
IČO 00636118
 B.Ú. 23124831/0100</v>
      </c>
      <c r="D71" s="5" t="str">
        <f ca="1">IF(B70="","",OFFSET(List1!L$11,tisk!A69,0))</f>
        <v>Vypracování projektové dokumentace ke stavebnímu povolení na akci Likvidace odpadních vod, Bezuchov - kanalizace a ČOV.</v>
      </c>
      <c r="E71" s="160"/>
      <c r="F71" s="46"/>
      <c r="G71" s="159"/>
      <c r="H71" s="161"/>
      <c r="I71" s="158"/>
      <c r="J71" s="158"/>
      <c r="K71" s="158"/>
      <c r="L71" s="158"/>
      <c r="M71" s="159"/>
      <c r="N71" s="159"/>
      <c r="O71" s="159"/>
      <c r="P71" s="159"/>
    </row>
    <row r="72" spans="1:16" s="2" customFormat="1" ht="57.6" x14ac:dyDescent="0.3">
      <c r="A72" s="50">
        <f>ROW()/3-1</f>
        <v>23</v>
      </c>
      <c r="B72" s="158"/>
      <c r="C72" s="3"/>
      <c r="D72" s="5" t="str">
        <f ca="1">IF(B70="","",CONCATENATE("Dotace bude použita na:",OFFSET(List1!M$11,tisk!A69,0)))</f>
        <v>Dotace bude použita na:Vypracování projektové dokumentace ke stavebnímu povolení na akci Likvidace odpadních vod, Bezuchov - kanalizace a ČOV.</v>
      </c>
      <c r="E72" s="160"/>
      <c r="F72" s="47" t="str">
        <f ca="1">IF(B70="","",OFFSET(List1!P$11,tisk!A69,0))</f>
        <v>12/2020</v>
      </c>
      <c r="G72" s="159"/>
      <c r="H72" s="161"/>
      <c r="I72" s="158"/>
      <c r="J72" s="158"/>
      <c r="K72" s="158"/>
      <c r="L72" s="158"/>
      <c r="M72" s="159"/>
      <c r="N72" s="159"/>
      <c r="O72" s="159"/>
      <c r="P72" s="159"/>
    </row>
    <row r="73" spans="1:16" s="2" customFormat="1" ht="57.6" x14ac:dyDescent="0.3">
      <c r="A73" s="50"/>
      <c r="B73" s="158">
        <v>24</v>
      </c>
      <c r="C73" s="3" t="str">
        <f ca="1">IF(B73="","",CONCATENATE(OFFSET(List1!C$11,tisk!A72,0),"
",OFFSET(List1!D$11,tisk!A72,0),"
",OFFSET(List1!E$11,tisk!A72,0),"
",OFFSET(List1!F$11,tisk!A72,0)))</f>
        <v>Obec Bílsko
Bílsko 11
Bílsko
78322</v>
      </c>
      <c r="D73" s="67" t="str">
        <f ca="1">IF(B73="","",OFFSET(List1!K$11,tisk!A72,0))</f>
        <v>Společná projektová dokumentace na akci "Odkanalizování obcí Bílsko-Loučka"</v>
      </c>
      <c r="E73" s="160">
        <f ca="1">IF(B73="","",OFFSET(List1!N$11,tisk!A72,0))</f>
        <v>351202</v>
      </c>
      <c r="F73" s="47" t="str">
        <f ca="1">IF(B73="","",OFFSET(List1!O$11,tisk!A72,0))</f>
        <v>1/2020</v>
      </c>
      <c r="G73" s="159">
        <f ca="1">IF(B73="","",OFFSET(List1!Q$11,tisk!A72,0))</f>
        <v>175000</v>
      </c>
      <c r="H73" s="161" t="str">
        <f ca="1">IF(B73="","",OFFSET(List1!R$11,tisk!A72,0))</f>
        <v>31.12.2020</v>
      </c>
      <c r="I73" s="158">
        <f ca="1">IF(B73="","",OFFSET(List1!S$11,tisk!A72,0))</f>
        <v>110</v>
      </c>
      <c r="J73" s="158">
        <f ca="1">IF(B73="","",OFFSET(List1!T$11,tisk!A72,0))</f>
        <v>190</v>
      </c>
      <c r="K73" s="158">
        <f ca="1">IF(B73="","",OFFSET(List1!U$11,tisk!A72,0))</f>
        <v>100</v>
      </c>
      <c r="L73" s="158">
        <f ca="1">IF(B73="","",OFFSET(List1!V$11,tisk!A72,0))</f>
        <v>400</v>
      </c>
      <c r="M73" s="159">
        <f ca="1">IF($B73="","",OFFSET(List1!W$11,tisk!$A72,0))</f>
        <v>0</v>
      </c>
      <c r="N73" s="159">
        <f ca="1">IF($B73="","",OFFSET(List1!X$11,tisk!$A72,0))</f>
        <v>175000</v>
      </c>
      <c r="O73" s="159" t="str">
        <f ca="1">IF($B73="","",OFFSET(List1!Y$11,tisk!$A72,0))</f>
        <v>INV</v>
      </c>
      <c r="P73" s="159" t="str">
        <f ca="1">IF($B73="","",OFFSET(List1!Z$11,tisk!$A72,0))</f>
        <v>NE</v>
      </c>
    </row>
    <row r="74" spans="1:16" s="2" customFormat="1" ht="86.4" x14ac:dyDescent="0.3">
      <c r="A74" s="50"/>
      <c r="B74" s="158"/>
      <c r="C74" s="3" t="str">
        <f ca="1">IF(B73="","",CONCATENATE("Okres ",OFFSET(List1!G$11,tisk!A72,0),"
","Právní forma","
",OFFSET(List1!H$11,tisk!A72,0),"
","IČO ",OFFSET(List1!I$11,tisk!A72,0),"
 ","B.Ú. ",OFFSET(List1!J$11,tisk!A72,0)))</f>
        <v>Okres Olomouc
Právní forma
Obec, městská část hlavního města Prahy
IČO 00576239
 B.Ú. 1801686369/0800</v>
      </c>
      <c r="D74" s="5" t="str">
        <f ca="1">IF(B73="","",OFFSET(List1!L$11,tisk!A72,0))</f>
        <v>Cílem akce je vypracování projektové dokumentace na akci "Odkanalizování obcí Bílsko a Loučka" se společnou ČOV v katastru obce Bílsko.</v>
      </c>
      <c r="E74" s="160"/>
      <c r="F74" s="46"/>
      <c r="G74" s="159"/>
      <c r="H74" s="161"/>
      <c r="I74" s="158"/>
      <c r="J74" s="158"/>
      <c r="K74" s="158"/>
      <c r="L74" s="158"/>
      <c r="M74" s="159"/>
      <c r="N74" s="159"/>
      <c r="O74" s="159"/>
      <c r="P74" s="159"/>
    </row>
    <row r="75" spans="1:16" s="2" customFormat="1" ht="100.8" x14ac:dyDescent="0.3">
      <c r="A75" s="50">
        <f>ROW()/3-1</f>
        <v>24</v>
      </c>
      <c r="B75" s="158"/>
      <c r="C75" s="3"/>
      <c r="D75" s="5" t="str">
        <f ca="1">IF(B73="","",CONCATENATE("Dotace bude použita na:",OFFSET(List1!M$11,tisk!A72,0)))</f>
        <v>Dotace bude použita na:Zpracování projektové dokumentace na akci "Odkanalizování obcí Bílsko a Loučka"-
1. fáze - termín dokončení do 15.12.2020
- Geodetické práce, - Průzkumné práce, - Projekční práce, - Technolog + elektro (ČOV).</v>
      </c>
      <c r="E75" s="160"/>
      <c r="F75" s="47" t="str">
        <f ca="1">IF(B73="","",OFFSET(List1!P$11,tisk!A72,0))</f>
        <v>12/2020</v>
      </c>
      <c r="G75" s="159"/>
      <c r="H75" s="161"/>
      <c r="I75" s="158"/>
      <c r="J75" s="158"/>
      <c r="K75" s="158"/>
      <c r="L75" s="158"/>
      <c r="M75" s="159"/>
      <c r="N75" s="159"/>
      <c r="O75" s="159"/>
      <c r="P75" s="159"/>
    </row>
    <row r="76" spans="1:16" s="2" customFormat="1" ht="57.6" x14ac:dyDescent="0.3">
      <c r="A76" s="50"/>
      <c r="B76" s="158">
        <v>25</v>
      </c>
      <c r="C76" s="3" t="str">
        <f ca="1">IF(B76="","",CONCATENATE(OFFSET(List1!C$11,tisk!A75,0),"
",OFFSET(List1!D$11,tisk!A75,0),"
",OFFSET(List1!E$11,tisk!A75,0),"
",OFFSET(List1!F$11,tisk!A75,0)))</f>
        <v>Obec Dubčany
Dubčany 24
Dubčany
78322</v>
      </c>
      <c r="D76" s="67" t="str">
        <f ca="1">IF(B76="","",OFFSET(List1!K$11,tisk!A75,0))</f>
        <v>Projektová dokumentace - napojení stávající kanalizace obce Dubčany na ČOV Litovel.</v>
      </c>
      <c r="E76" s="160">
        <f ca="1">IF(B76="","",OFFSET(List1!N$11,tisk!A75,0))</f>
        <v>601000</v>
      </c>
      <c r="F76" s="47" t="str">
        <f ca="1">IF(B76="","",OFFSET(List1!O$11,tisk!A75,0))</f>
        <v>1/2020</v>
      </c>
      <c r="G76" s="159">
        <f ca="1">IF(B76="","",OFFSET(List1!Q$11,tisk!A75,0))</f>
        <v>300000</v>
      </c>
      <c r="H76" s="161" t="str">
        <f ca="1">IF(B76="","",OFFSET(List1!R$11,tisk!A75,0))</f>
        <v>31.12.2020</v>
      </c>
      <c r="I76" s="158">
        <f ca="1">IF(B76="","",OFFSET(List1!S$11,tisk!A75,0))</f>
        <v>110</v>
      </c>
      <c r="J76" s="158">
        <f ca="1">IF(B76="","",OFFSET(List1!T$11,tisk!A75,0))</f>
        <v>190</v>
      </c>
      <c r="K76" s="158">
        <f ca="1">IF(B76="","",OFFSET(List1!U$11,tisk!A75,0))</f>
        <v>100</v>
      </c>
      <c r="L76" s="158">
        <f ca="1">IF(B76="","",OFFSET(List1!V$11,tisk!A75,0))</f>
        <v>400</v>
      </c>
      <c r="M76" s="159">
        <f ca="1">IF($B76="","",OFFSET(List1!W$11,tisk!$A75,0))</f>
        <v>0</v>
      </c>
      <c r="N76" s="159">
        <f ca="1">IF($B76="","",OFFSET(List1!X$11,tisk!$A75,0))</f>
        <v>300000</v>
      </c>
      <c r="O76" s="159" t="str">
        <f ca="1">IF($B76="","",OFFSET(List1!Y$11,tisk!$A75,0))</f>
        <v>INV</v>
      </c>
      <c r="P76" s="159" t="str">
        <f ca="1">IF($B76="","",OFFSET(List1!Z$11,tisk!$A75,0))</f>
        <v>NE</v>
      </c>
    </row>
    <row r="77" spans="1:16" s="2" customFormat="1" ht="86.4" x14ac:dyDescent="0.3">
      <c r="A77" s="50"/>
      <c r="B77" s="158"/>
      <c r="C77" s="3" t="str">
        <f ca="1">IF(B76="","",CONCATENATE("Okres ",OFFSET(List1!G$11,tisk!A75,0),"
","Právní forma","
",OFFSET(List1!H$11,tisk!A75,0),"
","IČO ",OFFSET(List1!I$11,tisk!A75,0),"
 ","B.Ú. ",OFFSET(List1!J$11,tisk!A75,0)))</f>
        <v>Okres Olomouc
Právní forma
Obec, městská část hlavního města Prahy
IČO 00576221
 B.Ú. 1801701389/0800</v>
      </c>
      <c r="D77" s="5" t="str">
        <f ca="1">IF(B76="","",OFFSET(List1!L$11,tisk!A75,0))</f>
        <v>Zpracování projektové dokumentace na projekt napojení stávající kanalizační sítě obce Dubčany na ČOV Litovel pro společné povolení v podrobnostech pro provádění stavby včetně soupisu prací a rozpočtu (DÚR+DSP+DPS), geodetické zaměření.</v>
      </c>
      <c r="E77" s="160"/>
      <c r="F77" s="46"/>
      <c r="G77" s="159"/>
      <c r="H77" s="161"/>
      <c r="I77" s="158"/>
      <c r="J77" s="158"/>
      <c r="K77" s="158"/>
      <c r="L77" s="158"/>
      <c r="M77" s="159"/>
      <c r="N77" s="159"/>
      <c r="O77" s="159"/>
      <c r="P77" s="159"/>
    </row>
    <row r="78" spans="1:16" s="2" customFormat="1" ht="100.8" x14ac:dyDescent="0.3">
      <c r="A78" s="50">
        <f>ROW()/3-1</f>
        <v>25</v>
      </c>
      <c r="B78" s="158"/>
      <c r="C78" s="3"/>
      <c r="D78" s="5" t="str">
        <f ca="1">IF(B76="","",CONCATENATE("Dotace bude použita na:",OFFSET(List1!M$11,tisk!A75,0)))</f>
        <v>Dotace bude použita na:Projektová dokumentace na napojení stávající kanalizační sítě obce Dubčany na ČOV Litovel pro společné povolení v podrobnostech pro provádění stavby včetně soupisu prací a rozpočtu (DÚR+DSP+DPS), geodetické zaměření (polohopis a výškopis).</v>
      </c>
      <c r="E78" s="160"/>
      <c r="F78" s="47" t="str">
        <f ca="1">IF(B76="","",OFFSET(List1!P$11,tisk!A75,0))</f>
        <v>12/2020</v>
      </c>
      <c r="G78" s="159"/>
      <c r="H78" s="161"/>
      <c r="I78" s="158"/>
      <c r="J78" s="158"/>
      <c r="K78" s="158"/>
      <c r="L78" s="158"/>
      <c r="M78" s="159"/>
      <c r="N78" s="159"/>
      <c r="O78" s="159"/>
      <c r="P78" s="159"/>
    </row>
    <row r="79" spans="1:16" s="2" customFormat="1" ht="57.6" x14ac:dyDescent="0.3">
      <c r="A79" s="50"/>
      <c r="B79" s="158">
        <v>26</v>
      </c>
      <c r="C79" s="3" t="str">
        <f ca="1">IF(B79="","",CONCATENATE(OFFSET(List1!C$11,tisk!A78,0),"
",OFFSET(List1!D$11,tisk!A78,0),"
",OFFSET(List1!E$11,tisk!A78,0),"
",OFFSET(List1!F$11,tisk!A78,0)))</f>
        <v>Obec Klokočí
Klokočí 40
Klokočí
75361</v>
      </c>
      <c r="D79" s="67" t="str">
        <f ca="1">IF(B79="","",OFFSET(List1!K$11,tisk!A78,0))</f>
        <v>Projektová dokumentace rekonstrukce Hasičské zbrojnice Klokočí</v>
      </c>
      <c r="E79" s="160">
        <f ca="1">IF(B79="","",OFFSET(List1!N$11,tisk!A78,0))</f>
        <v>300000</v>
      </c>
      <c r="F79" s="47" t="str">
        <f ca="1">IF(B79="","",OFFSET(List1!O$11,tisk!A78,0))</f>
        <v>1/2020</v>
      </c>
      <c r="G79" s="159">
        <f ca="1">IF(B79="","",OFFSET(List1!Q$11,tisk!A78,0))</f>
        <v>150000</v>
      </c>
      <c r="H79" s="161" t="str">
        <f ca="1">IF(B79="","",OFFSET(List1!R$11,tisk!A78,0))</f>
        <v>31.12.2020</v>
      </c>
      <c r="I79" s="158">
        <f ca="1">IF(B79="","",OFFSET(List1!S$11,tisk!A78,0))</f>
        <v>140</v>
      </c>
      <c r="J79" s="158">
        <f ca="1">IF(B79="","",OFFSET(List1!T$11,tisk!A78,0))</f>
        <v>150</v>
      </c>
      <c r="K79" s="158">
        <f ca="1">IF(B79="","",OFFSET(List1!U$11,tisk!A78,0))</f>
        <v>100</v>
      </c>
      <c r="L79" s="158">
        <f ca="1">IF(B79="","",OFFSET(List1!V$11,tisk!A78,0))</f>
        <v>390</v>
      </c>
      <c r="M79" s="159">
        <f ca="1">IF($B79="","",OFFSET(List1!W$11,tisk!$A78,0))</f>
        <v>0</v>
      </c>
      <c r="N79" s="159">
        <f ca="1">IF($B79="","",OFFSET(List1!X$11,tisk!$A78,0))</f>
        <v>150000</v>
      </c>
      <c r="O79" s="159" t="str">
        <f ca="1">IF($B79="","",OFFSET(List1!Y$11,tisk!$A78,0))</f>
        <v>INV</v>
      </c>
      <c r="P79" s="159" t="str">
        <f ca="1">IF($B79="","",OFFSET(List1!Z$11,tisk!$A78,0))</f>
        <v>NE</v>
      </c>
    </row>
    <row r="80" spans="1:16" s="2" customFormat="1" ht="100.8" x14ac:dyDescent="0.3">
      <c r="A80" s="50"/>
      <c r="B80" s="158"/>
      <c r="C80" s="3" t="str">
        <f ca="1">IF(B79="","",CONCATENATE("Okres ",OFFSET(List1!G$11,tisk!A78,0),"
","Právní forma","
",OFFSET(List1!H$11,tisk!A78,0),"
","IČO ",OFFSET(List1!I$11,tisk!A78,0),"
 ","B.Ú. ",OFFSET(List1!J$11,tisk!A78,0)))</f>
        <v>Okres Přerov
Právní forma
Obec, městská část hlavního města Prahy
IČO 00301361
 B.Ú. 5531955319/0800</v>
      </c>
      <c r="D80" s="5" t="str">
        <f ca="1">IF(B79="","",OFFSET(List1!L$11,tisk!A78,0))</f>
        <v>Předmětem projektu je zpracování projektové dokumentace na komplexní rekonstrukci Hasičské zbrojnice Klokočí z roku 1968. Rekonstrukci dojde ke zlepšení nevyhovujících podmínek pro činnost jednotky SDH a vznikne zázemí pro mladé hasiče.</v>
      </c>
      <c r="E80" s="160"/>
      <c r="F80" s="46"/>
      <c r="G80" s="159"/>
      <c r="H80" s="161"/>
      <c r="I80" s="158"/>
      <c r="J80" s="158"/>
      <c r="K80" s="158"/>
      <c r="L80" s="158"/>
      <c r="M80" s="159"/>
      <c r="N80" s="159"/>
      <c r="O80" s="159"/>
      <c r="P80" s="159"/>
    </row>
    <row r="81" spans="1:16" s="2" customFormat="1" ht="57.6" x14ac:dyDescent="0.3">
      <c r="A81" s="50">
        <f>ROW()/3-1</f>
        <v>26</v>
      </c>
      <c r="B81" s="158"/>
      <c r="C81" s="3"/>
      <c r="D81" s="5" t="str">
        <f ca="1">IF(B79="","",CONCATENATE("Dotace bude použita na:",OFFSET(List1!M$11,tisk!A78,0)))</f>
        <v>Dotace bude použita na:Pořízení projektové dokumentace pro vydání společného územního rozhodnutí a stavebního povolení na rekonstrukci Hasičské zbrojnice Klokočí.</v>
      </c>
      <c r="E81" s="160"/>
      <c r="F81" s="47" t="str">
        <f ca="1">IF(B79="","",OFFSET(List1!P$11,tisk!A78,0))</f>
        <v>12/2020</v>
      </c>
      <c r="G81" s="159"/>
      <c r="H81" s="161"/>
      <c r="I81" s="158"/>
      <c r="J81" s="158"/>
      <c r="K81" s="158"/>
      <c r="L81" s="158"/>
      <c r="M81" s="159"/>
      <c r="N81" s="159"/>
      <c r="O81" s="159"/>
      <c r="P81" s="159"/>
    </row>
    <row r="82" spans="1:16" s="2" customFormat="1" ht="57.6" x14ac:dyDescent="0.3">
      <c r="A82" s="50"/>
      <c r="B82" s="158">
        <v>27</v>
      </c>
      <c r="C82" s="3" t="str">
        <f ca="1">IF(B82="","",CONCATENATE(OFFSET(List1!C$11,tisk!A81,0),"
",OFFSET(List1!D$11,tisk!A81,0),"
",OFFSET(List1!E$11,tisk!A81,0),"
",OFFSET(List1!F$11,tisk!A81,0)))</f>
        <v>Obec Hlásnice
Hlásnice 28
Hlásnice
78501</v>
      </c>
      <c r="D82" s="67" t="str">
        <f ca="1">IF(B82="","",OFFSET(List1!K$11,tisk!A81,0))</f>
        <v>PD pro podporu komunitních aktivit obce</v>
      </c>
      <c r="E82" s="160">
        <f ca="1">IF(B82="","",OFFSET(List1!N$11,tisk!A81,0))</f>
        <v>200000</v>
      </c>
      <c r="F82" s="47" t="str">
        <f ca="1">IF(B82="","",OFFSET(List1!O$11,tisk!A81,0))</f>
        <v>1/2020</v>
      </c>
      <c r="G82" s="159">
        <f ca="1">IF(B82="","",OFFSET(List1!Q$11,tisk!A81,0))</f>
        <v>100000</v>
      </c>
      <c r="H82" s="161" t="str">
        <f ca="1">IF(B82="","",OFFSET(List1!R$11,tisk!A81,0))</f>
        <v>31.12.2020</v>
      </c>
      <c r="I82" s="158">
        <f ca="1">IF(B82="","",OFFSET(List1!S$11,tisk!A81,0))</f>
        <v>160</v>
      </c>
      <c r="J82" s="158">
        <f ca="1">IF(B82="","",OFFSET(List1!T$11,tisk!A81,0))</f>
        <v>120</v>
      </c>
      <c r="K82" s="158">
        <f ca="1">IF(B82="","",OFFSET(List1!U$11,tisk!A81,0))</f>
        <v>100</v>
      </c>
      <c r="L82" s="158">
        <f ca="1">IF(B82="","",OFFSET(List1!V$11,tisk!A81,0))</f>
        <v>380</v>
      </c>
      <c r="M82" s="159">
        <f ca="1">IF($B82="","",OFFSET(List1!W$11,tisk!$A81,0))</f>
        <v>0</v>
      </c>
      <c r="N82" s="159">
        <f ca="1">IF($B82="","",OFFSET(List1!X$11,tisk!$A81,0))</f>
        <v>100000</v>
      </c>
      <c r="O82" s="159" t="str">
        <f ca="1">IF($B82="","",OFFSET(List1!Y$11,tisk!$A81,0))</f>
        <v>NEINV</v>
      </c>
      <c r="P82" s="159" t="str">
        <f ca="1">IF($B82="","",OFFSET(List1!Z$11,tisk!$A81,0))</f>
        <v>NE</v>
      </c>
    </row>
    <row r="83" spans="1:16" s="2" customFormat="1" ht="86.4" x14ac:dyDescent="0.3">
      <c r="A83" s="50"/>
      <c r="B83" s="158"/>
      <c r="C83" s="3" t="str">
        <f ca="1">IF(B82="","",CONCATENATE("Okres ",OFFSET(List1!G$11,tisk!A81,0),"
","Právní forma","
",OFFSET(List1!H$11,tisk!A81,0),"
","IČO ",OFFSET(List1!I$11,tisk!A81,0),"
 ","B.Ú. ",OFFSET(List1!J$11,tisk!A81,0)))</f>
        <v>Okres Olomouc
Právní forma
Obec, městská část hlavního města Prahy
IČO 00635294
 B.Ú. 3689881349/0800</v>
      </c>
      <c r="D83" s="5" t="str">
        <f ca="1">IF(B82="","",OFFSET(List1!L$11,tisk!A81,0))</f>
        <v>Zpracování projektové dokumentace (PD) na rekonstrukci Komunitního domu a bývalého fotbalového hřiště v Hlásnici pro rozšíření kapacit sportovně rekreačního areálu využívaného místní komunitou i občanů okolních obcí a návštěvníků obce Hlásnice.</v>
      </c>
      <c r="E83" s="160"/>
      <c r="F83" s="46"/>
      <c r="G83" s="159"/>
      <c r="H83" s="161"/>
      <c r="I83" s="158"/>
      <c r="J83" s="158"/>
      <c r="K83" s="158"/>
      <c r="L83" s="158"/>
      <c r="M83" s="159"/>
      <c r="N83" s="159"/>
      <c r="O83" s="159"/>
      <c r="P83" s="159"/>
    </row>
    <row r="84" spans="1:16" s="2" customFormat="1" ht="57.6" x14ac:dyDescent="0.3">
      <c r="A84" s="50">
        <f>ROW()/3-1</f>
        <v>27</v>
      </c>
      <c r="B84" s="158"/>
      <c r="C84" s="3"/>
      <c r="D84" s="5" t="str">
        <f ca="1">IF(B82="","",CONCATENATE("Dotace bude použita na:",OFFSET(List1!M$11,tisk!A81,0)))</f>
        <v>Dotace bude použita na:Zpracování projektové dokumentace na rekonstrukci Komunitního domu a přeměny bývalého fotbalového hřiště v Hlásnici.</v>
      </c>
      <c r="E84" s="160"/>
      <c r="F84" s="47" t="str">
        <f ca="1">IF(B82="","",OFFSET(List1!P$11,tisk!A81,0))</f>
        <v>12/2020</v>
      </c>
      <c r="G84" s="159"/>
      <c r="H84" s="161"/>
      <c r="I84" s="158"/>
      <c r="J84" s="158"/>
      <c r="K84" s="158"/>
      <c r="L84" s="158"/>
      <c r="M84" s="159"/>
      <c r="N84" s="159"/>
      <c r="O84" s="159"/>
      <c r="P84" s="159"/>
    </row>
    <row r="85" spans="1:16" s="2" customFormat="1" ht="57.6" x14ac:dyDescent="0.3">
      <c r="A85" s="50"/>
      <c r="B85" s="158">
        <v>28</v>
      </c>
      <c r="C85" s="3" t="str">
        <f ca="1">IF(B85="","",CONCATENATE(OFFSET(List1!C$11,tisk!A84,0),"
",OFFSET(List1!D$11,tisk!A84,0),"
",OFFSET(List1!E$11,tisk!A84,0),"
",OFFSET(List1!F$11,tisk!A84,0)))</f>
        <v>Obec Palonín
Palonín 17
Palonín
78983</v>
      </c>
      <c r="D85" s="67" t="str">
        <f ca="1">IF(B85="","",OFFSET(List1!K$11,tisk!A84,0))</f>
        <v>Revitalizace potoka a zkapacitnění zatrubnění</v>
      </c>
      <c r="E85" s="160">
        <f ca="1">IF(B85="","",OFFSET(List1!N$11,tisk!A84,0))</f>
        <v>363000</v>
      </c>
      <c r="F85" s="47" t="str">
        <f ca="1">IF(B85="","",OFFSET(List1!O$11,tisk!A84,0))</f>
        <v>1/2020</v>
      </c>
      <c r="G85" s="159">
        <f ca="1">IF(B85="","",OFFSET(List1!Q$11,tisk!A84,0))</f>
        <v>180000</v>
      </c>
      <c r="H85" s="161" t="str">
        <f ca="1">IF(B85="","",OFFSET(List1!R$11,tisk!A84,0))</f>
        <v>31.12.2020</v>
      </c>
      <c r="I85" s="158">
        <f ca="1">IF(B85="","",OFFSET(List1!S$11,tisk!A84,0))</f>
        <v>120</v>
      </c>
      <c r="J85" s="158">
        <f ca="1">IF(B85="","",OFFSET(List1!T$11,tisk!A84,0))</f>
        <v>160</v>
      </c>
      <c r="K85" s="158">
        <f ca="1">IF(B85="","",OFFSET(List1!U$11,tisk!A84,0))</f>
        <v>100</v>
      </c>
      <c r="L85" s="158">
        <f ca="1">IF(B85="","",OFFSET(List1!V$11,tisk!A84,0))</f>
        <v>380</v>
      </c>
      <c r="M85" s="159">
        <f ca="1">IF($B85="","",OFFSET(List1!W$11,tisk!$A84,0))</f>
        <v>0</v>
      </c>
      <c r="N85" s="159">
        <f ca="1">IF($B85="","",OFFSET(List1!X$11,tisk!$A84,0))</f>
        <v>180000</v>
      </c>
      <c r="O85" s="159" t="str">
        <f ca="1">IF($B85="","",OFFSET(List1!Y$11,tisk!$A84,0))</f>
        <v>NEINV</v>
      </c>
      <c r="P85" s="159" t="str">
        <f ca="1">IF($B85="","",OFFSET(List1!Z$11,tisk!$A84,0))</f>
        <v>NE</v>
      </c>
    </row>
    <row r="86" spans="1:16" s="2" customFormat="1" ht="86.4" x14ac:dyDescent="0.3">
      <c r="A86" s="50"/>
      <c r="B86" s="158"/>
      <c r="C86" s="3" t="str">
        <f ca="1">IF(B85="","",CONCATENATE("Okres ",OFFSET(List1!G$11,tisk!A84,0),"
","Právní forma","
",OFFSET(List1!H$11,tisk!A84,0),"
","IČO ",OFFSET(List1!I$11,tisk!A84,0),"
 ","B.Ú. ",OFFSET(List1!J$11,tisk!A84,0)))</f>
        <v>Okres Šumperk
Právní forma
Obec, městská část hlavního města Prahy
IČO 00303127
 B.Ú. 1905689329/0800</v>
      </c>
      <c r="D86" s="5" t="str">
        <f ca="1">IF(B85="","",OFFSET(List1!L$11,tisk!A84,0))</f>
        <v>Projekt řeší protierozní a protipovodňové opatření, tj. ochranu velké plochy zemědělské půdy před vodní erozí, zadržení srážkové vody v krajině ( zmírnění dopadů sucha ) a tím snížení rizika povodní.</v>
      </c>
      <c r="E86" s="160"/>
      <c r="F86" s="46"/>
      <c r="G86" s="159"/>
      <c r="H86" s="161"/>
      <c r="I86" s="158"/>
      <c r="J86" s="158"/>
      <c r="K86" s="158"/>
      <c r="L86" s="158"/>
      <c r="M86" s="159"/>
      <c r="N86" s="159"/>
      <c r="O86" s="159"/>
      <c r="P86" s="159"/>
    </row>
    <row r="87" spans="1:16" s="2" customFormat="1" ht="43.2" x14ac:dyDescent="0.3">
      <c r="A87" s="50">
        <f>ROW()/3-1</f>
        <v>28</v>
      </c>
      <c r="B87" s="158"/>
      <c r="C87" s="3" t="e">
        <f ca="1">IF(B85="","",CONCATENATE("Zástupce","
",OFFSET(List1!#REF!,tisk!A84,0)))</f>
        <v>#REF!</v>
      </c>
      <c r="D87" s="5" t="str">
        <f ca="1">IF(B85="","",CONCATENATE("Dotace bude použita na:",OFFSET(List1!M$11,tisk!A84,0)))</f>
        <v>Dotace bude použita na:Projektová dokumentace pro územní řízení, stavební povolení a provádění stavby.</v>
      </c>
      <c r="E87" s="160"/>
      <c r="F87" s="47" t="str">
        <f ca="1">IF(B85="","",OFFSET(List1!P$11,tisk!A84,0))</f>
        <v>12/2020</v>
      </c>
      <c r="G87" s="159"/>
      <c r="H87" s="161"/>
      <c r="I87" s="158"/>
      <c r="J87" s="158"/>
      <c r="K87" s="158"/>
      <c r="L87" s="158"/>
      <c r="M87" s="159"/>
      <c r="N87" s="159"/>
      <c r="O87" s="159"/>
      <c r="P87" s="159"/>
    </row>
    <row r="88" spans="1:16" s="2" customFormat="1" ht="57.6" x14ac:dyDescent="0.3">
      <c r="A88" s="50"/>
      <c r="B88" s="158">
        <v>29</v>
      </c>
      <c r="C88" s="3" t="str">
        <f ca="1">IF(B88="","",CONCATENATE(OFFSET(List1!C$11,tisk!A87,0),"
",OFFSET(List1!D$11,tisk!A87,0),"
",OFFSET(List1!E$11,tisk!A87,0),"
",OFFSET(List1!F$11,tisk!A87,0)))</f>
        <v>Obec Horní Studénky
Horní Studénky 44
Horní Studénky
78901</v>
      </c>
      <c r="D88" s="67" t="str">
        <f ca="1">IF(B88="","",OFFSET(List1!K$11,tisk!A87,0))</f>
        <v>Projektová dokumentace pro rozšíření vodovodní infrastruktury obce Horní Studénky</v>
      </c>
      <c r="E88" s="160">
        <f ca="1">IF(B88="","",OFFSET(List1!N$11,tisk!A87,0))</f>
        <v>420000</v>
      </c>
      <c r="F88" s="47" t="str">
        <f ca="1">IF(B88="","",OFFSET(List1!O$11,tisk!A87,0))</f>
        <v>1/2020</v>
      </c>
      <c r="G88" s="159">
        <f ca="1">IF(B88="","",OFFSET(List1!Q$11,tisk!A87,0))</f>
        <v>210000</v>
      </c>
      <c r="H88" s="161" t="str">
        <f ca="1">IF(B88="","",OFFSET(List1!R$11,tisk!A87,0))</f>
        <v>31.12.2020</v>
      </c>
      <c r="I88" s="158">
        <f ca="1">IF(B88="","",OFFSET(List1!S$11,tisk!A87,0))</f>
        <v>70</v>
      </c>
      <c r="J88" s="158">
        <f ca="1">IF(B88="","",OFFSET(List1!T$11,tisk!A87,0))</f>
        <v>160</v>
      </c>
      <c r="K88" s="158">
        <f ca="1">IF(B88="","",OFFSET(List1!U$11,tisk!A87,0))</f>
        <v>150</v>
      </c>
      <c r="L88" s="158">
        <f ca="1">IF(B88="","",OFFSET(List1!V$11,tisk!A87,0))</f>
        <v>380</v>
      </c>
      <c r="M88" s="159">
        <f ca="1">IF($B88="","",OFFSET(List1!W$11,tisk!$A87,0))</f>
        <v>0</v>
      </c>
      <c r="N88" s="159">
        <f ca="1">IF($B88="","",OFFSET(List1!X$11,tisk!$A87,0))</f>
        <v>210000</v>
      </c>
      <c r="O88" s="159" t="str">
        <f ca="1">IF($B88="","",OFFSET(List1!Y$11,tisk!$A87,0))</f>
        <v>INV</v>
      </c>
      <c r="P88" s="159" t="str">
        <f ca="1">IF($B88="","",OFFSET(List1!Z$11,tisk!$A87,0))</f>
        <v>NE</v>
      </c>
    </row>
    <row r="89" spans="1:16" s="2" customFormat="1" ht="100.8" x14ac:dyDescent="0.3">
      <c r="A89" s="50"/>
      <c r="B89" s="158"/>
      <c r="C89" s="3" t="str">
        <f ca="1">IF(B88="","",CONCATENATE("Okres ",OFFSET(List1!G$11,tisk!A87,0),"
","Právní forma","
",OFFSET(List1!H$11,tisk!A87,0),"
","IČO ",OFFSET(List1!I$11,tisk!A87,0),"
 ","B.Ú. ",OFFSET(List1!J$11,tisk!A87,0)))</f>
        <v>Okres Šumperk
Právní forma
Obec, městská část hlavního města Prahy
IČO 00635944
 B.Ú. 13628841/0100</v>
      </c>
      <c r="D89" s="5" t="str">
        <f ca="1">IF(B88="","",OFFSET(List1!L$11,tisk!A87,0))</f>
        <v>Zpracování projektové dokumentace pro rozšíření vodovodní infrastruktury obce Horní Studénky DUR - dokumentace k územnímu rozhodnutí, DSP - dokumentace ke stavebnímu povolení, ZDS - zadávací dokumentace stavby DPS - dokumentace k provádění stavby.</v>
      </c>
      <c r="E89" s="160"/>
      <c r="F89" s="46"/>
      <c r="G89" s="159"/>
      <c r="H89" s="161"/>
      <c r="I89" s="158"/>
      <c r="J89" s="158"/>
      <c r="K89" s="158"/>
      <c r="L89" s="158"/>
      <c r="M89" s="159"/>
      <c r="N89" s="159"/>
      <c r="O89" s="159"/>
      <c r="P89" s="159"/>
    </row>
    <row r="90" spans="1:16" s="2" customFormat="1" ht="57.6" x14ac:dyDescent="0.3">
      <c r="A90" s="50">
        <f>ROW()/3-1</f>
        <v>29</v>
      </c>
      <c r="B90" s="158"/>
      <c r="C90" s="3"/>
      <c r="D90" s="5" t="str">
        <f ca="1">IF(B88="","",CONCATENATE("Dotace bude použita na:",OFFSET(List1!M$11,tisk!A87,0)))</f>
        <v>Dotace bude použita na:zpracování projektové dokumentace pro rozšíření vodovodní infrastruktury obce Horní Studénky.</v>
      </c>
      <c r="E90" s="160"/>
      <c r="F90" s="47" t="str">
        <f ca="1">IF(B88="","",OFFSET(List1!P$11,tisk!A87,0))</f>
        <v>12/2020</v>
      </c>
      <c r="G90" s="159"/>
      <c r="H90" s="161"/>
      <c r="I90" s="158"/>
      <c r="J90" s="158"/>
      <c r="K90" s="158"/>
      <c r="L90" s="158"/>
      <c r="M90" s="159"/>
      <c r="N90" s="159"/>
      <c r="O90" s="159"/>
      <c r="P90" s="159"/>
    </row>
    <row r="91" spans="1:16" s="2" customFormat="1" ht="57.6" x14ac:dyDescent="0.3">
      <c r="A91" s="50"/>
      <c r="B91" s="158">
        <v>30</v>
      </c>
      <c r="C91" s="3" t="str">
        <f ca="1">IF(B91="","",CONCATENATE(OFFSET(List1!C$11,tisk!A90,0),"
",OFFSET(List1!D$11,tisk!A90,0),"
",OFFSET(List1!E$11,tisk!A90,0),"
",OFFSET(List1!F$11,tisk!A90,0)))</f>
        <v>Obec Stražisko
Stražisko 1
Stražisko
79844</v>
      </c>
      <c r="D91" s="67" t="str">
        <f ca="1">IF(B91="","",OFFSET(List1!K$11,tisk!A90,0))</f>
        <v>Revitalizace vodní nádrže Stražisko</v>
      </c>
      <c r="E91" s="160">
        <f ca="1">IF(B91="","",OFFSET(List1!N$11,tisk!A90,0))</f>
        <v>300000</v>
      </c>
      <c r="F91" s="47" t="str">
        <f ca="1">IF(B91="","",OFFSET(List1!O$11,tisk!A90,0))</f>
        <v>1/2020</v>
      </c>
      <c r="G91" s="159">
        <f ca="1">IF(B91="","",OFFSET(List1!Q$11,tisk!A90,0))</f>
        <v>150000</v>
      </c>
      <c r="H91" s="161" t="str">
        <f ca="1">IF(B91="","",OFFSET(List1!R$11,tisk!A90,0))</f>
        <v>31.12.2020</v>
      </c>
      <c r="I91" s="158">
        <f ca="1">IF(B91="","",OFFSET(List1!S$11,tisk!A90,0))</f>
        <v>70</v>
      </c>
      <c r="J91" s="158">
        <f ca="1">IF(B91="","",OFFSET(List1!T$11,tisk!A90,0))</f>
        <v>160</v>
      </c>
      <c r="K91" s="158">
        <f ca="1">IF(B91="","",OFFSET(List1!U$11,tisk!A90,0))</f>
        <v>150</v>
      </c>
      <c r="L91" s="158">
        <f ca="1">IF(B91="","",OFFSET(List1!V$11,tisk!A90,0))</f>
        <v>380</v>
      </c>
      <c r="M91" s="159">
        <f ca="1">IF($B91="","",OFFSET(List1!W$11,tisk!$A90,0))</f>
        <v>0</v>
      </c>
      <c r="N91" s="159">
        <f ca="1">IF($B91="","",OFFSET(List1!X$11,tisk!$A90,0))</f>
        <v>150000</v>
      </c>
      <c r="O91" s="159" t="str">
        <f ca="1">IF($B91="","",OFFSET(List1!Y$11,tisk!$A90,0))</f>
        <v>INV</v>
      </c>
      <c r="P91" s="159" t="str">
        <f ca="1">IF($B91="","",OFFSET(List1!Z$11,tisk!$A90,0))</f>
        <v>NE</v>
      </c>
    </row>
    <row r="92" spans="1:16" s="2" customFormat="1" ht="86.4" x14ac:dyDescent="0.3">
      <c r="A92" s="50"/>
      <c r="B92" s="158"/>
      <c r="C92" s="3" t="str">
        <f ca="1">IF(B91="","",CONCATENATE("Okres ",OFFSET(List1!G$11,tisk!A90,0),"
","Právní forma","
",OFFSET(List1!H$11,tisk!A90,0),"
","IČO ",OFFSET(List1!I$11,tisk!A90,0),"
 ","B.Ú. ",OFFSET(List1!J$11,tisk!A90,0)))</f>
        <v>Okres Prostějov
Právní forma
Obec, městská část hlavního města Prahy
IČO 00288829
 B.Ú. 94-4410701/0710</v>
      </c>
      <c r="D92" s="5" t="str">
        <f ca="1">IF(B91="","",OFFSET(List1!L$11,tisk!A90,0))</f>
        <v>Zpracování projektové dokumentace pro společné povolení na rekonstrukci vodní nádrže v obci Stražisko. Cílem projektu je revitalizace stávající vodní nádrže jako prvek k zadržení vody.</v>
      </c>
      <c r="E92" s="160"/>
      <c r="F92" s="46"/>
      <c r="G92" s="159"/>
      <c r="H92" s="161"/>
      <c r="I92" s="158"/>
      <c r="J92" s="158"/>
      <c r="K92" s="158"/>
      <c r="L92" s="158"/>
      <c r="M92" s="159"/>
      <c r="N92" s="159"/>
      <c r="O92" s="159"/>
      <c r="P92" s="159"/>
    </row>
    <row r="93" spans="1:16" s="2" customFormat="1" ht="100.8" x14ac:dyDescent="0.3">
      <c r="A93" s="50">
        <f>ROW()/3-1</f>
        <v>30</v>
      </c>
      <c r="B93" s="158"/>
      <c r="C93" s="3"/>
      <c r="D93" s="5" t="str">
        <f ca="1">IF(B91="","",CONCATENATE("Dotace bude použita na:",OFFSET(List1!M$11,tisk!A90,0)))</f>
        <v>Dotace bude použita na:Pasport vodního díla, IG průzkum, projektová dokumentace vodní nádrže pro společné řízení, statické posouzení opěrné zdi, inženýring (společné rozhodnutí), ČHMÚ hydrologická data, biologické posouzení §67, rozbor sedimentu pro uložení sedimentu.</v>
      </c>
      <c r="E93" s="160"/>
      <c r="F93" s="47" t="str">
        <f ca="1">IF(B91="","",OFFSET(List1!P$11,tisk!A90,0))</f>
        <v>12/2020</v>
      </c>
      <c r="G93" s="159"/>
      <c r="H93" s="161"/>
      <c r="I93" s="158"/>
      <c r="J93" s="158"/>
      <c r="K93" s="158"/>
      <c r="L93" s="158"/>
      <c r="M93" s="159"/>
      <c r="N93" s="159"/>
      <c r="O93" s="159"/>
      <c r="P93" s="159"/>
    </row>
    <row r="94" spans="1:16" s="2" customFormat="1" ht="72" x14ac:dyDescent="0.3">
      <c r="A94" s="50"/>
      <c r="B94" s="158">
        <v>31</v>
      </c>
      <c r="C94" s="3" t="str">
        <f ca="1">IF(B94="","",CONCATENATE(OFFSET(List1!C$11,tisk!A93,0),"
",OFFSET(List1!D$11,tisk!A93,0),"
",OFFSET(List1!E$11,tisk!A93,0),"
",OFFSET(List1!F$11,tisk!A93,0)))</f>
        <v>Obec Domašov u Šternberka
Domašov u Šternberka 61
Domašov u Šternberka
78501</v>
      </c>
      <c r="D94" s="67" t="str">
        <f ca="1">IF(B94="","",OFFSET(List1!K$11,tisk!A93,0))</f>
        <v>Projektová dokumentace pro rozvojovou lokalitu pro bydlení v obci Domašov u Šternberka</v>
      </c>
      <c r="E94" s="160">
        <f ca="1">IF(B94="","",OFFSET(List1!N$11,tisk!A93,0))</f>
        <v>250000</v>
      </c>
      <c r="F94" s="47" t="str">
        <f ca="1">IF(B94="","",OFFSET(List1!O$11,tisk!A93,0))</f>
        <v>1/2020</v>
      </c>
      <c r="G94" s="159">
        <f ca="1">IF(B94="","",OFFSET(List1!Q$11,tisk!A93,0))</f>
        <v>125000</v>
      </c>
      <c r="H94" s="161" t="str">
        <f ca="1">IF(B94="","",OFFSET(List1!R$11,tisk!A93,0))</f>
        <v>31.12.2020</v>
      </c>
      <c r="I94" s="158">
        <f ca="1">IF(B94="","",OFFSET(List1!S$11,tisk!A93,0))</f>
        <v>140</v>
      </c>
      <c r="J94" s="158">
        <f ca="1">IF(B94="","",OFFSET(List1!T$11,tisk!A93,0))</f>
        <v>75</v>
      </c>
      <c r="K94" s="158">
        <f ca="1">IF(B94="","",OFFSET(List1!U$11,tisk!A93,0))</f>
        <v>150</v>
      </c>
      <c r="L94" s="158">
        <f ca="1">IF(B94="","",OFFSET(List1!V$11,tisk!A93,0))</f>
        <v>365</v>
      </c>
      <c r="M94" s="159">
        <f ca="1">IF($B94="","",OFFSET(List1!W$11,tisk!$A93,0))</f>
        <v>0</v>
      </c>
      <c r="N94" s="159">
        <f ca="1">IF($B94="","",OFFSET(List1!X$11,tisk!$A93,0))</f>
        <v>125000</v>
      </c>
      <c r="O94" s="159" t="str">
        <f ca="1">IF($B94="","",OFFSET(List1!Y$11,tisk!$A93,0))</f>
        <v>INV</v>
      </c>
      <c r="P94" s="159" t="str">
        <f ca="1">IF($B94="","",OFFSET(List1!Z$11,tisk!$A93,0))</f>
        <v>ANO</v>
      </c>
    </row>
    <row r="95" spans="1:16" s="2" customFormat="1" ht="86.4" x14ac:dyDescent="0.3">
      <c r="A95" s="50"/>
      <c r="B95" s="158"/>
      <c r="C95" s="3" t="str">
        <f ca="1">IF(B94="","",CONCATENATE("Okres ",OFFSET(List1!G$11,tisk!A93,0),"
","Právní forma","
",OFFSET(List1!H$11,tisk!A93,0),"
","IČO ",OFFSET(List1!I$11,tisk!A93,0),"
 ","B.Ú. ",OFFSET(List1!J$11,tisk!A93,0)))</f>
        <v>Okres Olomouc
Právní forma
Obec, městská část hlavního města Prahy
IČO 00635286
 B.Ú. 5303295339/0800</v>
      </c>
      <c r="D95" s="5" t="str">
        <f ca="1">IF(B94="","",OFFSET(List1!L$11,tisk!A93,0))</f>
        <v>Zpracování 2 stupňů PD pro rozšíření lokality pro bydlení za bytovkami - celkem 8 RD. Dokumentace bude řešit příjezdovou komunikaci a inženýrské sítě v lokalitě.</v>
      </c>
      <c r="E95" s="160"/>
      <c r="F95" s="46"/>
      <c r="G95" s="159"/>
      <c r="H95" s="161"/>
      <c r="I95" s="158"/>
      <c r="J95" s="158"/>
      <c r="K95" s="158"/>
      <c r="L95" s="158"/>
      <c r="M95" s="159"/>
      <c r="N95" s="159"/>
      <c r="O95" s="159"/>
      <c r="P95" s="159"/>
    </row>
    <row r="96" spans="1:16" s="2" customFormat="1" ht="43.2" x14ac:dyDescent="0.3">
      <c r="A96" s="50">
        <f>ROW()/3-1</f>
        <v>31</v>
      </c>
      <c r="B96" s="158"/>
      <c r="C96" s="3"/>
      <c r="D96" s="5" t="str">
        <f ca="1">IF(B94="","",CONCATENATE("Dotace bude použita na:",OFFSET(List1!M$11,tisk!A93,0)))</f>
        <v>Dotace bude použita na:Projektová dokumentace pro společné řízení a dokumentace pro provedení stavby.</v>
      </c>
      <c r="E96" s="160"/>
      <c r="F96" s="47" t="str">
        <f ca="1">IF(B94="","",OFFSET(List1!P$11,tisk!A93,0))</f>
        <v>12/2020</v>
      </c>
      <c r="G96" s="159"/>
      <c r="H96" s="161"/>
      <c r="I96" s="158"/>
      <c r="J96" s="158"/>
      <c r="K96" s="158"/>
      <c r="L96" s="158"/>
      <c r="M96" s="159"/>
      <c r="N96" s="159"/>
      <c r="O96" s="159"/>
      <c r="P96" s="159"/>
    </row>
    <row r="97" spans="1:16" s="2" customFormat="1" ht="57.6" x14ac:dyDescent="0.3">
      <c r="A97" s="50"/>
      <c r="B97" s="158">
        <v>32</v>
      </c>
      <c r="C97" s="3" t="str">
        <f ca="1">IF(B97="","",CONCATENATE(OFFSET(List1!C$11,tisk!A96,0),"
",OFFSET(List1!D$11,tisk!A96,0),"
",OFFSET(List1!E$11,tisk!A96,0),"
",OFFSET(List1!F$11,tisk!A96,0)))</f>
        <v>Obec Haňovice
Haňovice 62
Haňovice
78321</v>
      </c>
      <c r="D97" s="67" t="str">
        <f ca="1">IF(B97="","",OFFSET(List1!K$11,tisk!A96,0))</f>
        <v>Projektová dokumentace k obnově MK v obci Haňovice</v>
      </c>
      <c r="E97" s="160">
        <f ca="1">IF(B97="","",OFFSET(List1!N$11,tisk!A96,0))</f>
        <v>700000</v>
      </c>
      <c r="F97" s="47" t="str">
        <f ca="1">IF(B97="","",OFFSET(List1!O$11,tisk!A96,0))</f>
        <v>1/2020</v>
      </c>
      <c r="G97" s="159">
        <f ca="1">IF(B97="","",OFFSET(List1!Q$11,tisk!A96,0))</f>
        <v>300000</v>
      </c>
      <c r="H97" s="161" t="str">
        <f ca="1">IF(B97="","",OFFSET(List1!R$11,tisk!A96,0))</f>
        <v>31.12.2020</v>
      </c>
      <c r="I97" s="158">
        <f ca="1">IF(B97="","",OFFSET(List1!S$11,tisk!A96,0))</f>
        <v>100</v>
      </c>
      <c r="J97" s="158">
        <f ca="1">IF(B97="","",OFFSET(List1!T$11,tisk!A96,0))</f>
        <v>160</v>
      </c>
      <c r="K97" s="158">
        <f ca="1">IF(B97="","",OFFSET(List1!U$11,tisk!A96,0))</f>
        <v>100</v>
      </c>
      <c r="L97" s="158">
        <f ca="1">IF(B97="","",OFFSET(List1!V$11,tisk!A96,0))</f>
        <v>360</v>
      </c>
      <c r="M97" s="159">
        <f ca="1">IF($B97="","",OFFSET(List1!W$11,tisk!$A96,0))</f>
        <v>0</v>
      </c>
      <c r="N97" s="159">
        <f ca="1">IF($B97="","",OFFSET(List1!X$11,tisk!$A96,0))</f>
        <v>300000</v>
      </c>
      <c r="O97" s="159" t="str">
        <f ca="1">IF($B97="","",OFFSET(List1!Y$11,tisk!$A96,0))</f>
        <v>INV</v>
      </c>
      <c r="P97" s="159" t="str">
        <f ca="1">IF($B97="","",OFFSET(List1!Z$11,tisk!$A96,0))</f>
        <v>NE</v>
      </c>
    </row>
    <row r="98" spans="1:16" s="2" customFormat="1" ht="86.4" x14ac:dyDescent="0.3">
      <c r="A98" s="50"/>
      <c r="B98" s="158"/>
      <c r="C98" s="3" t="str">
        <f ca="1">IF(B97="","",CONCATENATE("Okres ",OFFSET(List1!G$11,tisk!A96,0),"
","Právní forma","
",OFFSET(List1!H$11,tisk!A96,0),"
","IČO ",OFFSET(List1!I$11,tisk!A96,0),"
 ","B.Ú. ",OFFSET(List1!J$11,tisk!A96,0)))</f>
        <v>Okres Olomouc
Právní forma
Obec, městská část hlavního města Prahy
IČO 00635723
 B.Ú. 1801684339/0800</v>
      </c>
      <c r="D98" s="5" t="str">
        <f ca="1">IF(B97="","",OFFSET(List1!L$11,tisk!A96,0))</f>
        <v>Žádost o finanční podporu tvorby projektové (výkresové) dokumentace "Rekonstrukce a obnova místních komunikací v obci Haňovice"</v>
      </c>
      <c r="E98" s="160"/>
      <c r="F98" s="46"/>
      <c r="G98" s="159"/>
      <c r="H98" s="161"/>
      <c r="I98" s="158"/>
      <c r="J98" s="158"/>
      <c r="K98" s="158"/>
      <c r="L98" s="158"/>
      <c r="M98" s="159"/>
      <c r="N98" s="159"/>
      <c r="O98" s="159"/>
      <c r="P98" s="159"/>
    </row>
    <row r="99" spans="1:16" s="2" customFormat="1" ht="28.8" x14ac:dyDescent="0.3">
      <c r="A99" s="50">
        <f>ROW()/3-1</f>
        <v>32</v>
      </c>
      <c r="B99" s="158"/>
      <c r="C99" s="3"/>
      <c r="D99" s="5" t="str">
        <f ca="1">IF(B97="","",CONCATENATE("Dotace bude použita na:",OFFSET(List1!M$11,tisk!A96,0)))</f>
        <v>Dotace bude použita na:Na projektovou dokumentaci.</v>
      </c>
      <c r="E99" s="160"/>
      <c r="F99" s="47" t="str">
        <f ca="1">IF(B97="","",OFFSET(List1!P$11,tisk!A96,0))</f>
        <v>12/2020</v>
      </c>
      <c r="G99" s="159"/>
      <c r="H99" s="161"/>
      <c r="I99" s="158"/>
      <c r="J99" s="158"/>
      <c r="K99" s="158"/>
      <c r="L99" s="158"/>
      <c r="M99" s="159"/>
      <c r="N99" s="159"/>
      <c r="O99" s="159"/>
      <c r="P99" s="159"/>
    </row>
    <row r="100" spans="1:16" s="2" customFormat="1" ht="57.6" x14ac:dyDescent="0.3">
      <c r="A100" s="50"/>
      <c r="B100" s="158">
        <v>33</v>
      </c>
      <c r="C100" s="3" t="str">
        <f ca="1">IF(B100="","",CONCATENATE(OFFSET(List1!C$11,tisk!A99,0),"
",OFFSET(List1!D$11,tisk!A99,0),"
",OFFSET(List1!E$11,tisk!A99,0),"
",OFFSET(List1!F$11,tisk!A99,0)))</f>
        <v>Obec Říkovice
Říkovice 68
Říkovice
75118</v>
      </c>
      <c r="D100" s="67" t="str">
        <f ca="1">IF(B100="","",OFFSET(List1!K$11,tisk!A99,0))</f>
        <v>Projektová dokumentace na stavební úpravu Kulturního domu v Říkovicích</v>
      </c>
      <c r="E100" s="160">
        <f ca="1">IF(B100="","",OFFSET(List1!N$11,tisk!A99,0))</f>
        <v>600000</v>
      </c>
      <c r="F100" s="47" t="str">
        <f ca="1">IF(B100="","",OFFSET(List1!O$11,tisk!A99,0))</f>
        <v>1/2020</v>
      </c>
      <c r="G100" s="159">
        <f ca="1">IF(B100="","",OFFSET(List1!Q$11,tisk!A99,0))</f>
        <v>300000</v>
      </c>
      <c r="H100" s="161" t="str">
        <f ca="1">IF(B100="","",OFFSET(List1!R$11,tisk!A99,0))</f>
        <v>31.12.2020</v>
      </c>
      <c r="I100" s="158">
        <f ca="1">IF(B100="","",OFFSET(List1!S$11,tisk!A99,0))</f>
        <v>70</v>
      </c>
      <c r="J100" s="158">
        <f ca="1">IF(B100="","",OFFSET(List1!T$11,tisk!A99,0))</f>
        <v>190</v>
      </c>
      <c r="K100" s="158">
        <f ca="1">IF(B100="","",OFFSET(List1!U$11,tisk!A99,0))</f>
        <v>100</v>
      </c>
      <c r="L100" s="158">
        <f ca="1">IF(B100="","",OFFSET(List1!V$11,tisk!A99,0))</f>
        <v>360</v>
      </c>
      <c r="M100" s="159">
        <f ca="1">IF($B100="","",OFFSET(List1!W$11,tisk!$A99,0))</f>
        <v>0</v>
      </c>
      <c r="N100" s="159">
        <f ca="1">IF($B100="","",OFFSET(List1!X$11,tisk!$A99,0))</f>
        <v>300000</v>
      </c>
      <c r="O100" s="159" t="str">
        <f ca="1">IF($B100="","",OFFSET(List1!Y$11,tisk!$A99,0))</f>
        <v>INV</v>
      </c>
      <c r="P100" s="159" t="str">
        <f ca="1">IF($B100="","",OFFSET(List1!Z$11,tisk!$A99,0))</f>
        <v>NE</v>
      </c>
    </row>
    <row r="101" spans="1:16" s="2" customFormat="1" ht="86.4" x14ac:dyDescent="0.3">
      <c r="A101" s="50"/>
      <c r="B101" s="158"/>
      <c r="C101" s="3" t="str">
        <f ca="1">IF(B100="","",CONCATENATE("Okres ",OFFSET(List1!G$11,tisk!A99,0),"
","Právní forma","
",OFFSET(List1!H$11,tisk!A99,0),"
","IČO ",OFFSET(List1!I$11,tisk!A99,0),"
 ","B.Ú. ",OFFSET(List1!J$11,tisk!A99,0)))</f>
        <v>Okres Přerov
Právní forma
Obec, městská část hlavního města Prahy
IČO 00636568
 B.Ú. 104117967/0300</v>
      </c>
      <c r="D101" s="5" t="str">
        <f ca="1">IF(B100="","",OFFSET(List1!L$11,tisk!A99,0))</f>
        <v>Předmětem žádosti o dotaci je vypracování projektové dokumentace k vydání stavebního povolení a dalších požadovaných dokumentů a studií potřebných k provedení stavební úpravy objektu v Říkovicích č. p. 140 s cílem přebudovat jej na kulturní dům.</v>
      </c>
      <c r="E101" s="160"/>
      <c r="F101" s="46"/>
      <c r="G101" s="159"/>
      <c r="H101" s="161"/>
      <c r="I101" s="158"/>
      <c r="J101" s="158"/>
      <c r="K101" s="158"/>
      <c r="L101" s="158"/>
      <c r="M101" s="159"/>
      <c r="N101" s="159"/>
      <c r="O101" s="159"/>
      <c r="P101" s="159"/>
    </row>
    <row r="102" spans="1:16" s="2" customFormat="1" ht="86.4" x14ac:dyDescent="0.3">
      <c r="A102" s="50">
        <f>ROW()/3-1</f>
        <v>33</v>
      </c>
      <c r="B102" s="158"/>
      <c r="C102" s="3"/>
      <c r="D102" s="5" t="str">
        <f ca="1">IF(B100="","",CONCATENATE("Dotace bude použita na:",OFFSET(List1!M$11,tisk!A99,0)))</f>
        <v>Dotace bude použita na:Z dotace bude hrazeno vypracování projektové dokumentace pro vydání stavebního povolení a další požadované dokumenty a studie potřebné k realizaci stavební úpravy objektu na Kulturní dům v Říkovicích.</v>
      </c>
      <c r="E102" s="160"/>
      <c r="F102" s="47" t="str">
        <f ca="1">IF(B100="","",OFFSET(List1!P$11,tisk!A99,0))</f>
        <v>12/2020</v>
      </c>
      <c r="G102" s="159"/>
      <c r="H102" s="161"/>
      <c r="I102" s="158"/>
      <c r="J102" s="158"/>
      <c r="K102" s="158"/>
      <c r="L102" s="158"/>
      <c r="M102" s="159"/>
      <c r="N102" s="159"/>
      <c r="O102" s="159"/>
      <c r="P102" s="159"/>
    </row>
    <row r="103" spans="1:16" s="2" customFormat="1" ht="57.6" x14ac:dyDescent="0.3">
      <c r="A103" s="50"/>
      <c r="B103" s="158">
        <v>34</v>
      </c>
      <c r="C103" s="3" t="str">
        <f ca="1">IF(B103="","",CONCATENATE(OFFSET(List1!C$11,tisk!A102,0),"
",OFFSET(List1!D$11,tisk!A102,0),"
",OFFSET(List1!E$11,tisk!A102,0),"
",OFFSET(List1!F$11,tisk!A102,0)))</f>
        <v>Obec Ochoz
Ochoz 75
Ochoz
79852</v>
      </c>
      <c r="D103" s="67" t="str">
        <f ca="1">IF(B103="","",OFFSET(List1!K$11,tisk!A102,0))</f>
        <v>Příprava projektové dokumentace pro prodloužení technické vybavenosti v lokalitě určené pro výstavbu rodinných domů v obci Ochoz</v>
      </c>
      <c r="E103" s="160">
        <f ca="1">IF(B103="","",OFFSET(List1!N$11,tisk!A102,0))</f>
        <v>181000</v>
      </c>
      <c r="F103" s="47" t="str">
        <f ca="1">IF(B103="","",OFFSET(List1!O$11,tisk!A102,0))</f>
        <v>4/2020</v>
      </c>
      <c r="G103" s="159">
        <f ca="1">IF(B103="","",OFFSET(List1!Q$11,tisk!A102,0))</f>
        <v>90500</v>
      </c>
      <c r="H103" s="161" t="str">
        <f ca="1">IF(B103="","",OFFSET(List1!R$11,tisk!A102,0))</f>
        <v>31.12.2020</v>
      </c>
      <c r="I103" s="158">
        <f ca="1">IF(B103="","",OFFSET(List1!S$11,tisk!A102,0))</f>
        <v>130</v>
      </c>
      <c r="J103" s="158">
        <f ca="1">IF(B103="","",OFFSET(List1!T$11,tisk!A102,0))</f>
        <v>125</v>
      </c>
      <c r="K103" s="158">
        <f ca="1">IF(B103="","",OFFSET(List1!U$11,tisk!A102,0))</f>
        <v>100</v>
      </c>
      <c r="L103" s="158">
        <f ca="1">IF(B103="","",OFFSET(List1!V$11,tisk!A102,0))</f>
        <v>355</v>
      </c>
      <c r="M103" s="159">
        <f ca="1">IF($B103="","",OFFSET(List1!W$11,tisk!$A102,0))</f>
        <v>0</v>
      </c>
      <c r="N103" s="159">
        <f ca="1">IF($B103="","",OFFSET(List1!X$11,tisk!$A102,0))</f>
        <v>90500</v>
      </c>
      <c r="O103" s="159" t="str">
        <f ca="1">IF($B103="","",OFFSET(List1!Y$11,tisk!$A102,0))</f>
        <v>INV</v>
      </c>
      <c r="P103" s="159" t="str">
        <f ca="1">IF($B103="","",OFFSET(List1!Z$11,tisk!$A102,0))</f>
        <v>ANO</v>
      </c>
    </row>
    <row r="104" spans="1:16" s="2" customFormat="1" ht="86.4" x14ac:dyDescent="0.3">
      <c r="A104" s="50"/>
      <c r="B104" s="158"/>
      <c r="C104" s="3" t="str">
        <f ca="1">IF(B103="","",CONCATENATE("Okres ",OFFSET(List1!G$11,tisk!A102,0),"
","Právní forma","
",OFFSET(List1!H$11,tisk!A102,0),"
","IČO ",OFFSET(List1!I$11,tisk!A102,0),"
 ","B.Ú. ",OFFSET(List1!J$11,tisk!A102,0)))</f>
        <v>Okres Prostějov
Právní forma
Obec, městská část hlavního města Prahy
IČO 00600041
 B.Ú. 21923701/0100</v>
      </c>
      <c r="D104" s="5" t="str">
        <f ca="1">IF(B103="","",OFFSET(List1!L$11,tisk!A102,0))</f>
        <v>Dotace bude použita na spolufinancování pořízení projektové dokumentace pro rozšíření inženýrských sítí a komunikace, potřebné k zasíťování dalších parcel v lokalitě určené Územním plánem obce Ochoz k výstavbě.</v>
      </c>
      <c r="E104" s="160"/>
      <c r="F104" s="46"/>
      <c r="G104" s="159"/>
      <c r="H104" s="161"/>
      <c r="I104" s="158"/>
      <c r="J104" s="158"/>
      <c r="K104" s="158"/>
      <c r="L104" s="158"/>
      <c r="M104" s="159"/>
      <c r="N104" s="159"/>
      <c r="O104" s="159"/>
      <c r="P104" s="159"/>
    </row>
    <row r="105" spans="1:16" s="2" customFormat="1" ht="43.2" x14ac:dyDescent="0.3">
      <c r="A105" s="50">
        <f>ROW()/3-1</f>
        <v>34</v>
      </c>
      <c r="B105" s="158"/>
      <c r="C105" s="3"/>
      <c r="D105" s="5" t="str">
        <f ca="1">IF(B103="","",CONCATENATE("Dotace bude použita na:",OFFSET(List1!M$11,tisk!A102,0)))</f>
        <v>Dotace bude použita na:Projektová dokumentace včetně vyjádření dotčených orgánů.</v>
      </c>
      <c r="E105" s="160"/>
      <c r="F105" s="47" t="str">
        <f ca="1">IF(B103="","",OFFSET(List1!P$11,tisk!A102,0))</f>
        <v>12/2020</v>
      </c>
      <c r="G105" s="159"/>
      <c r="H105" s="161"/>
      <c r="I105" s="158"/>
      <c r="J105" s="158"/>
      <c r="K105" s="158"/>
      <c r="L105" s="158"/>
      <c r="M105" s="159"/>
      <c r="N105" s="159"/>
      <c r="O105" s="159"/>
      <c r="P105" s="159"/>
    </row>
    <row r="106" spans="1:16" s="2" customFormat="1" ht="57.6" x14ac:dyDescent="0.3">
      <c r="A106" s="50"/>
      <c r="B106" s="158">
        <v>35</v>
      </c>
      <c r="C106" s="3" t="str">
        <f ca="1">IF(B106="","",CONCATENATE(OFFSET(List1!C$11,tisk!A105,0),"
",OFFSET(List1!D$11,tisk!A105,0),"
",OFFSET(List1!E$11,tisk!A105,0),"
",OFFSET(List1!F$11,tisk!A105,0)))</f>
        <v>Obec Police
Police 5
Úsov
789 73</v>
      </c>
      <c r="D106" s="67" t="str">
        <f ca="1">IF(B106="","",OFFSET(List1!K$11,tisk!A105,0))</f>
        <v>Vyhotovení projektové dokumentace na zasíťování obecních pozemků</v>
      </c>
      <c r="E106" s="160">
        <f ca="1">IF(B106="","",OFFSET(List1!N$11,tisk!A105,0))</f>
        <v>561440</v>
      </c>
      <c r="F106" s="47" t="str">
        <f ca="1">IF(B106="","",OFFSET(List1!O$11,tisk!A105,0))</f>
        <v>1/2020</v>
      </c>
      <c r="G106" s="159">
        <f ca="1">IF(B106="","",OFFSET(List1!Q$11,tisk!A105,0))</f>
        <v>280720</v>
      </c>
      <c r="H106" s="161" t="str">
        <f ca="1">IF(B106="","",OFFSET(List1!R$11,tisk!A105,0))</f>
        <v>31.12.2020</v>
      </c>
      <c r="I106" s="158">
        <f ca="1">IF(B106="","",OFFSET(List1!S$11,tisk!A105,0))</f>
        <v>140</v>
      </c>
      <c r="J106" s="158">
        <f ca="1">IF(B106="","",OFFSET(List1!T$11,tisk!A105,0))</f>
        <v>115</v>
      </c>
      <c r="K106" s="158">
        <f ca="1">IF(B106="","",OFFSET(List1!U$11,tisk!A105,0))</f>
        <v>100</v>
      </c>
      <c r="L106" s="158">
        <f ca="1">IF(B106="","",OFFSET(List1!V$11,tisk!A105,0))</f>
        <v>355</v>
      </c>
      <c r="M106" s="159">
        <f ca="1">IF($B106="","",OFFSET(List1!W$11,tisk!$A105,0))</f>
        <v>0</v>
      </c>
      <c r="N106" s="159">
        <f ca="1">IF($B106="","",OFFSET(List1!X$11,tisk!$A105,0))</f>
        <v>280720</v>
      </c>
      <c r="O106" s="159" t="str">
        <f ca="1">IF($B106="","",OFFSET(List1!Y$11,tisk!$A105,0))</f>
        <v>INV</v>
      </c>
      <c r="P106" s="159" t="str">
        <f ca="1">IF($B106="","",OFFSET(List1!Z$11,tisk!$A105,0))</f>
        <v>ANO</v>
      </c>
    </row>
    <row r="107" spans="1:16" s="2" customFormat="1" ht="86.4" x14ac:dyDescent="0.3">
      <c r="A107" s="50"/>
      <c r="B107" s="158"/>
      <c r="C107" s="3" t="str">
        <f ca="1">IF(B106="","",CONCATENATE("Okres ",OFFSET(List1!G$11,tisk!A105,0),"
","Právní forma","
",OFFSET(List1!H$11,tisk!A105,0),"
","IČO ",OFFSET(List1!I$11,tisk!A105,0),"
 ","B.Ú. ",OFFSET(List1!J$11,tisk!A105,0)))</f>
        <v>Okres Šumperk
Právní forma
Obec, městská část hlavního města Prahy
IČO 00635880
 B.Ú. 1809453359/0800</v>
      </c>
      <c r="D107" s="5" t="str">
        <f ca="1">IF(B106="","",OFFSET(List1!L$11,tisk!A105,0))</f>
        <v>Vyhotovení projektové dokumentace pro územní a stavební řízení na zasíťování obecních parcel.</v>
      </c>
      <c r="E107" s="160"/>
      <c r="F107" s="46"/>
      <c r="G107" s="159"/>
      <c r="H107" s="161"/>
      <c r="I107" s="158"/>
      <c r="J107" s="158"/>
      <c r="K107" s="158"/>
      <c r="L107" s="158"/>
      <c r="M107" s="159"/>
      <c r="N107" s="159"/>
      <c r="O107" s="159"/>
      <c r="P107" s="159"/>
    </row>
    <row r="108" spans="1:16" s="2" customFormat="1" ht="43.2" x14ac:dyDescent="0.3">
      <c r="A108" s="50">
        <f>ROW()/3-1</f>
        <v>35</v>
      </c>
      <c r="B108" s="158"/>
      <c r="C108" s="3"/>
      <c r="D108" s="5" t="str">
        <f ca="1">IF(B106="","",CONCATENATE("Dotace bude použita na:",OFFSET(List1!M$11,tisk!A105,0)))</f>
        <v>Dotace bude použita na:Vyhotovení kompletní projektové dokumentace pro územní a stavební řízení.</v>
      </c>
      <c r="E108" s="160"/>
      <c r="F108" s="47" t="str">
        <f ca="1">IF(B106="","",OFFSET(List1!P$11,tisk!A105,0))</f>
        <v>12/2020</v>
      </c>
      <c r="G108" s="159"/>
      <c r="H108" s="161"/>
      <c r="I108" s="158"/>
      <c r="J108" s="158"/>
      <c r="K108" s="158"/>
      <c r="L108" s="158"/>
      <c r="M108" s="159"/>
      <c r="N108" s="159"/>
      <c r="O108" s="159"/>
      <c r="P108" s="159"/>
    </row>
    <row r="109" spans="1:16" s="2" customFormat="1" ht="57.6" x14ac:dyDescent="0.3">
      <c r="A109" s="50"/>
      <c r="B109" s="158">
        <v>36</v>
      </c>
      <c r="C109" s="3" t="str">
        <f ca="1">IF(B109="","",CONCATENATE(OFFSET(List1!C$11,tisk!A108,0),"
",OFFSET(List1!D$11,tisk!A108,0),"
",OFFSET(List1!E$11,tisk!A108,0),"
",OFFSET(List1!F$11,tisk!A108,0)))</f>
        <v>Obec Skřípov
Skřípov 169
Skřípov
79852</v>
      </c>
      <c r="D109" s="67" t="str">
        <f ca="1">IF(B109="","",OFFSET(List1!K$11,tisk!A108,0))</f>
        <v>Obec Skřípov - nakládání s dešťovými a povrchovými vodami</v>
      </c>
      <c r="E109" s="160">
        <f ca="1">IF(B109="","",OFFSET(List1!N$11,tisk!A108,0))</f>
        <v>590000</v>
      </c>
      <c r="F109" s="47" t="str">
        <f ca="1">IF(B109="","",OFFSET(List1!O$11,tisk!A108,0))</f>
        <v>2/2020</v>
      </c>
      <c r="G109" s="159">
        <f ca="1">IF(B109="","",OFFSET(List1!Q$11,tisk!A108,0))</f>
        <v>295000</v>
      </c>
      <c r="H109" s="161" t="str">
        <f ca="1">IF(B109="","",OFFSET(List1!R$11,tisk!A108,0))</f>
        <v>31.12.2020</v>
      </c>
      <c r="I109" s="158">
        <f ca="1">IF(B109="","",OFFSET(List1!S$11,tisk!A108,0))</f>
        <v>90</v>
      </c>
      <c r="J109" s="158">
        <f ca="1">IF(B109="","",OFFSET(List1!T$11,tisk!A108,0))</f>
        <v>160</v>
      </c>
      <c r="K109" s="158">
        <f ca="1">IF(B109="","",OFFSET(List1!U$11,tisk!A108,0))</f>
        <v>100</v>
      </c>
      <c r="L109" s="158">
        <f ca="1">IF(B109="","",OFFSET(List1!V$11,tisk!A108,0))</f>
        <v>350</v>
      </c>
      <c r="M109" s="159">
        <f ca="1">IF($B109="","",OFFSET(List1!W$11,tisk!$A108,0))</f>
        <v>0</v>
      </c>
      <c r="N109" s="159">
        <f ca="1">IF($B109="","",OFFSET(List1!X$11,tisk!$A108,0))</f>
        <v>295000</v>
      </c>
      <c r="O109" s="159" t="str">
        <f ca="1">IF($B109="","",OFFSET(List1!Y$11,tisk!$A108,0))</f>
        <v>INV</v>
      </c>
      <c r="P109" s="159" t="str">
        <f ca="1">IF($B109="","",OFFSET(List1!Z$11,tisk!$A108,0))</f>
        <v>NE</v>
      </c>
    </row>
    <row r="110" spans="1:16" s="2" customFormat="1" ht="86.4" x14ac:dyDescent="0.3">
      <c r="A110" s="50"/>
      <c r="B110" s="158"/>
      <c r="C110" s="3" t="str">
        <f ca="1">IF(B109="","",CONCATENATE("Okres ",OFFSET(List1!G$11,tisk!A108,0),"
","Právní forma","
",OFFSET(List1!H$11,tisk!A108,0),"
","IČO ",OFFSET(List1!I$11,tisk!A108,0),"
 ","B.Ú. ",OFFSET(List1!J$11,tisk!A108,0)))</f>
        <v>Okres Prostějov
Právní forma
Obec, městská část hlavního města Prahy
IČO 00600083
 B.Ú. 21421701/0100</v>
      </c>
      <c r="D110" s="5" t="str">
        <f ca="1">IF(B109="","",OFFSET(List1!L$11,tisk!A108,0))</f>
        <v>V rámci tvorby modelu proudění dešťových vod v dešťové kanalizaci budou ověřovány nesoulady v existujícícm pasportu a skutečností (dimenze stok, technický stav stok, příp. i jejich trasa). Nejedná se tedy o pasportizaci, ale ověření stávajícícho stavu.</v>
      </c>
      <c r="E110" s="160"/>
      <c r="F110" s="46"/>
      <c r="G110" s="159"/>
      <c r="H110" s="161"/>
      <c r="I110" s="158"/>
      <c r="J110" s="158"/>
      <c r="K110" s="158"/>
      <c r="L110" s="158"/>
      <c r="M110" s="159"/>
      <c r="N110" s="159"/>
      <c r="O110" s="159"/>
      <c r="P110" s="159"/>
    </row>
    <row r="111" spans="1:16" s="2" customFormat="1" ht="43.2" x14ac:dyDescent="0.3">
      <c r="A111" s="50">
        <f>ROW()/3-1</f>
        <v>36</v>
      </c>
      <c r="B111" s="158"/>
      <c r="C111" s="3"/>
      <c r="D111" s="5" t="str">
        <f ca="1">IF(B109="","",CONCATENATE("Dotace bude použita na:",OFFSET(List1!M$11,tisk!A108,0)))</f>
        <v>Dotace bude použita na:Projekt tvorby koncepce nakládání s dešťovými vodami a boj se suchem na území obce Skřípov.</v>
      </c>
      <c r="E111" s="160"/>
      <c r="F111" s="47" t="str">
        <f ca="1">IF(B109="","",OFFSET(List1!P$11,tisk!A108,0))</f>
        <v>12/2020</v>
      </c>
      <c r="G111" s="159"/>
      <c r="H111" s="161"/>
      <c r="I111" s="158"/>
      <c r="J111" s="158"/>
      <c r="K111" s="158"/>
      <c r="L111" s="158"/>
      <c r="M111" s="159"/>
      <c r="N111" s="159"/>
      <c r="O111" s="159"/>
      <c r="P111" s="159"/>
    </row>
    <row r="112" spans="1:16" s="2" customFormat="1" ht="57.6" x14ac:dyDescent="0.3">
      <c r="A112" s="50"/>
      <c r="B112" s="158">
        <v>37</v>
      </c>
      <c r="C112" s="3" t="str">
        <f ca="1">IF(B112="","",CONCATENATE(OFFSET(List1!C$11,tisk!A111,0),"
",OFFSET(List1!D$11,tisk!A111,0),"
",OFFSET(List1!E$11,tisk!A111,0),"
",OFFSET(List1!F$11,tisk!A111,0)))</f>
        <v>Obec Jindřichov
Jindřichov 19
Jindřichov
75301</v>
      </c>
      <c r="D112" s="67" t="str">
        <f ca="1">IF(B112="","",OFFSET(List1!K$11,tisk!A111,0))</f>
        <v>Jindřichov - doplnění chodníkové trasy podél SIII 44020</v>
      </c>
      <c r="E112" s="160">
        <f ca="1">IF(B112="","",OFFSET(List1!N$11,tisk!A111,0))</f>
        <v>310970</v>
      </c>
      <c r="F112" s="47" t="str">
        <f ca="1">IF(B112="","",OFFSET(List1!O$11,tisk!A111,0))</f>
        <v>1/2020</v>
      </c>
      <c r="G112" s="159">
        <f ca="1">IF(B112="","",OFFSET(List1!Q$11,tisk!A111,0))</f>
        <v>150000</v>
      </c>
      <c r="H112" s="161" t="str">
        <f ca="1">IF(B112="","",OFFSET(List1!R$11,tisk!A111,0))</f>
        <v>31.12.2020</v>
      </c>
      <c r="I112" s="158">
        <f ca="1">IF(B112="","",OFFSET(List1!S$11,tisk!A111,0))</f>
        <v>100</v>
      </c>
      <c r="J112" s="158">
        <f ca="1">IF(B112="","",OFFSET(List1!T$11,tisk!A111,0))</f>
        <v>150</v>
      </c>
      <c r="K112" s="158">
        <f ca="1">IF(B112="","",OFFSET(List1!U$11,tisk!A111,0))</f>
        <v>100</v>
      </c>
      <c r="L112" s="158">
        <f ca="1">IF(B112="","",OFFSET(List1!V$11,tisk!A111,0))</f>
        <v>350</v>
      </c>
      <c r="M112" s="159">
        <f ca="1">IF($B112="","",OFFSET(List1!W$11,tisk!$A111,0))</f>
        <v>0</v>
      </c>
      <c r="N112" s="159">
        <f ca="1">IF($B112="","",OFFSET(List1!X$11,tisk!$A111,0))</f>
        <v>150000</v>
      </c>
      <c r="O112" s="159" t="str">
        <f ca="1">IF($B112="","",OFFSET(List1!Y$11,tisk!$A111,0))</f>
        <v>INV</v>
      </c>
      <c r="P112" s="159" t="str">
        <f ca="1">IF($B112="","",OFFSET(List1!Z$11,tisk!$A111,0))</f>
        <v>NE</v>
      </c>
    </row>
    <row r="113" spans="1:16" s="2" customFormat="1" ht="86.4" x14ac:dyDescent="0.3">
      <c r="A113" s="50"/>
      <c r="B113" s="158"/>
      <c r="C113" s="3" t="str">
        <f ca="1">IF(B112="","",CONCATENATE("Okres ",OFFSET(List1!G$11,tisk!A111,0),"
","Právní forma","
",OFFSET(List1!H$11,tisk!A111,0),"
","IČO ",OFFSET(List1!I$11,tisk!A111,0),"
 ","B.Ú. ",OFFSET(List1!J$11,tisk!A111,0)))</f>
        <v>Okres Přerov
Právní forma
Obec, městská část hlavního města Prahy
IČO 00301345
 B.Ú. 8629831/0100</v>
      </c>
      <c r="D113" s="5" t="str">
        <f ca="1">IF(B112="","",OFFSET(List1!L$11,tisk!A111,0))</f>
        <v>PD řeší doplnění chodníkové trasy podél hlavní silnice IIII44020.</v>
      </c>
      <c r="E113" s="160"/>
      <c r="F113" s="46"/>
      <c r="G113" s="159"/>
      <c r="H113" s="161"/>
      <c r="I113" s="158"/>
      <c r="J113" s="158"/>
      <c r="K113" s="158"/>
      <c r="L113" s="158"/>
      <c r="M113" s="159"/>
      <c r="N113" s="159"/>
      <c r="O113" s="159"/>
      <c r="P113" s="159"/>
    </row>
    <row r="114" spans="1:16" s="2" customFormat="1" ht="100.8" x14ac:dyDescent="0.3">
      <c r="A114" s="50">
        <f>ROW()/3-1</f>
        <v>37</v>
      </c>
      <c r="B114" s="158"/>
      <c r="C114" s="3"/>
      <c r="D114" s="5" t="str">
        <f ca="1">IF(B112="","",CONCATENATE("Dotace bude použita na:",OFFSET(List1!M$11,tisk!A111,0)))</f>
        <v>Dotace bude použita na:Budou zajištěny polohopisné, případně výškopisné podklady formou doplnění geodetického mapového podkladu; bude zpracována PD pro společné povolení stavby, PD bude projednána s dotčenými účastníky řízení a bude zajištěno její podání na stavební úřad.</v>
      </c>
      <c r="E114" s="160"/>
      <c r="F114" s="47" t="str">
        <f ca="1">IF(B112="","",OFFSET(List1!P$11,tisk!A111,0))</f>
        <v>12/2020</v>
      </c>
      <c r="G114" s="159"/>
      <c r="H114" s="161"/>
      <c r="I114" s="158"/>
      <c r="J114" s="158"/>
      <c r="K114" s="158"/>
      <c r="L114" s="158"/>
      <c r="M114" s="159"/>
      <c r="N114" s="159"/>
      <c r="O114" s="159"/>
      <c r="P114" s="159"/>
    </row>
    <row r="115" spans="1:16" s="2" customFormat="1" ht="57.6" x14ac:dyDescent="0.3">
      <c r="A115" s="50"/>
      <c r="B115" s="158">
        <v>38</v>
      </c>
      <c r="C115" s="3" t="str">
        <f ca="1">IF(B115="","",CONCATENATE(OFFSET(List1!C$11,tisk!A114,0),"
",OFFSET(List1!D$11,tisk!A114,0),"
",OFFSET(List1!E$11,tisk!A114,0),"
",OFFSET(List1!F$11,tisk!A114,0)))</f>
        <v>Obec Prostějovičky
Prostějovičky 67
Prostějovičky
79803</v>
      </c>
      <c r="D115" s="67" t="str">
        <f ca="1">IF(B115="","",OFFSET(List1!K$11,tisk!A114,0))</f>
        <v>ZTV Prostějovičky - lokalita Kopaninky</v>
      </c>
      <c r="E115" s="160">
        <f ca="1">IF(B115="","",OFFSET(List1!N$11,tisk!A114,0))</f>
        <v>211750</v>
      </c>
      <c r="F115" s="47" t="str">
        <f ca="1">IF(B115="","",OFFSET(List1!O$11,tisk!A114,0))</f>
        <v>1/2020</v>
      </c>
      <c r="G115" s="159">
        <f ca="1">IF(B115="","",OFFSET(List1!Q$11,tisk!A114,0))</f>
        <v>105875</v>
      </c>
      <c r="H115" s="161" t="str">
        <f ca="1">IF(B115="","",OFFSET(List1!R$11,tisk!A114,0))</f>
        <v>31.12.2020</v>
      </c>
      <c r="I115" s="158">
        <f ca="1">IF(B115="","",OFFSET(List1!S$11,tisk!A114,0))</f>
        <v>120</v>
      </c>
      <c r="J115" s="158">
        <f ca="1">IF(B115="","",OFFSET(List1!T$11,tisk!A114,0))</f>
        <v>75</v>
      </c>
      <c r="K115" s="158">
        <f ca="1">IF(B115="","",OFFSET(List1!U$11,tisk!A114,0))</f>
        <v>150</v>
      </c>
      <c r="L115" s="158">
        <f ca="1">IF(B115="","",OFFSET(List1!V$11,tisk!A114,0))</f>
        <v>345</v>
      </c>
      <c r="M115" s="159">
        <f ca="1">IF($B115="","",OFFSET(List1!W$11,tisk!$A114,0))</f>
        <v>0</v>
      </c>
      <c r="N115" s="159">
        <f ca="1">IF($B115="","",OFFSET(List1!X$11,tisk!$A114,0))</f>
        <v>105875</v>
      </c>
      <c r="O115" s="159" t="str">
        <f ca="1">IF($B115="","",OFFSET(List1!Y$11,tisk!$A114,0))</f>
        <v>INV</v>
      </c>
      <c r="P115" s="159" t="str">
        <f ca="1">IF($B115="","",OFFSET(List1!Z$11,tisk!$A114,0))</f>
        <v>ANO</v>
      </c>
    </row>
    <row r="116" spans="1:16" s="2" customFormat="1" ht="86.4" x14ac:dyDescent="0.3">
      <c r="A116" s="50"/>
      <c r="B116" s="158"/>
      <c r="C116" s="3" t="str">
        <f ca="1">IF(B115="","",CONCATENATE("Okres ",OFFSET(List1!G$11,tisk!A114,0),"
","Právní forma","
",OFFSET(List1!H$11,tisk!A114,0),"
","IČO ",OFFSET(List1!I$11,tisk!A114,0),"
 ","B.Ú. ",OFFSET(List1!J$11,tisk!A114,0)))</f>
        <v>Okres Prostějov
Právní forma
Obec, městská část hlavního města Prahy
IČO 00288667
 B.Ú. 94-6010701/0710</v>
      </c>
      <c r="D116" s="5" t="str">
        <f ca="1">IF(B115="","",OFFSET(List1!L$11,tisk!A114,0))</f>
        <v>Projekt řeší pořízení dokumentace pro vydání společného územního rozhodnutí a stavebního povolení, včetně inženýrských sítí ke stavebnímu povolení pro provedení výstavby rodinných domů v Prostějovičkách v lokalitě zvané Kopaninky (par. č. 86/16).</v>
      </c>
      <c r="E116" s="160"/>
      <c r="F116" s="46"/>
      <c r="G116" s="159"/>
      <c r="H116" s="161"/>
      <c r="I116" s="158"/>
      <c r="J116" s="158"/>
      <c r="K116" s="158"/>
      <c r="L116" s="158"/>
      <c r="M116" s="159"/>
      <c r="N116" s="159"/>
      <c r="O116" s="159"/>
      <c r="P116" s="159"/>
    </row>
    <row r="117" spans="1:16" s="2" customFormat="1" ht="72" x14ac:dyDescent="0.3">
      <c r="A117" s="50">
        <f>ROW()/3-1</f>
        <v>38</v>
      </c>
      <c r="B117" s="158"/>
      <c r="C117" s="3"/>
      <c r="D117" s="5" t="str">
        <f ca="1">IF(B115="","",CONCATENATE("Dotace bude použita na:",OFFSET(List1!M$11,tisk!A114,0)))</f>
        <v>Dotace bude použita na:Pořízení projektové dokumentace pro vydání společného územního rozhodnutí a stavebního povolení, včetně inženýrských sítí  na akci ZTV Prostějovičky - lokalita Kopaninky.</v>
      </c>
      <c r="E117" s="160"/>
      <c r="F117" s="47" t="str">
        <f ca="1">IF(B115="","",OFFSET(List1!P$11,tisk!A114,0))</f>
        <v>12/2020</v>
      </c>
      <c r="G117" s="159"/>
      <c r="H117" s="161"/>
      <c r="I117" s="158"/>
      <c r="J117" s="158"/>
      <c r="K117" s="158"/>
      <c r="L117" s="158"/>
      <c r="M117" s="159"/>
      <c r="N117" s="159"/>
      <c r="O117" s="159"/>
      <c r="P117" s="159"/>
    </row>
    <row r="118" spans="1:16" s="2" customFormat="1" ht="57.6" x14ac:dyDescent="0.3">
      <c r="A118" s="50"/>
      <c r="B118" s="158">
        <v>39</v>
      </c>
      <c r="C118" s="3" t="str">
        <f ca="1">IF(B118="","",CONCATENATE(OFFSET(List1!C$11,tisk!A117,0),"
",OFFSET(List1!D$11,tisk!A117,0),"
",OFFSET(List1!E$11,tisk!A117,0),"
",OFFSET(List1!F$11,tisk!A117,0)))</f>
        <v>Obec Otinoves
Otinoves 177
Otinoves
79861</v>
      </c>
      <c r="D118" s="67" t="str">
        <f ca="1">IF(B118="","",OFFSET(List1!K$11,tisk!A117,0))</f>
        <v>Bytový dům Otinoves - 1. etapa PD</v>
      </c>
      <c r="E118" s="160">
        <f ca="1">IF(B118="","",OFFSET(List1!N$11,tisk!A117,0))</f>
        <v>189000</v>
      </c>
      <c r="F118" s="47" t="str">
        <f ca="1">IF(B118="","",OFFSET(List1!O$11,tisk!A117,0))</f>
        <v>1/2020</v>
      </c>
      <c r="G118" s="159">
        <f ca="1">IF(B118="","",OFFSET(List1!Q$11,tisk!A117,0))</f>
        <v>90000</v>
      </c>
      <c r="H118" s="161" t="str">
        <f ca="1">IF(B118="","",OFFSET(List1!R$11,tisk!A117,0))</f>
        <v>31.12.2020</v>
      </c>
      <c r="I118" s="158">
        <f ca="1">IF(B118="","",OFFSET(List1!S$11,tisk!A117,0))</f>
        <v>90</v>
      </c>
      <c r="J118" s="158">
        <f ca="1">IF(B118="","",OFFSET(List1!T$11,tisk!A117,0))</f>
        <v>150</v>
      </c>
      <c r="K118" s="158">
        <f ca="1">IF(B118="","",OFFSET(List1!U$11,tisk!A117,0))</f>
        <v>100</v>
      </c>
      <c r="L118" s="158">
        <f ca="1">IF(B118="","",OFFSET(List1!V$11,tisk!A117,0))</f>
        <v>340</v>
      </c>
      <c r="M118" s="159">
        <f ca="1">IF($B118="","",OFFSET(List1!W$11,tisk!$A117,0))</f>
        <v>0</v>
      </c>
      <c r="N118" s="159">
        <f ca="1">IF($B118="","",OFFSET(List1!X$11,tisk!$A117,0))</f>
        <v>90000</v>
      </c>
      <c r="O118" s="159" t="str">
        <f ca="1">IF($B118="","",OFFSET(List1!Y$11,tisk!$A117,0))</f>
        <v>INV</v>
      </c>
      <c r="P118" s="159" t="str">
        <f ca="1">IF($B118="","",OFFSET(List1!Z$11,tisk!$A117,0))</f>
        <v>ANO</v>
      </c>
    </row>
    <row r="119" spans="1:16" s="2" customFormat="1" ht="86.4" x14ac:dyDescent="0.3">
      <c r="A119" s="50"/>
      <c r="B119" s="158"/>
      <c r="C119" s="3" t="str">
        <f ca="1">IF(B118="","",CONCATENATE("Okres ",OFFSET(List1!G$11,tisk!A117,0),"
","Právní forma","
",OFFSET(List1!H$11,tisk!A117,0),"
","IČO ",OFFSET(List1!I$11,tisk!A117,0),"
 ","B.Ú. ",OFFSET(List1!J$11,tisk!A117,0)))</f>
        <v>Okres Prostějov
Právní forma
Obec, městská část hlavního města Prahy
IČO 00288594
 B.Ú. 11223701/0100</v>
      </c>
      <c r="D119" s="5" t="str">
        <f ca="1">IF(B118="","",OFFSET(List1!L$11,tisk!A117,0))</f>
        <v>1. etapa projektové dokumentace pro odstranění dvou neobyvatelných domů a výstavbu bytového domu se čtyřmi malometrážními byty. Obsahuje: Dokumentaci pro souhlas s odstraněním stavby, Dokumentaci pro stavební povolení.</v>
      </c>
      <c r="E119" s="160"/>
      <c r="F119" s="46"/>
      <c r="G119" s="159"/>
      <c r="H119" s="161"/>
      <c r="I119" s="158"/>
      <c r="J119" s="158"/>
      <c r="K119" s="158"/>
      <c r="L119" s="158"/>
      <c r="M119" s="159"/>
      <c r="N119" s="159"/>
      <c r="O119" s="159"/>
      <c r="P119" s="159"/>
    </row>
    <row r="120" spans="1:16" s="2" customFormat="1" ht="43.2" x14ac:dyDescent="0.3">
      <c r="A120" s="50">
        <f>ROW()/3-1</f>
        <v>39</v>
      </c>
      <c r="B120" s="158"/>
      <c r="C120" s="3"/>
      <c r="D120" s="5" t="str">
        <f ca="1">IF(B118="","",CONCATENATE("Dotace bude použita na:",OFFSET(List1!M$11,tisk!A117,0)))</f>
        <v>Dotace bude použita na:Dokumentace pro souhlas s odstraněním stavby a dokumentace pro stavební povolení.</v>
      </c>
      <c r="E120" s="160"/>
      <c r="F120" s="47" t="str">
        <f ca="1">IF(B118="","",OFFSET(List1!P$11,tisk!A117,0))</f>
        <v>12/2020</v>
      </c>
      <c r="G120" s="159"/>
      <c r="H120" s="161"/>
      <c r="I120" s="158"/>
      <c r="J120" s="158"/>
      <c r="K120" s="158"/>
      <c r="L120" s="158"/>
      <c r="M120" s="159"/>
      <c r="N120" s="159"/>
      <c r="O120" s="159"/>
      <c r="P120" s="159"/>
    </row>
    <row r="121" spans="1:16" s="2" customFormat="1" ht="57.6" x14ac:dyDescent="0.3">
      <c r="A121" s="50"/>
      <c r="B121" s="158">
        <v>40</v>
      </c>
      <c r="C121" s="3" t="str">
        <f ca="1">IF(B121="","",CONCATENATE(OFFSET(List1!C$11,tisk!A120,0),"
",OFFSET(List1!D$11,tisk!A120,0),"
",OFFSET(List1!E$11,tisk!A120,0),"
",OFFSET(List1!F$11,tisk!A120,0)))</f>
        <v>Obec Buk
Buk 21
Prosenice
75121</v>
      </c>
      <c r="D121" s="67" t="str">
        <f ca="1">IF(B121="","",OFFSET(List1!K$11,tisk!A120,0))</f>
        <v>Projektová dokumentace k dobudování chodníků podél silnice III/4368 v obci Buk</v>
      </c>
      <c r="E121" s="160">
        <f ca="1">IF(B121="","",OFFSET(List1!N$11,tisk!A120,0))</f>
        <v>260000</v>
      </c>
      <c r="F121" s="47" t="str">
        <f ca="1">IF(B121="","",OFFSET(List1!O$11,tisk!A120,0))</f>
        <v>1/2020</v>
      </c>
      <c r="G121" s="159">
        <f ca="1">IF(B121="","",OFFSET(List1!Q$11,tisk!A120,0))</f>
        <v>130000</v>
      </c>
      <c r="H121" s="161" t="str">
        <f ca="1">IF(B121="","",OFFSET(List1!R$11,tisk!A120,0))</f>
        <v>31.12.2020</v>
      </c>
      <c r="I121" s="158">
        <f ca="1">IF(B121="","",OFFSET(List1!S$11,tisk!A120,0))</f>
        <v>70</v>
      </c>
      <c r="J121" s="158">
        <f ca="1">IF(B121="","",OFFSET(List1!T$11,tisk!A120,0))</f>
        <v>170</v>
      </c>
      <c r="K121" s="158">
        <f ca="1">IF(B121="","",OFFSET(List1!U$11,tisk!A120,0))</f>
        <v>100</v>
      </c>
      <c r="L121" s="158">
        <f ca="1">IF(B121="","",OFFSET(List1!V$11,tisk!A120,0))</f>
        <v>340</v>
      </c>
      <c r="M121" s="159">
        <f ca="1">IF($B121="","",OFFSET(List1!W$11,tisk!$A120,0))</f>
        <v>0</v>
      </c>
      <c r="N121" s="159">
        <f ca="1">IF($B121="","",OFFSET(List1!X$11,tisk!$A120,0))</f>
        <v>130000</v>
      </c>
      <c r="O121" s="159" t="str">
        <f ca="1">IF($B121="","",OFFSET(List1!Y$11,tisk!$A120,0))</f>
        <v>INV</v>
      </c>
      <c r="P121" s="159" t="str">
        <f ca="1">IF($B121="","",OFFSET(List1!Z$11,tisk!$A120,0))</f>
        <v>NE</v>
      </c>
    </row>
    <row r="122" spans="1:16" s="2" customFormat="1" ht="100.8" x14ac:dyDescent="0.3">
      <c r="A122" s="50"/>
      <c r="B122" s="158"/>
      <c r="C122" s="3" t="str">
        <f ca="1">IF(B121="","",CONCATENATE("Okres ",OFFSET(List1!G$11,tisk!A120,0),"
","Právní forma","
",OFFSET(List1!H$11,tisk!A120,0),"
","IČO ",OFFSET(List1!I$11,tisk!A120,0),"
 ","B.Ú. ",OFFSET(List1!J$11,tisk!A120,0)))</f>
        <v>Okres Přerov
Právní forma
Obec, městská část hlavního města Prahy
IČO 00636151
 B.Ú. 22527831/0100</v>
      </c>
      <c r="D122" s="5" t="str">
        <f ca="1">IF(B121="","",OFFSET(List1!L$11,tisk!A120,0))</f>
        <v>Akce zahrnuje zhotovení kompletní projektové dokumentace na dobudování chodníkových tras v obci Buk podél krajské silnice
III/4368. Jde o část v dolní části-začátek obce po hasičskou zbrojnici a druhá část v horní částí konec obce.</v>
      </c>
      <c r="E122" s="160"/>
      <c r="F122" s="46"/>
      <c r="G122" s="159"/>
      <c r="H122" s="161"/>
      <c r="I122" s="158"/>
      <c r="J122" s="158"/>
      <c r="K122" s="158"/>
      <c r="L122" s="158"/>
      <c r="M122" s="159"/>
      <c r="N122" s="159"/>
      <c r="O122" s="159"/>
      <c r="P122" s="159"/>
    </row>
    <row r="123" spans="1:16" s="2" customFormat="1" ht="43.2" x14ac:dyDescent="0.3">
      <c r="A123" s="50">
        <f>ROW()/3-1</f>
        <v>40</v>
      </c>
      <c r="B123" s="158"/>
      <c r="C123" s="3"/>
      <c r="D123" s="5" t="str">
        <f ca="1">IF(B121="","",CONCATENATE("Dotace bude použita na:",OFFSET(List1!M$11,tisk!A120,0)))</f>
        <v>Dotace bude použita na:Projektová dokumentace na vybudování chodníku v části na začátku obce a na konci obce.</v>
      </c>
      <c r="E123" s="160"/>
      <c r="F123" s="47" t="str">
        <f ca="1">IF(B121="","",OFFSET(List1!P$11,tisk!A120,0))</f>
        <v>12/2020</v>
      </c>
      <c r="G123" s="159"/>
      <c r="H123" s="161"/>
      <c r="I123" s="158"/>
      <c r="J123" s="158"/>
      <c r="K123" s="158"/>
      <c r="L123" s="158"/>
      <c r="M123" s="159"/>
      <c r="N123" s="159"/>
      <c r="O123" s="159"/>
      <c r="P123" s="159"/>
    </row>
    <row r="124" spans="1:16" s="2" customFormat="1" ht="57.6" x14ac:dyDescent="0.3">
      <c r="A124" s="50"/>
      <c r="B124" s="158">
        <v>41</v>
      </c>
      <c r="C124" s="3" t="str">
        <f ca="1">IF(B124="","",CONCATENATE(OFFSET(List1!C$11,tisk!A123,0),"
",OFFSET(List1!D$11,tisk!A123,0),"
",OFFSET(List1!E$11,tisk!A123,0),"
",OFFSET(List1!F$11,tisk!A123,0)))</f>
        <v>Obec Rakov
Rakov 34
Rakov
75354</v>
      </c>
      <c r="D124" s="67" t="str">
        <f ca="1">IF(B124="","",OFFSET(List1!K$11,tisk!A123,0))</f>
        <v>Projektová dokumentace pro výstavbu splaškové kanalizace v obci Rakov včetně samostatné ČOV</v>
      </c>
      <c r="E124" s="160">
        <f ca="1">IF(B124="","",OFFSET(List1!N$11,tisk!A123,0))</f>
        <v>943000</v>
      </c>
      <c r="F124" s="47" t="str">
        <f ca="1">IF(B124="","",OFFSET(List1!O$11,tisk!A123,0))</f>
        <v>1/2020</v>
      </c>
      <c r="G124" s="159">
        <f ca="1">IF(B124="","",OFFSET(List1!Q$11,tisk!A123,0))</f>
        <v>300000</v>
      </c>
      <c r="H124" s="161" t="str">
        <f ca="1">IF(B124="","",OFFSET(List1!R$11,tisk!A123,0))</f>
        <v>31.12.2020</v>
      </c>
      <c r="I124" s="158">
        <f ca="1">IF(B124="","",OFFSET(List1!S$11,tisk!A123,0))</f>
        <v>70</v>
      </c>
      <c r="J124" s="158">
        <f ca="1">IF(B124="","",OFFSET(List1!T$11,tisk!A123,0))</f>
        <v>170</v>
      </c>
      <c r="K124" s="158">
        <f ca="1">IF(B124="","",OFFSET(List1!U$11,tisk!A123,0))</f>
        <v>100</v>
      </c>
      <c r="L124" s="158">
        <f ca="1">IF(B124="","",OFFSET(List1!V$11,tisk!A123,0))</f>
        <v>340</v>
      </c>
      <c r="M124" s="159">
        <f ca="1">IF($B124="","",OFFSET(List1!W$11,tisk!$A123,0))</f>
        <v>0</v>
      </c>
      <c r="N124" s="159">
        <f ca="1">IF($B124="","",OFFSET(List1!X$11,tisk!$A123,0))</f>
        <v>300000</v>
      </c>
      <c r="O124" s="159" t="str">
        <f ca="1">IF($B124="","",OFFSET(List1!Y$11,tisk!$A123,0))</f>
        <v>INV</v>
      </c>
      <c r="P124" s="159" t="str">
        <f ca="1">IF($B124="","",OFFSET(List1!Z$11,tisk!$A123,0))</f>
        <v>NE</v>
      </c>
    </row>
    <row r="125" spans="1:16" s="2" customFormat="1" ht="86.4" x14ac:dyDescent="0.3">
      <c r="A125" s="50"/>
      <c r="B125" s="158"/>
      <c r="C125" s="3" t="str">
        <f ca="1">IF(B124="","",CONCATENATE("Okres ",OFFSET(List1!G$11,tisk!A123,0),"
","Právní forma","
",OFFSET(List1!H$11,tisk!A123,0),"
","IČO ",OFFSET(List1!I$11,tisk!A123,0),"
 ","B.Ú. ",OFFSET(List1!J$11,tisk!A123,0)))</f>
        <v>Okres Přerov
Právní forma
Obec, městská část hlavního města Prahy
IČO 00636541
 B.Ú. 1880233359/0800</v>
      </c>
      <c r="D125" s="5" t="str">
        <f ca="1">IF(B124="","",OFFSET(List1!L$11,tisk!A123,0))</f>
        <v>Cílem projektu je pořízení projektové dokumentace pro výstavbu splaškové kanalizace v obci Rakov včetně samostatné ČOV.</v>
      </c>
      <c r="E125" s="160"/>
      <c r="F125" s="46"/>
      <c r="G125" s="159"/>
      <c r="H125" s="161"/>
      <c r="I125" s="158"/>
      <c r="J125" s="158"/>
      <c r="K125" s="158"/>
      <c r="L125" s="158"/>
      <c r="M125" s="159"/>
      <c r="N125" s="159"/>
      <c r="O125" s="159"/>
      <c r="P125" s="159"/>
    </row>
    <row r="126" spans="1:16" s="2" customFormat="1" ht="57.6" x14ac:dyDescent="0.3">
      <c r="A126" s="50">
        <f>ROW()/3-1</f>
        <v>41</v>
      </c>
      <c r="B126" s="158"/>
      <c r="C126" s="3"/>
      <c r="D126" s="5" t="str">
        <f ca="1">IF(B124="","",CONCATENATE("Dotace bude použita na:",OFFSET(List1!M$11,tisk!A123,0)))</f>
        <v>Dotace bude použita na:Náklady na pořízení projektové dokumentace pro výstavbu splaškové kanalizace v obci Rakov včetně samostatné ČOV.</v>
      </c>
      <c r="E126" s="160"/>
      <c r="F126" s="47" t="str">
        <f ca="1">IF(B124="","",OFFSET(List1!P$11,tisk!A123,0))</f>
        <v>12/2020</v>
      </c>
      <c r="G126" s="159"/>
      <c r="H126" s="161"/>
      <c r="I126" s="158"/>
      <c r="J126" s="158"/>
      <c r="K126" s="158"/>
      <c r="L126" s="158"/>
      <c r="M126" s="159"/>
      <c r="N126" s="159"/>
      <c r="O126" s="159"/>
      <c r="P126" s="159"/>
    </row>
    <row r="127" spans="1:16" s="2" customFormat="1" ht="57.6" x14ac:dyDescent="0.3">
      <c r="A127" s="50"/>
      <c r="B127" s="158">
        <v>42</v>
      </c>
      <c r="C127" s="3" t="str">
        <f ca="1">IF(B127="","",CONCATENATE(OFFSET(List1!C$11,tisk!A126,0),"
",OFFSET(List1!D$11,tisk!A126,0),"
",OFFSET(List1!E$11,tisk!A126,0),"
",OFFSET(List1!F$11,tisk!A126,0)))</f>
        <v>Obec Horní Újezd
Horní Újezd 83
Horní Újezd
75353</v>
      </c>
      <c r="D127" s="67" t="str">
        <f ca="1">IF(B127="","",OFFSET(List1!K$11,tisk!A126,0))</f>
        <v>Projektová dokumentace Rekonstrukce a rozšíření kulturního domu včetně zázemí v obci Horní Újezd 2020</v>
      </c>
      <c r="E127" s="160">
        <f ca="1">IF(B127="","",OFFSET(List1!N$11,tisk!A126,0))</f>
        <v>220000</v>
      </c>
      <c r="F127" s="47" t="str">
        <f ca="1">IF(B127="","",OFFSET(List1!O$11,tisk!A126,0))</f>
        <v>1/2020</v>
      </c>
      <c r="G127" s="159">
        <f ca="1">IF(B127="","",OFFSET(List1!Q$11,tisk!A126,0))</f>
        <v>110000</v>
      </c>
      <c r="H127" s="161" t="str">
        <f ca="1">IF(B127="","",OFFSET(List1!R$11,tisk!A126,0))</f>
        <v>31.12.2020</v>
      </c>
      <c r="I127" s="158">
        <f ca="1">IF(B127="","",OFFSET(List1!S$11,tisk!A126,0))</f>
        <v>70</v>
      </c>
      <c r="J127" s="158">
        <f ca="1">IF(B127="","",OFFSET(List1!T$11,tisk!A126,0))</f>
        <v>170</v>
      </c>
      <c r="K127" s="158">
        <f ca="1">IF(B127="","",OFFSET(List1!U$11,tisk!A126,0))</f>
        <v>100</v>
      </c>
      <c r="L127" s="158">
        <f ca="1">IF(B127="","",OFFSET(List1!V$11,tisk!A126,0))</f>
        <v>340</v>
      </c>
      <c r="M127" s="159">
        <f ca="1">IF($B127="","",OFFSET(List1!W$11,tisk!$A126,0))</f>
        <v>0</v>
      </c>
      <c r="N127" s="159">
        <f ca="1">IF($B127="","",OFFSET(List1!X$11,tisk!$A126,0))</f>
        <v>110000</v>
      </c>
      <c r="O127" s="159" t="str">
        <f ca="1">IF($B127="","",OFFSET(List1!Y$11,tisk!$A126,0))</f>
        <v>INV</v>
      </c>
      <c r="P127" s="159" t="str">
        <f ca="1">IF($B127="","",OFFSET(List1!Z$11,tisk!$A126,0))</f>
        <v>NE</v>
      </c>
    </row>
    <row r="128" spans="1:16" s="2" customFormat="1" ht="86.4" x14ac:dyDescent="0.3">
      <c r="A128" s="50"/>
      <c r="B128" s="158"/>
      <c r="C128" s="3" t="str">
        <f ca="1">IF(B127="","",CONCATENATE("Okres ",OFFSET(List1!G$11,tisk!A126,0),"
","Právní forma","
",OFFSET(List1!H$11,tisk!A126,0),"
","IČO ",OFFSET(List1!I$11,tisk!A126,0),"
 ","B.Ú. ",OFFSET(List1!J$11,tisk!A126,0)))</f>
        <v>Okres Přerov
Právní forma
Obec, městská část hlavního města Prahy
IČO 00636274
 B.Ú. 24426831/0100</v>
      </c>
      <c r="D128" s="5" t="str">
        <f ca="1">IF(B127="","",OFFSET(List1!L$11,tisk!A126,0))</f>
        <v>Předmětem této žádosti je vypracování projektové dokumentace ke stavebnímu řízení a k přípravě příloh k žádosti o dotaci z případných DT na samotnou stavební akci Rekonstrukce a rozšíření kulturního domu včetně zázemí v obci Horní Újezd.</v>
      </c>
      <c r="E128" s="160"/>
      <c r="F128" s="46"/>
      <c r="G128" s="159"/>
      <c r="H128" s="161"/>
      <c r="I128" s="158"/>
      <c r="J128" s="158"/>
      <c r="K128" s="158"/>
      <c r="L128" s="158"/>
      <c r="M128" s="159"/>
      <c r="N128" s="159"/>
      <c r="O128" s="159"/>
      <c r="P128" s="159"/>
    </row>
    <row r="129" spans="1:16" s="2" customFormat="1" ht="100.8" x14ac:dyDescent="0.3">
      <c r="A129" s="50">
        <f>ROW()/3-1</f>
        <v>42</v>
      </c>
      <c r="B129" s="158"/>
      <c r="C129" s="3"/>
      <c r="D129" s="5" t="str">
        <f ca="1">IF(B127="","",CONCATENATE("Dotace bude použita na:",OFFSET(List1!M$11,tisk!A126,0)))</f>
        <v>Dotace bude použita na:Náklady na pořízení projektové dokumentace ke stavebnímu řízení a k přípravě příloh k žádosti o dotaci z případných dotačních titulů na samotnou stavební akci Rekonstrukce a rozšíření kulturního domu včetně zázemí v obci Horní Újezd.</v>
      </c>
      <c r="E129" s="160"/>
      <c r="F129" s="47" t="str">
        <f ca="1">IF(B127="","",OFFSET(List1!P$11,tisk!A126,0))</f>
        <v>12/2020</v>
      </c>
      <c r="G129" s="159"/>
      <c r="H129" s="161"/>
      <c r="I129" s="158"/>
      <c r="J129" s="158"/>
      <c r="K129" s="158"/>
      <c r="L129" s="158"/>
      <c r="M129" s="159"/>
      <c r="N129" s="159"/>
      <c r="O129" s="159"/>
      <c r="P129" s="159"/>
    </row>
    <row r="130" spans="1:16" s="2" customFormat="1" ht="57.6" x14ac:dyDescent="0.3">
      <c r="A130" s="50"/>
      <c r="B130" s="158">
        <v>43</v>
      </c>
      <c r="C130" s="3" t="str">
        <f ca="1">IF(B130="","",CONCATENATE(OFFSET(List1!C$11,tisk!A129,0),"
",OFFSET(List1!D$11,tisk!A129,0),"
",OFFSET(List1!E$11,tisk!A129,0),"
",OFFSET(List1!F$11,tisk!A129,0)))</f>
        <v>Obec Sobíšky
Sobíšky 8
Sobíšky
75121</v>
      </c>
      <c r="D130" s="67" t="str">
        <f ca="1">IF(B130="","",OFFSET(List1!K$11,tisk!A129,0))</f>
        <v>Macalka - projekt na inženýrské sítě, odvodnění problematické lokality</v>
      </c>
      <c r="E130" s="160">
        <f ca="1">IF(B130="","",OFFSET(List1!N$11,tisk!A129,0))</f>
        <v>180000</v>
      </c>
      <c r="F130" s="47" t="str">
        <f ca="1">IF(B130="","",OFFSET(List1!O$11,tisk!A129,0))</f>
        <v>1/2020</v>
      </c>
      <c r="G130" s="159">
        <f ca="1">IF(B130="","",OFFSET(List1!Q$11,tisk!A129,0))</f>
        <v>90000</v>
      </c>
      <c r="H130" s="161" t="str">
        <f ca="1">IF(B130="","",OFFSET(List1!R$11,tisk!A129,0))</f>
        <v>31.12.2020</v>
      </c>
      <c r="I130" s="158">
        <f ca="1">IF(B130="","",OFFSET(List1!S$11,tisk!A129,0))</f>
        <v>110</v>
      </c>
      <c r="J130" s="158">
        <f ca="1">IF(B130="","",OFFSET(List1!T$11,tisk!A129,0))</f>
        <v>115</v>
      </c>
      <c r="K130" s="158">
        <f ca="1">IF(B130="","",OFFSET(List1!U$11,tisk!A129,0))</f>
        <v>100</v>
      </c>
      <c r="L130" s="158">
        <f ca="1">IF(B130="","",OFFSET(List1!V$11,tisk!A129,0))</f>
        <v>325</v>
      </c>
      <c r="M130" s="159">
        <f ca="1">IF($B130="","",OFFSET(List1!W$11,tisk!$A129,0))</f>
        <v>0</v>
      </c>
      <c r="N130" s="159">
        <f ca="1">IF($B130="","",OFFSET(List1!X$11,tisk!$A129,0))</f>
        <v>90000</v>
      </c>
      <c r="O130" s="159" t="str">
        <f ca="1">IF($B130="","",OFFSET(List1!Y$11,tisk!$A129,0))</f>
        <v>INV</v>
      </c>
      <c r="P130" s="159" t="str">
        <f ca="1">IF($B130="","",OFFSET(List1!Z$11,tisk!$A129,0))</f>
        <v>ANO</v>
      </c>
    </row>
    <row r="131" spans="1:16" s="2" customFormat="1" ht="86.4" x14ac:dyDescent="0.3">
      <c r="A131" s="50"/>
      <c r="B131" s="158"/>
      <c r="C131" s="3" t="str">
        <f ca="1">IF(B130="","",CONCATENATE("Okres ",OFFSET(List1!G$11,tisk!A129,0),"
","Právní forma","
",OFFSET(List1!H$11,tisk!A129,0),"
","IČO ",OFFSET(List1!I$11,tisk!A129,0),"
 ","B.Ú. ",OFFSET(List1!J$11,tisk!A129,0)))</f>
        <v>Okres Přerov
Právní forma
Obec, městská část hlavního města Prahy
IČO 00636576
 B.Ú. 1882979349/0800</v>
      </c>
      <c r="D131" s="5" t="str">
        <f ca="1">IF(B130="","",OFFSET(List1!L$11,tisk!A129,0))</f>
        <v>Vypracování projektové dokumentace na síťování 10 pozemků, které budou navazovat na stávající zástavbu, která má za cíl odvodnit postiženou lokalitu.</v>
      </c>
      <c r="E131" s="160"/>
      <c r="F131" s="46"/>
      <c r="G131" s="159"/>
      <c r="H131" s="161"/>
      <c r="I131" s="158"/>
      <c r="J131" s="158"/>
      <c r="K131" s="158"/>
      <c r="L131" s="158"/>
      <c r="M131" s="159"/>
      <c r="N131" s="159"/>
      <c r="O131" s="159"/>
      <c r="P131" s="159"/>
    </row>
    <row r="132" spans="1:16" s="2" customFormat="1" ht="28.8" x14ac:dyDescent="0.3">
      <c r="A132" s="50">
        <f>ROW()/3-1</f>
        <v>43</v>
      </c>
      <c r="B132" s="158"/>
      <c r="C132" s="3"/>
      <c r="D132" s="5" t="str">
        <f ca="1">IF(B130="","",CONCATENATE("Dotace bude použita na:",OFFSET(List1!M$11,tisk!A129,0)))</f>
        <v>Dotace bude použita na:Vypracování projektu dle studie (projekční činnost).</v>
      </c>
      <c r="E132" s="160"/>
      <c r="F132" s="47" t="str">
        <f ca="1">IF(B130="","",OFFSET(List1!P$11,tisk!A129,0))</f>
        <v>12/2020</v>
      </c>
      <c r="G132" s="159"/>
      <c r="H132" s="161"/>
      <c r="I132" s="158"/>
      <c r="J132" s="158"/>
      <c r="K132" s="158"/>
      <c r="L132" s="158"/>
      <c r="M132" s="159"/>
      <c r="N132" s="159"/>
      <c r="O132" s="159"/>
      <c r="P132" s="159"/>
    </row>
    <row r="133" spans="1:16" s="2" customFormat="1" ht="57.6" x14ac:dyDescent="0.3">
      <c r="A133" s="50"/>
      <c r="B133" s="158">
        <v>44</v>
      </c>
      <c r="C133" s="3" t="str">
        <f ca="1">IF(B133="","",CONCATENATE(OFFSET(List1!C$11,tisk!A132,0),"
",OFFSET(List1!D$11,tisk!A132,0),"
",OFFSET(List1!E$11,tisk!A132,0),"
",OFFSET(List1!F$11,tisk!A132,0)))</f>
        <v>Obec Obědkovice
Obědkovice 79
Obědkovice
79823</v>
      </c>
      <c r="D133" s="67" t="str">
        <f ca="1">IF(B133="","",OFFSET(List1!K$11,tisk!A132,0))</f>
        <v>Projektová dokumentace - Cyklostezska Klenovice na Hané - Obědkovice na k. ú. Obědkovice</v>
      </c>
      <c r="E133" s="160">
        <f ca="1">IF(B133="","",OFFSET(List1!N$11,tisk!A132,0))</f>
        <v>300000</v>
      </c>
      <c r="F133" s="47" t="str">
        <f ca="1">IF(B133="","",OFFSET(List1!O$11,tisk!A132,0))</f>
        <v>1/2020</v>
      </c>
      <c r="G133" s="159">
        <f ca="1">IF(B133="","",OFFSET(List1!Q$11,tisk!A132,0))</f>
        <v>150000</v>
      </c>
      <c r="H133" s="161" t="str">
        <f ca="1">IF(B133="","",OFFSET(List1!R$11,tisk!A132,0))</f>
        <v>31.12.2020</v>
      </c>
      <c r="I133" s="158">
        <f ca="1">IF(B133="","",OFFSET(List1!S$11,tisk!A132,0))</f>
        <v>140</v>
      </c>
      <c r="J133" s="158">
        <f ca="1">IF(B133="","",OFFSET(List1!T$11,tisk!A132,0))</f>
        <v>85</v>
      </c>
      <c r="K133" s="158">
        <f ca="1">IF(B133="","",OFFSET(List1!U$11,tisk!A132,0))</f>
        <v>100</v>
      </c>
      <c r="L133" s="158">
        <f ca="1">IF(B133="","",OFFSET(List1!V$11,tisk!A132,0))</f>
        <v>325</v>
      </c>
      <c r="M133" s="159">
        <f ca="1">IF($B133="","",OFFSET(List1!W$11,tisk!$A132,0))</f>
        <v>0</v>
      </c>
      <c r="N133" s="159">
        <f ca="1">IF($B133="","",OFFSET(List1!X$11,tisk!$A132,0))</f>
        <v>150000</v>
      </c>
      <c r="O133" s="159" t="str">
        <f ca="1">IF($B133="","",OFFSET(List1!Y$11,tisk!$A132,0))</f>
        <v>INV</v>
      </c>
      <c r="P133" s="159" t="str">
        <f ca="1">IF($B133="","",OFFSET(List1!Z$11,tisk!$A132,0))</f>
        <v>NE</v>
      </c>
    </row>
    <row r="134" spans="1:16" s="2" customFormat="1" ht="86.4" x14ac:dyDescent="0.3">
      <c r="A134" s="50"/>
      <c r="B134" s="158"/>
      <c r="C134" s="3" t="str">
        <f ca="1">IF(B133="","",CONCATENATE("Okres ",OFFSET(List1!G$11,tisk!A132,0),"
","Právní forma","
",OFFSET(List1!H$11,tisk!A132,0),"
","IČO ",OFFSET(List1!I$11,tisk!A132,0),"
 ","B.Ú. ",OFFSET(List1!J$11,tisk!A132,0)))</f>
        <v>Okres Prostějov
Právní forma
Obec, městská část hlavního města Prahy
IČO 00488569
 B.Ú. 1500557379/0800</v>
      </c>
      <c r="D134" s="5" t="str">
        <f ca="1">IF(B133="","",OFFSET(List1!L$11,tisk!A132,0))</f>
        <v>Vypracování projektové dokumentace k projektu "Cyklostezska Klenovice na Hané - Obědkovice - na k. ú. Obědkovice".</v>
      </c>
      <c r="E134" s="160"/>
      <c r="F134" s="46"/>
      <c r="G134" s="159"/>
      <c r="H134" s="161"/>
      <c r="I134" s="158"/>
      <c r="J134" s="158"/>
      <c r="K134" s="158"/>
      <c r="L134" s="158"/>
      <c r="M134" s="159"/>
      <c r="N134" s="159"/>
      <c r="O134" s="159"/>
      <c r="P134" s="159"/>
    </row>
    <row r="135" spans="1:16" s="2" customFormat="1" ht="57.6" x14ac:dyDescent="0.3">
      <c r="A135" s="50">
        <f>ROW()/3-1</f>
        <v>44</v>
      </c>
      <c r="B135" s="158"/>
      <c r="C135" s="3"/>
      <c r="D135" s="5" t="str">
        <f ca="1">IF(B133="","",CONCATENATE("Dotace bude použita na:",OFFSET(List1!M$11,tisk!A132,0)))</f>
        <v>Dotace bude použita na:Vyhotovení projektových prací k projektu Cyklostezka Klenovice na Hané - Obědkovice  na k. ú. Obědkovice.</v>
      </c>
      <c r="E135" s="160"/>
      <c r="F135" s="47" t="str">
        <f ca="1">IF(B133="","",OFFSET(List1!P$11,tisk!A132,0))</f>
        <v>12/2020</v>
      </c>
      <c r="G135" s="159"/>
      <c r="H135" s="161"/>
      <c r="I135" s="158"/>
      <c r="J135" s="158"/>
      <c r="K135" s="158"/>
      <c r="L135" s="158"/>
      <c r="M135" s="159"/>
      <c r="N135" s="159"/>
      <c r="O135" s="159"/>
      <c r="P135" s="159"/>
    </row>
    <row r="136" spans="1:16" s="2" customFormat="1" ht="57.6" x14ac:dyDescent="0.3">
      <c r="A136" s="50"/>
      <c r="B136" s="158">
        <v>45</v>
      </c>
      <c r="C136" s="3" t="str">
        <f ca="1">IF(B136="","",CONCATENATE(OFFSET(List1!C$11,tisk!A135,0),"
",OFFSET(List1!D$11,tisk!A135,0),"
",OFFSET(List1!E$11,tisk!A135,0),"
",OFFSET(List1!F$11,tisk!A135,0)))</f>
        <v>Obec Milenov
Milenov 120
Milenov
75361</v>
      </c>
      <c r="D136" s="67" t="str">
        <f ca="1">IF(B136="","",OFFSET(List1!K$11,tisk!A135,0))</f>
        <v>Zateplení budovy Mateřské školy Čtyřlístek Milenov - projektová dokumentace</v>
      </c>
      <c r="E136" s="160">
        <f ca="1">IF(B136="","",OFFSET(List1!N$11,tisk!A135,0))</f>
        <v>170000</v>
      </c>
      <c r="F136" s="47" t="str">
        <f ca="1">IF(B136="","",OFFSET(List1!O$11,tisk!A135,0))</f>
        <v>1/2020</v>
      </c>
      <c r="G136" s="159">
        <f ca="1">IF(B136="","",OFFSET(List1!Q$11,tisk!A135,0))</f>
        <v>85000</v>
      </c>
      <c r="H136" s="161" t="str">
        <f ca="1">IF(B136="","",OFFSET(List1!R$11,tisk!A135,0))</f>
        <v>31.12.2020</v>
      </c>
      <c r="I136" s="158">
        <f ca="1">IF(B136="","",OFFSET(List1!S$11,tisk!A135,0))</f>
        <v>50</v>
      </c>
      <c r="J136" s="158">
        <f ca="1">IF(B136="","",OFFSET(List1!T$11,tisk!A135,0))</f>
        <v>170</v>
      </c>
      <c r="K136" s="158">
        <f ca="1">IF(B136="","",OFFSET(List1!U$11,tisk!A135,0))</f>
        <v>100</v>
      </c>
      <c r="L136" s="158">
        <f ca="1">IF(B136="","",OFFSET(List1!V$11,tisk!A135,0))</f>
        <v>320</v>
      </c>
      <c r="M136" s="159">
        <f ca="1">IF($B136="","",OFFSET(List1!W$11,tisk!$A135,0))</f>
        <v>0</v>
      </c>
      <c r="N136" s="159">
        <f ca="1">IF($B136="","",OFFSET(List1!X$11,tisk!$A135,0))</f>
        <v>85000</v>
      </c>
      <c r="O136" s="159" t="str">
        <f ca="1">IF($B136="","",OFFSET(List1!Y$11,tisk!$A135,0))</f>
        <v>INV</v>
      </c>
      <c r="P136" s="159" t="str">
        <f ca="1">IF($B136="","",OFFSET(List1!Z$11,tisk!$A135,0))</f>
        <v>NE</v>
      </c>
    </row>
    <row r="137" spans="1:16" s="2" customFormat="1" ht="86.4" x14ac:dyDescent="0.3">
      <c r="A137" s="50"/>
      <c r="B137" s="158"/>
      <c r="C137" s="3" t="str">
        <f ca="1">IF(B136="","",CONCATENATE("Okres ",OFFSET(List1!G$11,tisk!A135,0),"
","Právní forma","
",OFFSET(List1!H$11,tisk!A135,0),"
","IČO ",OFFSET(List1!I$11,tisk!A135,0),"
 ","B.Ú. ",OFFSET(List1!J$11,tisk!A135,0)))</f>
        <v>Okres Přerov
Právní forma
Obec, městská část hlavního města Prahy
IČO 00301582
 B.Ú. 6826831/0100</v>
      </c>
      <c r="D137" s="5" t="str">
        <f ca="1">IF(B136="","",OFFSET(List1!L$11,tisk!A135,0))</f>
        <v>Projektová dokumentace na zateplení budovy Mateřské školy Čtyřlístek Milenov bude obsahovat řešení zateplení obvodového pláště budovy, odvodnění, zateplení střechy vč. výměny střešních oken a střešní krytiny, provedení omítek.</v>
      </c>
      <c r="E137" s="160"/>
      <c r="F137" s="46"/>
      <c r="G137" s="159"/>
      <c r="H137" s="161"/>
      <c r="I137" s="158"/>
      <c r="J137" s="158"/>
      <c r="K137" s="158"/>
      <c r="L137" s="158"/>
      <c r="M137" s="159"/>
      <c r="N137" s="159"/>
      <c r="O137" s="159"/>
      <c r="P137" s="159"/>
    </row>
    <row r="138" spans="1:16" s="2" customFormat="1" ht="86.4" x14ac:dyDescent="0.3">
      <c r="A138" s="50">
        <f>ROW()/3-1</f>
        <v>45</v>
      </c>
      <c r="B138" s="158"/>
      <c r="C138" s="3"/>
      <c r="D138" s="5" t="str">
        <f ca="1">IF(B136="","",CONCATENATE("Dotace bude použita na:",OFFSET(List1!M$11,tisk!A135,0)))</f>
        <v>Dotace bude použita na:Zpracování projektové dokumentace na zateplení obvodového pláště budovy Mateřské školy Čtyřlístek Milenov vč. dalších úprav dle platných norem, výměny střešních oken a střešní krytiny.</v>
      </c>
      <c r="E138" s="160"/>
      <c r="F138" s="47" t="str">
        <f ca="1">IF(B136="","",OFFSET(List1!P$11,tisk!A135,0))</f>
        <v>12/2020</v>
      </c>
      <c r="G138" s="159"/>
      <c r="H138" s="161"/>
      <c r="I138" s="158"/>
      <c r="J138" s="158"/>
      <c r="K138" s="158"/>
      <c r="L138" s="158"/>
      <c r="M138" s="159"/>
      <c r="N138" s="159"/>
      <c r="O138" s="159"/>
      <c r="P138" s="159"/>
    </row>
    <row r="139" spans="1:16" s="2" customFormat="1" ht="57.6" x14ac:dyDescent="0.3">
      <c r="A139" s="50"/>
      <c r="B139" s="158">
        <v>46</v>
      </c>
      <c r="C139" s="3" t="str">
        <f ca="1">IF(B139="","",CONCATENATE(OFFSET(List1!C$11,tisk!A138,0),"
",OFFSET(List1!D$11,tisk!A138,0),"
",OFFSET(List1!E$11,tisk!A138,0),"
",OFFSET(List1!F$11,tisk!A138,0)))</f>
        <v>Obec Babice
Babice 65
Babice
78501</v>
      </c>
      <c r="D139" s="67" t="str">
        <f ca="1">IF(B139="","",OFFSET(List1!K$11,tisk!A138,0))</f>
        <v>Revitalizace zázemí areálu fotbalového hřiště v obci Babice</v>
      </c>
      <c r="E139" s="160">
        <f ca="1">IF(B139="","",OFFSET(List1!N$11,tisk!A138,0))</f>
        <v>173500</v>
      </c>
      <c r="F139" s="47" t="str">
        <f ca="1">IF(B139="","",OFFSET(List1!O$11,tisk!A138,0))</f>
        <v>1/2020</v>
      </c>
      <c r="G139" s="159">
        <f ca="1">IF(B139="","",OFFSET(List1!Q$11,tisk!A138,0))</f>
        <v>86750</v>
      </c>
      <c r="H139" s="161" t="str">
        <f ca="1">IF(B139="","",OFFSET(List1!R$11,tisk!A138,0))</f>
        <v>31.12.2020</v>
      </c>
      <c r="I139" s="158">
        <f ca="1">IF(B139="","",OFFSET(List1!S$11,tisk!A138,0))</f>
        <v>100</v>
      </c>
      <c r="J139" s="158">
        <f ca="1">IF(B139="","",OFFSET(List1!T$11,tisk!A138,0))</f>
        <v>120</v>
      </c>
      <c r="K139" s="158">
        <f ca="1">IF(B139="","",OFFSET(List1!U$11,tisk!A138,0))</f>
        <v>100</v>
      </c>
      <c r="L139" s="158">
        <f ca="1">IF(B139="","",OFFSET(List1!V$11,tisk!A138,0))</f>
        <v>320</v>
      </c>
      <c r="M139" s="159">
        <f ca="1">IF($B139="","",OFFSET(List1!W$11,tisk!$A138,0))</f>
        <v>0</v>
      </c>
      <c r="N139" s="159">
        <f ca="1">IF($B139="","",OFFSET(List1!X$11,tisk!$A138,0))</f>
        <v>86750</v>
      </c>
      <c r="O139" s="159" t="str">
        <f ca="1">IF($B139="","",OFFSET(List1!Y$11,tisk!$A138,0))</f>
        <v>INV</v>
      </c>
      <c r="P139" s="159" t="str">
        <f ca="1">IF($B139="","",OFFSET(List1!Z$11,tisk!$A138,0))</f>
        <v>NE</v>
      </c>
    </row>
    <row r="140" spans="1:16" s="2" customFormat="1" ht="86.4" x14ac:dyDescent="0.3">
      <c r="A140" s="50"/>
      <c r="B140" s="158"/>
      <c r="C140" s="3" t="str">
        <f ca="1">IF(B139="","",CONCATENATE("Okres ",OFFSET(List1!G$11,tisk!A138,0),"
","Právní forma","
",OFFSET(List1!H$11,tisk!A138,0),"
","IČO ",OFFSET(List1!I$11,tisk!A138,0),"
 ","B.Ú. ",OFFSET(List1!J$11,tisk!A138,0)))</f>
        <v>Okres Olomouc
Právní forma
Obec, městská část hlavního města Prahy
IČO 00635260
 B.Ú. 1823405329/0800</v>
      </c>
      <c r="D140" s="5" t="str">
        <f ca="1">IF(B139="","",OFFSET(List1!L$11,tisk!A138,0))</f>
        <v>Projektová dokumentace na revitalizaci zázemí areálu fotbalového hřiště, projekt bude realizován na dvě etapy.</v>
      </c>
      <c r="E140" s="160"/>
      <c r="F140" s="46"/>
      <c r="G140" s="159"/>
      <c r="H140" s="161"/>
      <c r="I140" s="158"/>
      <c r="J140" s="158"/>
      <c r="K140" s="158"/>
      <c r="L140" s="158"/>
      <c r="M140" s="159"/>
      <c r="N140" s="159"/>
      <c r="O140" s="159"/>
      <c r="P140" s="159"/>
    </row>
    <row r="141" spans="1:16" s="2" customFormat="1" ht="43.2" x14ac:dyDescent="0.3">
      <c r="A141" s="50">
        <f>ROW()/3-1</f>
        <v>46</v>
      </c>
      <c r="B141" s="158"/>
      <c r="C141" s="3"/>
      <c r="D141" s="5" t="str">
        <f ca="1">IF(B139="","",CONCATENATE("Dotace bude použita na:",OFFSET(List1!M$11,tisk!A138,0)))</f>
        <v>Dotace bude použita na:Na projektovou dokumentaci Revitalizace zázemí areálu fotbalového hřiště v obci Babice.</v>
      </c>
      <c r="E141" s="160"/>
      <c r="F141" s="47" t="str">
        <f ca="1">IF(B139="","",OFFSET(List1!P$11,tisk!A138,0))</f>
        <v>12/2020</v>
      </c>
      <c r="G141" s="159"/>
      <c r="H141" s="161"/>
      <c r="I141" s="158"/>
      <c r="J141" s="158"/>
      <c r="K141" s="158"/>
      <c r="L141" s="158"/>
      <c r="M141" s="159"/>
      <c r="N141" s="159"/>
      <c r="O141" s="159"/>
      <c r="P141" s="159"/>
    </row>
    <row r="142" spans="1:16" s="2" customFormat="1" ht="57.6" x14ac:dyDescent="0.3">
      <c r="A142" s="50"/>
      <c r="B142" s="158">
        <v>47</v>
      </c>
      <c r="C142" s="3" t="str">
        <f ca="1">IF(B142="","",CONCATENATE(OFFSET(List1!C$11,tisk!A141,0),"
",OFFSET(List1!D$11,tisk!A141,0),"
",OFFSET(List1!E$11,tisk!A141,0),"
",OFFSET(List1!F$11,tisk!A141,0)))</f>
        <v>Obec Ondratice
Ondratice 15
Ondratice
79807</v>
      </c>
      <c r="D142" s="67" t="str">
        <f ca="1">IF(B142="","",OFFSET(List1!K$11,tisk!A141,0))</f>
        <v>Projektová dokumentace opravy mostu M-01 Ondratice - Chaloupky</v>
      </c>
      <c r="E142" s="160">
        <f ca="1">IF(B142="","",OFFSET(List1!N$11,tisk!A141,0))</f>
        <v>300000</v>
      </c>
      <c r="F142" s="47" t="str">
        <f ca="1">IF(B142="","",OFFSET(List1!O$11,tisk!A141,0))</f>
        <v>1/2020</v>
      </c>
      <c r="G142" s="159">
        <f ca="1">IF(B142="","",OFFSET(List1!Q$11,tisk!A141,0))</f>
        <v>150000</v>
      </c>
      <c r="H142" s="161" t="str">
        <f ca="1">IF(B142="","",OFFSET(List1!R$11,tisk!A141,0))</f>
        <v>31.12.2020</v>
      </c>
      <c r="I142" s="158">
        <f ca="1">IF(B142="","",OFFSET(List1!S$11,tisk!A141,0))</f>
        <v>90</v>
      </c>
      <c r="J142" s="158">
        <f ca="1">IF(B142="","",OFFSET(List1!T$11,tisk!A141,0))</f>
        <v>120</v>
      </c>
      <c r="K142" s="158">
        <f ca="1">IF(B142="","",OFFSET(List1!U$11,tisk!A141,0))</f>
        <v>100</v>
      </c>
      <c r="L142" s="158">
        <f ca="1">IF(B142="","",OFFSET(List1!V$11,tisk!A141,0))</f>
        <v>310</v>
      </c>
      <c r="M142" s="159">
        <f ca="1">IF($B142="","",OFFSET(List1!W$11,tisk!$A141,0))</f>
        <v>0</v>
      </c>
      <c r="N142" s="159">
        <f ca="1">IF($B142="","",OFFSET(List1!X$11,tisk!$A141,0))</f>
        <v>150000</v>
      </c>
      <c r="O142" s="159" t="str">
        <f ca="1">IF($B142="","",OFFSET(List1!Y$11,tisk!$A141,0))</f>
        <v>INV</v>
      </c>
      <c r="P142" s="159" t="str">
        <f ca="1">IF($B142="","",OFFSET(List1!Z$11,tisk!$A141,0))</f>
        <v>NE</v>
      </c>
    </row>
    <row r="143" spans="1:16" s="2" customFormat="1" ht="86.4" x14ac:dyDescent="0.3">
      <c r="A143" s="50"/>
      <c r="B143" s="158"/>
      <c r="C143" s="3" t="str">
        <f ca="1">IF(B142="","",CONCATENATE("Okres ",OFFSET(List1!G$11,tisk!A141,0),"
","Právní forma","
",OFFSET(List1!H$11,tisk!A141,0),"
","IČO ",OFFSET(List1!I$11,tisk!A141,0),"
 ","B.Ú. ",OFFSET(List1!J$11,tisk!A141,0)))</f>
        <v>Okres Prostějov
Právní forma
Obec, městská část hlavního města Prahy
IČO 00288578
 B.Ú. 10327701/0100</v>
      </c>
      <c r="D143" s="5" t="str">
        <f ca="1">IF(B142="","",OFFSET(List1!L$11,tisk!A141,0))</f>
        <v>Příprava projektové dokumentace opravy mostu M 01 v Ondraticích  - Chaloupkách, který je v havarijním stavu.</v>
      </c>
      <c r="E143" s="160"/>
      <c r="F143" s="46"/>
      <c r="G143" s="159"/>
      <c r="H143" s="161"/>
      <c r="I143" s="158"/>
      <c r="J143" s="158"/>
      <c r="K143" s="158"/>
      <c r="L143" s="158"/>
      <c r="M143" s="159"/>
      <c r="N143" s="159"/>
      <c r="O143" s="159"/>
      <c r="P143" s="159"/>
    </row>
    <row r="144" spans="1:16" s="2" customFormat="1" ht="57.6" x14ac:dyDescent="0.3">
      <c r="A144" s="50">
        <f>ROW()/3-1</f>
        <v>47</v>
      </c>
      <c r="B144" s="158"/>
      <c r="C144" s="3"/>
      <c r="D144" s="5" t="str">
        <f ca="1">IF(B142="","",CONCATENATE("Dotace bude použita na:",OFFSET(List1!M$11,tisk!A141,0)))</f>
        <v>Dotace bude použita na:Studie opravy mostu M-01 Ondratice-Chaloupky, projektová dokumentace opravy mostu M-01 Ondratice-Chaloupky.</v>
      </c>
      <c r="E144" s="160"/>
      <c r="F144" s="47" t="str">
        <f ca="1">IF(B142="","",OFFSET(List1!P$11,tisk!A141,0))</f>
        <v>12/2020</v>
      </c>
      <c r="G144" s="159"/>
      <c r="H144" s="161"/>
      <c r="I144" s="158"/>
      <c r="J144" s="158"/>
      <c r="K144" s="158"/>
      <c r="L144" s="158"/>
      <c r="M144" s="159"/>
      <c r="N144" s="159"/>
      <c r="O144" s="159"/>
      <c r="P144" s="159"/>
    </row>
    <row r="145" spans="1:16" s="2" customFormat="1" ht="57.6" x14ac:dyDescent="0.3">
      <c r="A145" s="50"/>
      <c r="B145" s="158">
        <v>48</v>
      </c>
      <c r="C145" s="3" t="str">
        <f ca="1">IF(B145="","",CONCATENATE(OFFSET(List1!C$11,tisk!A144,0),"
",OFFSET(List1!D$11,tisk!A144,0),"
",OFFSET(List1!E$11,tisk!A144,0),"
",OFFSET(List1!F$11,tisk!A144,0)))</f>
        <v>Obec Svésedlice
Svésedlice 58
Svésedlice
78354</v>
      </c>
      <c r="D145" s="67" t="str">
        <f ca="1">IF(B145="","",OFFSET(List1!K$11,tisk!A144,0))</f>
        <v>Technické zázemí obce Svésedlice</v>
      </c>
      <c r="E145" s="160">
        <f ca="1">IF(B145="","",OFFSET(List1!N$11,tisk!A144,0))</f>
        <v>150000</v>
      </c>
      <c r="F145" s="47" t="str">
        <f ca="1">IF(B145="","",OFFSET(List1!O$11,tisk!A144,0))</f>
        <v>1/2020</v>
      </c>
      <c r="G145" s="159">
        <f ca="1">IF(B145="","",OFFSET(List1!Q$11,tisk!A144,0))</f>
        <v>75000</v>
      </c>
      <c r="H145" s="161" t="str">
        <f ca="1">IF(B145="","",OFFSET(List1!R$11,tisk!A144,0))</f>
        <v>31.12.2020</v>
      </c>
      <c r="I145" s="158">
        <f ca="1">IF(B145="","",OFFSET(List1!S$11,tisk!A144,0))</f>
        <v>90</v>
      </c>
      <c r="J145" s="158">
        <f ca="1">IF(B145="","",OFFSET(List1!T$11,tisk!A144,0))</f>
        <v>110</v>
      </c>
      <c r="K145" s="158">
        <f ca="1">IF(B145="","",OFFSET(List1!U$11,tisk!A144,0))</f>
        <v>100</v>
      </c>
      <c r="L145" s="158">
        <f ca="1">IF(B145="","",OFFSET(List1!V$11,tisk!A144,0))</f>
        <v>300</v>
      </c>
      <c r="M145" s="159">
        <f ca="1">IF($B145="","",OFFSET(List1!W$11,tisk!$A144,0))</f>
        <v>0</v>
      </c>
      <c r="N145" s="159">
        <f ca="1">IF($B145="","",OFFSET(List1!X$11,tisk!$A144,0))</f>
        <v>75000</v>
      </c>
      <c r="O145" s="159" t="str">
        <f ca="1">IF($B145="","",OFFSET(List1!Y$11,tisk!$A144,0))</f>
        <v>INV</v>
      </c>
      <c r="P145" s="159" t="str">
        <f ca="1">IF($B145="","",OFFSET(List1!Z$11,tisk!$A144,0))</f>
        <v>NE</v>
      </c>
    </row>
    <row r="146" spans="1:16" s="2" customFormat="1" ht="86.4" x14ac:dyDescent="0.3">
      <c r="A146" s="50"/>
      <c r="B146" s="158"/>
      <c r="C146" s="3" t="str">
        <f ca="1">IF(B145="","",CONCATENATE("Okres ",OFFSET(List1!G$11,tisk!A144,0),"
","Právní forma","
",OFFSET(List1!H$11,tisk!A144,0),"
","IČO ",OFFSET(List1!I$11,tisk!A144,0),"
 ","B.Ú. ",OFFSET(List1!J$11,tisk!A144,0)))</f>
        <v>Okres Olomouc
Právní forma
Obec, městská část hlavního města Prahy
IČO 00576271
 B.Ú. 153151344/0300</v>
      </c>
      <c r="D146" s="5" t="str">
        <f ca="1">IF(B145="","",OFFSET(List1!L$11,tisk!A144,0))</f>
        <v>Projektová dokumentace řeší záměr vybudování technického zázemí obce včetně sociálního zázemí a kanceláří.</v>
      </c>
      <c r="E146" s="160"/>
      <c r="F146" s="46"/>
      <c r="G146" s="159"/>
      <c r="H146" s="161"/>
      <c r="I146" s="158"/>
      <c r="J146" s="158"/>
      <c r="K146" s="158"/>
      <c r="L146" s="158"/>
      <c r="M146" s="159"/>
      <c r="N146" s="159"/>
      <c r="O146" s="159"/>
      <c r="P146" s="159"/>
    </row>
    <row r="147" spans="1:16" s="2" customFormat="1" ht="28.8" x14ac:dyDescent="0.3">
      <c r="A147" s="50">
        <f>ROW()/3-1</f>
        <v>48</v>
      </c>
      <c r="B147" s="158"/>
      <c r="C147" s="3"/>
      <c r="D147" s="5" t="str">
        <f ca="1">IF(B145="","",CONCATENATE("Dotace bude použita na:",OFFSET(List1!M$11,tisk!A144,0)))</f>
        <v>Dotace bude použita na:Náklady na zpracování projektové dokumentace.</v>
      </c>
      <c r="E147" s="160"/>
      <c r="F147" s="47" t="str">
        <f ca="1">IF(B145="","",OFFSET(List1!P$11,tisk!A144,0))</f>
        <v>12/2020</v>
      </c>
      <c r="G147" s="159"/>
      <c r="H147" s="161"/>
      <c r="I147" s="158"/>
      <c r="J147" s="158"/>
      <c r="K147" s="158"/>
      <c r="L147" s="158"/>
      <c r="M147" s="159"/>
      <c r="N147" s="159"/>
      <c r="O147" s="159"/>
      <c r="P147" s="159"/>
    </row>
    <row r="148" spans="1:16" s="2" customFormat="1" ht="57.6" x14ac:dyDescent="0.3">
      <c r="A148" s="50"/>
      <c r="B148" s="158">
        <v>49</v>
      </c>
      <c r="C148" s="3" t="str">
        <f ca="1">IF(B148="","",CONCATENATE(OFFSET(List1!C$11,tisk!A147,0),"
",OFFSET(List1!D$11,tisk!A147,0),"
",OFFSET(List1!E$11,tisk!A147,0),"
",OFFSET(List1!F$11,tisk!A147,0)))</f>
        <v>Obec Luběnice
Luběnice 140
Luběnice
78346</v>
      </c>
      <c r="D148" s="67" t="str">
        <f ca="1">IF(B148="","",OFFSET(List1!K$11,tisk!A147,0))</f>
        <v>Rekonstrukce místních komunikací a chodníků Luběnice 2020</v>
      </c>
      <c r="E148" s="160">
        <f ca="1">IF(B148="","",OFFSET(List1!N$11,tisk!A147,0))</f>
        <v>300000</v>
      </c>
      <c r="F148" s="47" t="str">
        <f ca="1">IF(B148="","",OFFSET(List1!O$11,tisk!A147,0))</f>
        <v>1/2020</v>
      </c>
      <c r="G148" s="159">
        <f ca="1">IF(B148="","",OFFSET(List1!Q$11,tisk!A147,0))</f>
        <v>150000</v>
      </c>
      <c r="H148" s="161" t="str">
        <f ca="1">IF(B148="","",OFFSET(List1!R$11,tisk!A147,0))</f>
        <v>31.12.2020</v>
      </c>
      <c r="I148" s="158">
        <f ca="1">IF(B148="","",OFFSET(List1!S$11,tisk!A147,0))</f>
        <v>70</v>
      </c>
      <c r="J148" s="158">
        <f ca="1">IF(B148="","",OFFSET(List1!T$11,tisk!A147,0))</f>
        <v>130</v>
      </c>
      <c r="K148" s="158">
        <f ca="1">IF(B148="","",OFFSET(List1!U$11,tisk!A147,0))</f>
        <v>100</v>
      </c>
      <c r="L148" s="158">
        <f ca="1">IF(B148="","",OFFSET(List1!V$11,tisk!A147,0))</f>
        <v>300</v>
      </c>
      <c r="M148" s="159">
        <f ca="1">IF($B148="","",OFFSET(List1!W$11,tisk!$A147,0))</f>
        <v>0</v>
      </c>
      <c r="N148" s="159">
        <f ca="1">IF($B148="","",OFFSET(List1!X$11,tisk!$A147,0))</f>
        <v>150000</v>
      </c>
      <c r="O148" s="159" t="str">
        <f ca="1">IF($B148="","",OFFSET(List1!Y$11,tisk!$A147,0))</f>
        <v>INV</v>
      </c>
      <c r="P148" s="159" t="str">
        <f ca="1">IF($B148="","",OFFSET(List1!Z$11,tisk!$A147,0))</f>
        <v>NE</v>
      </c>
    </row>
    <row r="149" spans="1:16" s="2" customFormat="1" ht="100.8" x14ac:dyDescent="0.3">
      <c r="A149" s="50"/>
      <c r="B149" s="158"/>
      <c r="C149" s="3" t="str">
        <f ca="1">IF(B148="","",CONCATENATE("Okres ",OFFSET(List1!G$11,tisk!A147,0),"
","Právní forma","
",OFFSET(List1!H$11,tisk!A147,0),"
","IČO ",OFFSET(List1!I$11,tisk!A147,0),"
 ","B.Ú. ",OFFSET(List1!J$11,tisk!A147,0)))</f>
        <v>Okres Olomouc
Právní forma
Obec, městská část hlavního města Prahy
IČO 00635642
 B.Ú. 1814213309/0800</v>
      </c>
      <c r="D149" s="5" t="str">
        <f ca="1">IF(B148="","",OFFSET(List1!L$11,tisk!A147,0))</f>
        <v>Cílem akce "Rekonstrukce místních komunikací a chodníků Luběnice 2020" je vznik projektové dokumentace ve stupni stavebního povolení na rekonstrukci místních komunikací, chodníků a zpevněných ploch a na výstavbu parkovacích zálivů.</v>
      </c>
      <c r="E149" s="160"/>
      <c r="F149" s="46"/>
      <c r="G149" s="159"/>
      <c r="H149" s="161"/>
      <c r="I149" s="158"/>
      <c r="J149" s="158"/>
      <c r="K149" s="158"/>
      <c r="L149" s="158"/>
      <c r="M149" s="159"/>
      <c r="N149" s="159"/>
      <c r="O149" s="159"/>
      <c r="P149" s="159"/>
    </row>
    <row r="150" spans="1:16" s="2" customFormat="1" ht="28.8" x14ac:dyDescent="0.3">
      <c r="A150" s="50">
        <f>ROW()/3-1</f>
        <v>49</v>
      </c>
      <c r="B150" s="158"/>
      <c r="C150" s="3"/>
      <c r="D150" s="5" t="str">
        <f ca="1">IF(B148="","",CONCATENATE("Dotace bude použita na:",OFFSET(List1!M$11,tisk!A147,0)))</f>
        <v>Dotace bude použita na:Vyhotovený projekt ve stupni stavebního povolení.</v>
      </c>
      <c r="E150" s="160"/>
      <c r="F150" s="47" t="str">
        <f ca="1">IF(B148="","",OFFSET(List1!P$11,tisk!A147,0))</f>
        <v>12/2020</v>
      </c>
      <c r="G150" s="159"/>
      <c r="H150" s="161"/>
      <c r="I150" s="158"/>
      <c r="J150" s="158"/>
      <c r="K150" s="158"/>
      <c r="L150" s="158"/>
      <c r="M150" s="159"/>
      <c r="N150" s="159"/>
      <c r="O150" s="159"/>
      <c r="P150" s="159"/>
    </row>
    <row r="151" spans="1:16" s="2" customFormat="1" ht="57.6" x14ac:dyDescent="0.3">
      <c r="A151" s="50"/>
      <c r="B151" s="158">
        <v>50</v>
      </c>
      <c r="C151" s="3" t="str">
        <f ca="1">IF(B151="","",CONCATENATE(OFFSET(List1!C$11,tisk!A150,0),"
",OFFSET(List1!D$11,tisk!A150,0),"
",OFFSET(List1!E$11,tisk!A150,0),"
",OFFSET(List1!F$11,tisk!A150,0)))</f>
        <v>Obec Řídeč
Řídeč 276
Řídeč
78501</v>
      </c>
      <c r="D151" s="67" t="str">
        <f ca="1">IF(B151="","",OFFSET(List1!K$11,tisk!A150,0))</f>
        <v>Zpracování projektové dokumentace - lokalita Pod Lískovcem</v>
      </c>
      <c r="E151" s="160">
        <f ca="1">IF(B151="","",OFFSET(List1!N$11,tisk!A150,0))</f>
        <v>400000</v>
      </c>
      <c r="F151" s="47" t="str">
        <f ca="1">IF(B151="","",OFFSET(List1!O$11,tisk!A150,0))</f>
        <v>1/2020</v>
      </c>
      <c r="G151" s="159">
        <f ca="1">IF(B151="","",OFFSET(List1!Q$11,tisk!A150,0))</f>
        <v>199000</v>
      </c>
      <c r="H151" s="161" t="str">
        <f ca="1">IF(B151="","",OFFSET(List1!R$11,tisk!A150,0))</f>
        <v>31.12.2020</v>
      </c>
      <c r="I151" s="158">
        <f ca="1">IF(B151="","",OFFSET(List1!S$11,tisk!A150,0))</f>
        <v>110</v>
      </c>
      <c r="J151" s="158">
        <f ca="1">IF(B151="","",OFFSET(List1!T$11,tisk!A150,0))</f>
        <v>85</v>
      </c>
      <c r="K151" s="158">
        <f ca="1">IF(B151="","",OFFSET(List1!U$11,tisk!A150,0))</f>
        <v>100</v>
      </c>
      <c r="L151" s="158">
        <f ca="1">IF(B151="","",OFFSET(List1!V$11,tisk!A150,0))</f>
        <v>295</v>
      </c>
      <c r="M151" s="159">
        <f ca="1">IF($B151="","",OFFSET(List1!W$11,tisk!$A150,0))</f>
        <v>0</v>
      </c>
      <c r="N151" s="159">
        <f ca="1">IF($B151="","",OFFSET(List1!X$11,tisk!$A150,0))</f>
        <v>199000</v>
      </c>
      <c r="O151" s="159" t="str">
        <f ca="1">IF($B151="","",OFFSET(List1!Y$11,tisk!$A150,0))</f>
        <v>INV</v>
      </c>
      <c r="P151" s="159" t="str">
        <f ca="1">IF($B151="","",OFFSET(List1!Z$11,tisk!$A150,0))</f>
        <v>NE</v>
      </c>
    </row>
    <row r="152" spans="1:16" s="2" customFormat="1" ht="86.4" x14ac:dyDescent="0.3">
      <c r="A152" s="50"/>
      <c r="B152" s="158"/>
      <c r="C152" s="3" t="str">
        <f ca="1">IF(B151="","",CONCATENATE("Okres ",OFFSET(List1!G$11,tisk!A150,0),"
","Právní forma","
",OFFSET(List1!H$11,tisk!A150,0),"
","IČO ",OFFSET(List1!I$11,tisk!A150,0),"
 ","B.Ú. ",OFFSET(List1!J$11,tisk!A150,0)))</f>
        <v>Okres Olomouc
Právní forma
Obec, městská část hlavního města Prahy
IČO 60799692
 B.Ú. 94-8114811/0710</v>
      </c>
      <c r="D152" s="5" t="str">
        <f ca="1">IF(B151="","",OFFSET(List1!L$11,tisk!A150,0))</f>
        <v>Předmětem projektové žádosti je vypracování projektové dokumentace na výstavbu ZTV - inženýrských sítí, komunikace a zpracování parcelace pozemků.</v>
      </c>
      <c r="E152" s="160"/>
      <c r="F152" s="46"/>
      <c r="G152" s="159"/>
      <c r="H152" s="161"/>
      <c r="I152" s="158"/>
      <c r="J152" s="158"/>
      <c r="K152" s="158"/>
      <c r="L152" s="158"/>
      <c r="M152" s="159"/>
      <c r="N152" s="159"/>
      <c r="O152" s="159"/>
      <c r="P152" s="159"/>
    </row>
    <row r="153" spans="1:16" s="2" customFormat="1" ht="43.2" x14ac:dyDescent="0.3">
      <c r="A153" s="50">
        <f>ROW()/3-1</f>
        <v>50</v>
      </c>
      <c r="B153" s="158"/>
      <c r="C153" s="3"/>
      <c r="D153" s="5" t="str">
        <f ca="1">IF(B151="","",CONCATENATE("Dotace bude použita na:",OFFSET(List1!M$11,tisk!A150,0)))</f>
        <v>Dotace bude použita na:Projektová dokumentace (DÚR, DSP, DPS, inženýrská činnost).</v>
      </c>
      <c r="E153" s="160"/>
      <c r="F153" s="47" t="str">
        <f ca="1">IF(B151="","",OFFSET(List1!P$11,tisk!A150,0))</f>
        <v>12/2020</v>
      </c>
      <c r="G153" s="159"/>
      <c r="H153" s="161"/>
      <c r="I153" s="158"/>
      <c r="J153" s="158"/>
      <c r="K153" s="158"/>
      <c r="L153" s="158"/>
      <c r="M153" s="159"/>
      <c r="N153" s="159"/>
      <c r="O153" s="159"/>
      <c r="P153" s="159"/>
    </row>
    <row r="154" spans="1:16" s="2" customFormat="1" ht="57.6" x14ac:dyDescent="0.3">
      <c r="A154" s="50"/>
      <c r="B154" s="158">
        <v>51</v>
      </c>
      <c r="C154" s="3" t="str">
        <f ca="1">IF(B154="","",CONCATENATE(OFFSET(List1!C$11,tisk!A153,0),"
",OFFSET(List1!D$11,tisk!A153,0),"
",OFFSET(List1!E$11,tisk!A153,0),"
",OFFSET(List1!F$11,tisk!A153,0)))</f>
        <v>Obec Malé Hradisko
Malé Hradisko 60
Malé Hradisko
79849</v>
      </c>
      <c r="D154" s="67" t="str">
        <f ca="1">IF(B154="","",OFFSET(List1!K$11,tisk!A153,0))</f>
        <v>Projekt pro rekonstrukci OÚ Malé Hradisko</v>
      </c>
      <c r="E154" s="160">
        <f ca="1">IF(B154="","",OFFSET(List1!N$11,tisk!A153,0))</f>
        <v>220000</v>
      </c>
      <c r="F154" s="47" t="str">
        <f ca="1">IF(B154="","",OFFSET(List1!O$11,tisk!A153,0))</f>
        <v>1/2020</v>
      </c>
      <c r="G154" s="159">
        <f ca="1">IF(B154="","",OFFSET(List1!Q$11,tisk!A153,0))</f>
        <v>110000</v>
      </c>
      <c r="H154" s="161" t="str">
        <f ca="1">IF(B154="","",OFFSET(List1!R$11,tisk!A153,0))</f>
        <v>31.12.2020</v>
      </c>
      <c r="I154" s="158">
        <f ca="1">IF(B154="","",OFFSET(List1!S$11,tisk!A153,0))</f>
        <v>70</v>
      </c>
      <c r="J154" s="158">
        <f ca="1">IF(B154="","",OFFSET(List1!T$11,tisk!A153,0))</f>
        <v>120</v>
      </c>
      <c r="K154" s="158">
        <f ca="1">IF(B154="","",OFFSET(List1!U$11,tisk!A153,0))</f>
        <v>100</v>
      </c>
      <c r="L154" s="158">
        <f ca="1">IF(B154="","",OFFSET(List1!V$11,tisk!A153,0))</f>
        <v>290</v>
      </c>
      <c r="M154" s="159">
        <f ca="1">IF($B154="","",OFFSET(List1!W$11,tisk!$A153,0))</f>
        <v>0</v>
      </c>
      <c r="N154" s="159">
        <f ca="1">IF($B154="","",OFFSET(List1!X$11,tisk!$A153,0))</f>
        <v>110000</v>
      </c>
      <c r="O154" s="159" t="str">
        <f ca="1">IF($B154="","",OFFSET(List1!Y$11,tisk!$A153,0))</f>
        <v>INV</v>
      </c>
      <c r="P154" s="159" t="str">
        <f ca="1">IF($B154="","",OFFSET(List1!Z$11,tisk!$A153,0))</f>
        <v>NE</v>
      </c>
    </row>
    <row r="155" spans="1:16" s="2" customFormat="1" ht="86.4" x14ac:dyDescent="0.3">
      <c r="A155" s="50"/>
      <c r="B155" s="158"/>
      <c r="C155" s="3" t="str">
        <f ca="1">IF(B154="","",CONCATENATE("Okres ",OFFSET(List1!G$11,tisk!A153,0),"
","Právní forma","
",OFFSET(List1!H$11,tisk!A153,0),"
","IČO ",OFFSET(List1!I$11,tisk!A153,0),"
 ","B.Ú. ",OFFSET(List1!J$11,tisk!A153,0)))</f>
        <v>Okres Prostějov
Právní forma
Obec, městská část hlavního města Prahy
IČO 00288454
 B.Ú. 135644292/0300</v>
      </c>
      <c r="D155" s="5" t="str">
        <f ca="1">IF(B154="","",OFFSET(List1!L$11,tisk!A153,0))</f>
        <v>Vypracování projektové dokumentace na rekonstrukci obecního úřadu v obci Malé Hradisko.</v>
      </c>
      <c r="E155" s="160"/>
      <c r="F155" s="46"/>
      <c r="G155" s="159"/>
      <c r="H155" s="161"/>
      <c r="I155" s="158"/>
      <c r="J155" s="158"/>
      <c r="K155" s="158"/>
      <c r="L155" s="158"/>
      <c r="M155" s="159"/>
      <c r="N155" s="159"/>
      <c r="O155" s="159"/>
      <c r="P155" s="159"/>
    </row>
    <row r="156" spans="1:16" s="2" customFormat="1" ht="43.2" x14ac:dyDescent="0.3">
      <c r="A156" s="50">
        <f>ROW()/3-1</f>
        <v>51</v>
      </c>
      <c r="B156" s="158"/>
      <c r="C156" s="3"/>
      <c r="D156" s="5" t="str">
        <f ca="1">IF(B154="","",CONCATENATE("Dotace bude použita na:",OFFSET(List1!M$11,tisk!A153,0)))</f>
        <v>Dotace bude použita na:Kompletní projektová realizační dokumentace vč. studie.</v>
      </c>
      <c r="E156" s="160"/>
      <c r="F156" s="47" t="str">
        <f ca="1">IF(B154="","",OFFSET(List1!P$11,tisk!A153,0))</f>
        <v>12/2020</v>
      </c>
      <c r="G156" s="159"/>
      <c r="H156" s="161"/>
      <c r="I156" s="158"/>
      <c r="J156" s="158"/>
      <c r="K156" s="158"/>
      <c r="L156" s="158"/>
      <c r="M156" s="159"/>
      <c r="N156" s="159"/>
      <c r="O156" s="159"/>
      <c r="P156" s="159"/>
    </row>
    <row r="157" spans="1:16" s="2" customFormat="1" ht="57.6" x14ac:dyDescent="0.3">
      <c r="A157" s="50"/>
      <c r="B157" s="158">
        <v>52</v>
      </c>
      <c r="C157" s="3" t="str">
        <f ca="1">IF(B157="","",CONCATENATE(OFFSET(List1!C$11,tisk!A156,0),"
",OFFSET(List1!D$11,tisk!A156,0),"
",OFFSET(List1!E$11,tisk!A156,0),"
",OFFSET(List1!F$11,tisk!A156,0)))</f>
        <v>Obec Křtomil
Křtomil 60
Křtomil
75114</v>
      </c>
      <c r="D157" s="67" t="str">
        <f ca="1">IF(B157="","",OFFSET(List1!K$11,tisk!A156,0))</f>
        <v>Zpracování projektové dokumentace pro lokalitu Béčina</v>
      </c>
      <c r="E157" s="160">
        <f ca="1">IF(B157="","",OFFSET(List1!N$11,tisk!A156,0))</f>
        <v>359000</v>
      </c>
      <c r="F157" s="47" t="str">
        <f ca="1">IF(B157="","",OFFSET(List1!O$11,tisk!A156,0))</f>
        <v>1/2020</v>
      </c>
      <c r="G157" s="159">
        <f ca="1">IF(B157="","",OFFSET(List1!Q$11,tisk!A156,0))</f>
        <v>179500</v>
      </c>
      <c r="H157" s="161" t="str">
        <f ca="1">IF(B157="","",OFFSET(List1!R$11,tisk!A156,0))</f>
        <v>31.12.2020</v>
      </c>
      <c r="I157" s="158">
        <f ca="1">IF(B157="","",OFFSET(List1!S$11,tisk!A156,0))</f>
        <v>70</v>
      </c>
      <c r="J157" s="158">
        <f ca="1">IF(B157="","",OFFSET(List1!T$11,tisk!A156,0))</f>
        <v>115</v>
      </c>
      <c r="K157" s="158">
        <f ca="1">IF(B157="","",OFFSET(List1!U$11,tisk!A156,0))</f>
        <v>100</v>
      </c>
      <c r="L157" s="158">
        <f ca="1">IF(B157="","",OFFSET(List1!V$11,tisk!A156,0))</f>
        <v>285</v>
      </c>
      <c r="M157" s="159">
        <f ca="1">IF($B157="","",OFFSET(List1!W$11,tisk!$A156,0))</f>
        <v>0</v>
      </c>
      <c r="N157" s="159">
        <f ca="1">IF($B157="","",OFFSET(List1!X$11,tisk!$A156,0))</f>
        <v>179500</v>
      </c>
      <c r="O157" s="159" t="str">
        <f ca="1">IF($B157="","",OFFSET(List1!Y$11,tisk!$A156,0))</f>
        <v>INV</v>
      </c>
      <c r="P157" s="159" t="str">
        <f ca="1">IF($B157="","",OFFSET(List1!Z$11,tisk!$A156,0))</f>
        <v>ANO</v>
      </c>
    </row>
    <row r="158" spans="1:16" s="2" customFormat="1" ht="86.4" x14ac:dyDescent="0.3">
      <c r="A158" s="50"/>
      <c r="B158" s="158"/>
      <c r="C158" s="3" t="str">
        <f ca="1">IF(B157="","",CONCATENATE("Okres ",OFFSET(List1!G$11,tisk!A156,0),"
","Právní forma","
",OFFSET(List1!H$11,tisk!A156,0),"
","IČO ",OFFSET(List1!I$11,tisk!A156,0),"
 ","B.Ú. ",OFFSET(List1!J$11,tisk!A156,0)))</f>
        <v>Okres Přerov
Právní forma
Obec, městská část hlavního města Prahy
IČO 00636312
 B.Ú. 1883127359/0800</v>
      </c>
      <c r="D158" s="5" t="str">
        <f ca="1">IF(B157="","",OFFSET(List1!L$11,tisk!A156,0))</f>
        <v>Zpracování projektové dokumentace  vč. inženýrské činnosti  pro výstavbu rodinných domů v obci Křtomil.</v>
      </c>
      <c r="E158" s="160"/>
      <c r="F158" s="46"/>
      <c r="G158" s="159"/>
      <c r="H158" s="161"/>
      <c r="I158" s="158"/>
      <c r="J158" s="158"/>
      <c r="K158" s="158"/>
      <c r="L158" s="158"/>
      <c r="M158" s="159"/>
      <c r="N158" s="159"/>
      <c r="O158" s="159"/>
      <c r="P158" s="159"/>
    </row>
    <row r="159" spans="1:16" s="2" customFormat="1" ht="72" x14ac:dyDescent="0.3">
      <c r="A159" s="50">
        <f>ROW()/3-1</f>
        <v>52</v>
      </c>
      <c r="B159" s="158"/>
      <c r="C159" s="3"/>
      <c r="D159" s="5" t="str">
        <f ca="1">IF(B157="","",CONCATENATE("Dotace bude použita na:",OFFSET(List1!M$11,tisk!A156,0)))</f>
        <v>Dotace bude použita na:Projektová dokumentace vč. inženýrské činnosti ve stupni společná dokumentace územního rozhodnutí a stavebního povolení, vč. položkových rozpočtů a výkazů výměr.</v>
      </c>
      <c r="E159" s="160"/>
      <c r="F159" s="47" t="str">
        <f ca="1">IF(B157="","",OFFSET(List1!P$11,tisk!A156,0))</f>
        <v>12/2020</v>
      </c>
      <c r="G159" s="159"/>
      <c r="H159" s="161"/>
      <c r="I159" s="158"/>
      <c r="J159" s="158"/>
      <c r="K159" s="158"/>
      <c r="L159" s="158"/>
      <c r="M159" s="159"/>
      <c r="N159" s="159"/>
      <c r="O159" s="159"/>
      <c r="P159" s="159"/>
    </row>
    <row r="160" spans="1:16" s="2" customFormat="1" ht="57.6" x14ac:dyDescent="0.3">
      <c r="A160" s="50"/>
      <c r="B160" s="158">
        <v>53</v>
      </c>
      <c r="C160" s="3" t="str">
        <f ca="1">IF(B160="","",CONCATENATE(OFFSET(List1!C$11,tisk!A159,0),"
",OFFSET(List1!D$11,tisk!A159,0),"
",OFFSET(List1!E$11,tisk!A159,0),"
",OFFSET(List1!F$11,tisk!A159,0)))</f>
        <v>Obec Líšnice
Líšnice 39
Líšnice
789 85</v>
      </c>
      <c r="D160" s="67" t="str">
        <f ca="1">IF(B160="","",OFFSET(List1!K$11,tisk!A159,0))</f>
        <v>Projektová dokumentace a inženýrská činnost na akci – Výstavba inženýrských sítí U Kříže</v>
      </c>
      <c r="E160" s="160">
        <f ca="1">IF(B160="","",OFFSET(List1!N$11,tisk!A159,0))</f>
        <v>600000</v>
      </c>
      <c r="F160" s="47" t="str">
        <f ca="1">IF(B160="","",OFFSET(List1!O$11,tisk!A159,0))</f>
        <v>1/2020</v>
      </c>
      <c r="G160" s="159">
        <f ca="1">IF(B160="","",OFFSET(List1!Q$11,tisk!A159,0))</f>
        <v>300000</v>
      </c>
      <c r="H160" s="161" t="str">
        <f ca="1">IF(B160="","",OFFSET(List1!R$11,tisk!A159,0))</f>
        <v>31.12.2020</v>
      </c>
      <c r="I160" s="158">
        <f ca="1">IF(B160="","",OFFSET(List1!S$11,tisk!A159,0))</f>
        <v>50</v>
      </c>
      <c r="J160" s="158">
        <f ca="1">IF(B160="","",OFFSET(List1!T$11,tisk!A159,0))</f>
        <v>115</v>
      </c>
      <c r="K160" s="158">
        <f ca="1">IF(B160="","",OFFSET(List1!U$11,tisk!A159,0))</f>
        <v>100</v>
      </c>
      <c r="L160" s="158">
        <f ca="1">IF(B160="","",OFFSET(List1!V$11,tisk!A159,0))</f>
        <v>265</v>
      </c>
      <c r="M160" s="159">
        <f ca="1">IF($B160="","",OFFSET(List1!W$11,tisk!$A159,0))</f>
        <v>0</v>
      </c>
      <c r="N160" s="159">
        <f ca="1">IF($B160="","",OFFSET(List1!X$11,tisk!$A159,0))</f>
        <v>300000</v>
      </c>
      <c r="O160" s="159" t="str">
        <f ca="1">IF($B160="","",OFFSET(List1!Y$11,tisk!$A159,0))</f>
        <v>INV</v>
      </c>
      <c r="P160" s="159" t="str">
        <f ca="1">IF($B160="","",OFFSET(List1!Z$11,tisk!$A159,0))</f>
        <v>ANO</v>
      </c>
    </row>
    <row r="161" spans="1:16" s="2" customFormat="1" ht="86.4" x14ac:dyDescent="0.3">
      <c r="A161" s="50"/>
      <c r="B161" s="158"/>
      <c r="C161" s="3" t="str">
        <f ca="1">IF(B160="","",CONCATENATE("Okres ",OFFSET(List1!G$11,tisk!A159,0),"
","Právní forma","
",OFFSET(List1!H$11,tisk!A159,0),"
","IČO ",OFFSET(List1!I$11,tisk!A159,0),"
 ","B.Ú. ",OFFSET(List1!J$11,tisk!A159,0)))</f>
        <v>Okres Šumperk
Právní forma
Obec, městská část hlavního města Prahy
IČO 00636002
 B.Ú. 19026841/0100</v>
      </c>
      <c r="D161" s="5" t="str">
        <f ca="1">IF(B160="","",OFFSET(List1!L$11,tisk!A159,0))</f>
        <v>Obec Líšnice má záměr zbudovat 26 parcel pro výstavbu rodinných domů. Pro výstavbu je třeba pořídit „Projektová dokumentace a inženýrská činnost na akci – Výstavba inženýrských sítí U Kříže“</v>
      </c>
      <c r="E161" s="160"/>
      <c r="F161" s="46"/>
      <c r="G161" s="159"/>
      <c r="H161" s="161"/>
      <c r="I161" s="158"/>
      <c r="J161" s="158"/>
      <c r="K161" s="158"/>
      <c r="L161" s="158"/>
      <c r="M161" s="159"/>
      <c r="N161" s="159"/>
      <c r="O161" s="159"/>
      <c r="P161" s="159"/>
    </row>
    <row r="162" spans="1:16" s="2" customFormat="1" ht="57.6" x14ac:dyDescent="0.3">
      <c r="A162" s="50">
        <f>ROW()/3-1</f>
        <v>53</v>
      </c>
      <c r="B162" s="158"/>
      <c r="C162" s="3"/>
      <c r="D162" s="5" t="str">
        <f ca="1">IF(B160="","",CONCATENATE("Dotace bude použita na:",OFFSET(List1!M$11,tisk!A159,0)))</f>
        <v>Dotace bude použita na:Pořízení „Projektová dokumentace a inženýrská činnost na akci – Výstavba inženýrských sítí U Kříže“.</v>
      </c>
      <c r="E162" s="160"/>
      <c r="F162" s="47" t="str">
        <f ca="1">IF(B160="","",OFFSET(List1!P$11,tisk!A159,0))</f>
        <v>12/2020</v>
      </c>
      <c r="G162" s="159"/>
      <c r="H162" s="161"/>
      <c r="I162" s="158"/>
      <c r="J162" s="158"/>
      <c r="K162" s="158"/>
      <c r="L162" s="158"/>
      <c r="M162" s="159"/>
      <c r="N162" s="159"/>
      <c r="O162" s="159"/>
      <c r="P162" s="159"/>
    </row>
    <row r="163" spans="1:16" s="2" customFormat="1" x14ac:dyDescent="0.3">
      <c r="A163" s="50"/>
      <c r="B163" s="158" t="str">
        <f ca="1">IF(OFFSET(List1!B$11,tisk!A162,0)&gt;0,OFFSET(List1!B$11,tisk!A162,0),"")</f>
        <v/>
      </c>
      <c r="C163" s="3" t="str">
        <f ca="1">IF(B163="","",CONCATENATE(OFFSET(List1!C$11,tisk!A162,0),"
",OFFSET(List1!D$11,tisk!A162,0),"
",OFFSET(List1!E$11,tisk!A162,0),"
",OFFSET(List1!F$11,tisk!A162,0)))</f>
        <v/>
      </c>
      <c r="D163" s="67" t="str">
        <f ca="1">IF(B163="","",OFFSET(List1!K$11,tisk!A162,0))</f>
        <v/>
      </c>
      <c r="E163" s="160" t="str">
        <f ca="1">IF(B163="","",OFFSET(List1!N$11,tisk!A162,0))</f>
        <v/>
      </c>
      <c r="F163" s="47" t="str">
        <f ca="1">IF(B163="","",OFFSET(List1!O$11,tisk!A162,0))</f>
        <v/>
      </c>
      <c r="G163" s="159" t="str">
        <f ca="1">IF(B163="","",OFFSET(List1!Q$11,tisk!A162,0))</f>
        <v/>
      </c>
      <c r="H163" s="161" t="str">
        <f ca="1">IF(B163="","",OFFSET(List1!R$11,tisk!A162,0))</f>
        <v/>
      </c>
      <c r="I163" s="158" t="str">
        <f ca="1">IF(B163="","",OFFSET(List1!S$11,tisk!A162,0))</f>
        <v/>
      </c>
      <c r="J163" s="158" t="str">
        <f ca="1">IF(B163="","",OFFSET(List1!T$11,tisk!A162,0))</f>
        <v/>
      </c>
      <c r="K163" s="158" t="str">
        <f ca="1">IF(B163="","",OFFSET(List1!U$11,tisk!A162,0))</f>
        <v/>
      </c>
      <c r="L163" s="158" t="str">
        <f ca="1">IF(B163="","",OFFSET(List1!V$11,tisk!A162,0))</f>
        <v/>
      </c>
      <c r="M163" s="159" t="str">
        <f ca="1">IF(B163="","",OFFSET(List1!W$11,tisk!A162,0))</f>
        <v/>
      </c>
      <c r="N163" s="141"/>
    </row>
    <row r="164" spans="1:16" s="2" customFormat="1" x14ac:dyDescent="0.3">
      <c r="A164" s="50"/>
      <c r="B164" s="158"/>
      <c r="C164" s="3" t="str">
        <f ca="1">IF(B163="","",CONCATENATE("Okres ",OFFSET(List1!G$11,tisk!A162,0),"
","Právní forma","
",OFFSET(List1!H$11,tisk!A162,0),"
","IČO ",OFFSET(List1!I$11,tisk!A162,0),"
 ","B.Ú. ",OFFSET(List1!J$11,tisk!A162,0)))</f>
        <v/>
      </c>
      <c r="D164" s="5" t="str">
        <f ca="1">IF(B163="","",OFFSET(List1!L$11,tisk!A162,0))</f>
        <v/>
      </c>
      <c r="E164" s="160"/>
      <c r="F164" s="46"/>
      <c r="G164" s="159"/>
      <c r="H164" s="161"/>
      <c r="I164" s="158"/>
      <c r="J164" s="158"/>
      <c r="K164" s="158"/>
      <c r="L164" s="158"/>
      <c r="M164" s="159"/>
      <c r="N164" s="141"/>
    </row>
    <row r="165" spans="1:16" s="2" customFormat="1" x14ac:dyDescent="0.3">
      <c r="A165" s="50">
        <f>ROW()/3-1</f>
        <v>54</v>
      </c>
      <c r="B165" s="158"/>
      <c r="C165" s="3" t="str">
        <f ca="1">IF(B163="","",CONCATENATE("Zástupce","
",OFFSET(List1!#REF!,tisk!A162,0)))</f>
        <v/>
      </c>
      <c r="D165" s="5" t="str">
        <f ca="1">IF(B163="","",CONCATENATE("Dotace bude použita na:",OFFSET(List1!M$11,tisk!A162,0)))</f>
        <v/>
      </c>
      <c r="E165" s="160"/>
      <c r="F165" s="47" t="str">
        <f ca="1">IF(B163="","",OFFSET(List1!P$11,tisk!A162,0))</f>
        <v/>
      </c>
      <c r="G165" s="159"/>
      <c r="H165" s="161"/>
      <c r="I165" s="158"/>
      <c r="J165" s="158"/>
      <c r="K165" s="158"/>
      <c r="L165" s="158"/>
      <c r="M165" s="159"/>
      <c r="N165" s="141"/>
    </row>
    <row r="166" spans="1:16" s="2" customFormat="1" x14ac:dyDescent="0.3">
      <c r="A166" s="51"/>
      <c r="C166" s="3"/>
      <c r="D166" s="5"/>
      <c r="E166" s="9"/>
      <c r="F166" s="48"/>
      <c r="G166" s="7"/>
      <c r="M166" s="7"/>
      <c r="N166" s="7"/>
    </row>
    <row r="167" spans="1:16" s="2" customFormat="1" x14ac:dyDescent="0.3">
      <c r="A167" s="51"/>
      <c r="C167" s="3"/>
      <c r="D167" s="5"/>
      <c r="E167" s="9"/>
      <c r="F167" s="48"/>
      <c r="G167" s="7"/>
      <c r="M167" s="7"/>
      <c r="N167" s="7"/>
    </row>
    <row r="168" spans="1:16" s="2" customFormat="1" x14ac:dyDescent="0.3">
      <c r="A168" s="51"/>
      <c r="C168" s="3"/>
      <c r="D168" s="5"/>
      <c r="E168" s="9"/>
      <c r="F168" s="48"/>
      <c r="G168" s="7"/>
      <c r="M168" s="7"/>
      <c r="N168" s="7"/>
    </row>
    <row r="169" spans="1:16" s="2" customFormat="1" x14ac:dyDescent="0.3">
      <c r="A169" s="51"/>
      <c r="C169" s="3"/>
      <c r="D169" s="5"/>
      <c r="E169" s="9"/>
      <c r="F169" s="48"/>
      <c r="G169" s="7"/>
      <c r="M169" s="7"/>
      <c r="N169" s="7"/>
    </row>
    <row r="170" spans="1:16" s="2" customFormat="1" x14ac:dyDescent="0.3">
      <c r="A170" s="51"/>
      <c r="C170" s="3"/>
      <c r="D170" s="5"/>
      <c r="E170" s="9"/>
      <c r="F170" s="48"/>
      <c r="G170" s="7"/>
      <c r="M170" s="7"/>
      <c r="N170" s="7"/>
    </row>
    <row r="171" spans="1:16" s="2" customFormat="1" x14ac:dyDescent="0.3">
      <c r="A171" s="51"/>
      <c r="C171" s="3"/>
      <c r="D171" s="5"/>
      <c r="E171" s="9"/>
      <c r="F171" s="48"/>
      <c r="G171" s="7"/>
      <c r="M171" s="7"/>
      <c r="N171" s="7"/>
    </row>
    <row r="172" spans="1:16" s="2" customFormat="1" x14ac:dyDescent="0.3">
      <c r="A172" s="51"/>
      <c r="C172" s="3"/>
      <c r="D172" s="5"/>
      <c r="E172" s="9"/>
      <c r="F172" s="48"/>
      <c r="G172" s="7"/>
      <c r="M172" s="7"/>
      <c r="N172" s="7"/>
    </row>
    <row r="173" spans="1:16" s="2" customFormat="1" x14ac:dyDescent="0.3">
      <c r="A173" s="51"/>
      <c r="C173" s="3"/>
      <c r="D173" s="5"/>
      <c r="E173" s="9"/>
      <c r="F173" s="48"/>
      <c r="G173" s="7"/>
      <c r="M173" s="7"/>
      <c r="N173" s="7"/>
    </row>
    <row r="174" spans="1:16" s="2" customFormat="1" x14ac:dyDescent="0.3">
      <c r="A174" s="51"/>
      <c r="C174" s="3"/>
      <c r="D174" s="5"/>
      <c r="E174" s="9"/>
      <c r="F174" s="48"/>
      <c r="G174" s="7"/>
      <c r="M174" s="7"/>
      <c r="N174" s="7"/>
    </row>
    <row r="175" spans="1:16" s="2" customFormat="1" x14ac:dyDescent="0.3">
      <c r="A175" s="51"/>
      <c r="C175" s="3"/>
      <c r="D175" s="5"/>
      <c r="E175" s="9"/>
      <c r="F175" s="48"/>
      <c r="G175" s="7"/>
      <c r="M175" s="7"/>
      <c r="N175" s="7"/>
    </row>
    <row r="176" spans="1:16" s="2" customFormat="1" x14ac:dyDescent="0.3">
      <c r="A176" s="51"/>
      <c r="C176" s="3"/>
      <c r="D176" s="5"/>
      <c r="E176" s="9"/>
      <c r="F176" s="48"/>
      <c r="G176" s="7"/>
      <c r="M176" s="7"/>
      <c r="N176" s="7"/>
    </row>
    <row r="177" spans="3:14" x14ac:dyDescent="0.3">
      <c r="C177" s="3"/>
      <c r="D177" s="5"/>
      <c r="E177" s="9"/>
      <c r="F177" s="48"/>
      <c r="G177" s="7"/>
      <c r="H177" s="2"/>
      <c r="I177" s="2"/>
      <c r="J177" s="2"/>
      <c r="K177" s="2"/>
      <c r="L177" s="2"/>
      <c r="M177" s="7"/>
      <c r="N177" s="7"/>
    </row>
    <row r="178" spans="3:14" x14ac:dyDescent="0.3">
      <c r="C178" s="3"/>
      <c r="D178" s="5"/>
      <c r="E178" s="9"/>
      <c r="F178" s="48"/>
      <c r="G178" s="7"/>
      <c r="H178" s="2"/>
      <c r="I178" s="2"/>
      <c r="J178" s="2"/>
      <c r="K178" s="2"/>
      <c r="L178" s="2"/>
      <c r="M178" s="7"/>
      <c r="N178" s="7"/>
    </row>
    <row r="179" spans="3:14" x14ac:dyDescent="0.3">
      <c r="C179" s="3"/>
      <c r="D179" s="5"/>
      <c r="E179" s="9"/>
      <c r="F179" s="48"/>
      <c r="G179" s="7"/>
      <c r="H179" s="2"/>
      <c r="I179" s="2"/>
      <c r="J179" s="2"/>
      <c r="K179" s="2"/>
      <c r="L179" s="2"/>
      <c r="M179" s="7"/>
      <c r="N179" s="7"/>
    </row>
    <row r="180" spans="3:14" x14ac:dyDescent="0.3">
      <c r="C180" s="3"/>
      <c r="D180" s="5"/>
      <c r="E180" s="9"/>
      <c r="F180" s="48"/>
      <c r="G180" s="7"/>
      <c r="H180" s="2"/>
      <c r="I180" s="2"/>
      <c r="J180" s="2"/>
      <c r="K180" s="2"/>
      <c r="L180" s="2"/>
      <c r="M180" s="7"/>
      <c r="N180" s="7"/>
    </row>
    <row r="181" spans="3:14" x14ac:dyDescent="0.3">
      <c r="C181" s="3"/>
      <c r="D181" s="5"/>
      <c r="E181" s="9"/>
      <c r="F181" s="48"/>
      <c r="G181" s="7"/>
      <c r="H181" s="2"/>
      <c r="I181" s="2"/>
      <c r="J181" s="2"/>
      <c r="K181" s="2"/>
      <c r="L181" s="2"/>
      <c r="M181" s="7"/>
      <c r="N181" s="7"/>
    </row>
    <row r="182" spans="3:14" x14ac:dyDescent="0.3">
      <c r="C182" s="3"/>
      <c r="D182" s="5"/>
      <c r="E182" s="9"/>
      <c r="F182" s="48"/>
      <c r="G182" s="7"/>
      <c r="H182" s="2"/>
      <c r="I182" s="2"/>
      <c r="J182" s="2"/>
      <c r="K182" s="2"/>
      <c r="L182" s="2"/>
      <c r="M182" s="7"/>
      <c r="N182" s="7"/>
    </row>
    <row r="183" spans="3:14" x14ac:dyDescent="0.3">
      <c r="C183" s="3"/>
      <c r="D183" s="5"/>
      <c r="E183" s="9"/>
      <c r="F183" s="48"/>
      <c r="G183" s="7"/>
      <c r="H183" s="2"/>
      <c r="I183" s="2"/>
      <c r="J183" s="2"/>
      <c r="K183" s="2"/>
      <c r="L183" s="2"/>
      <c r="M183" s="7"/>
      <c r="N183" s="7"/>
    </row>
    <row r="184" spans="3:14" x14ac:dyDescent="0.3">
      <c r="C184" s="3"/>
      <c r="D184" s="5"/>
      <c r="E184" s="9"/>
      <c r="F184" s="48"/>
      <c r="G184" s="7"/>
      <c r="H184" s="2"/>
      <c r="I184" s="2"/>
      <c r="J184" s="2"/>
      <c r="K184" s="2"/>
      <c r="L184" s="2"/>
      <c r="M184" s="7"/>
      <c r="N184" s="7"/>
    </row>
  </sheetData>
  <mergeCells count="653">
    <mergeCell ref="N94:N96"/>
    <mergeCell ref="N97:N99"/>
    <mergeCell ref="N151:N153"/>
    <mergeCell ref="N154:N156"/>
    <mergeCell ref="N157:N159"/>
    <mergeCell ref="N160:N162"/>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67:N69"/>
    <mergeCell ref="N70:N72"/>
    <mergeCell ref="N73:N75"/>
    <mergeCell ref="N76:N78"/>
    <mergeCell ref="N79:N81"/>
    <mergeCell ref="N82:N84"/>
    <mergeCell ref="N85:N87"/>
    <mergeCell ref="N88:N90"/>
    <mergeCell ref="N91:N93"/>
    <mergeCell ref="N46:N48"/>
    <mergeCell ref="M22:M24"/>
    <mergeCell ref="M46:M48"/>
    <mergeCell ref="N49:N51"/>
    <mergeCell ref="N52:N54"/>
    <mergeCell ref="N55:N57"/>
    <mergeCell ref="N58:N60"/>
    <mergeCell ref="N61:N63"/>
    <mergeCell ref="N64:N66"/>
    <mergeCell ref="M25:M27"/>
    <mergeCell ref="M49:M51"/>
    <mergeCell ref="O151:O153"/>
    <mergeCell ref="P151:P153"/>
    <mergeCell ref="O154:O156"/>
    <mergeCell ref="P154:P156"/>
    <mergeCell ref="O160:O162"/>
    <mergeCell ref="P160:P162"/>
    <mergeCell ref="O157:O159"/>
    <mergeCell ref="P157:P159"/>
    <mergeCell ref="M1:M3"/>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O136:O138"/>
    <mergeCell ref="P136:P138"/>
    <mergeCell ref="O139:O141"/>
    <mergeCell ref="P139:P141"/>
    <mergeCell ref="O142:O144"/>
    <mergeCell ref="P142:P144"/>
    <mergeCell ref="O145:O147"/>
    <mergeCell ref="P145:P147"/>
    <mergeCell ref="O148:O150"/>
    <mergeCell ref="P148:P150"/>
    <mergeCell ref="O130:O132"/>
    <mergeCell ref="P130:P132"/>
    <mergeCell ref="O121:O123"/>
    <mergeCell ref="P121:P123"/>
    <mergeCell ref="O124:O126"/>
    <mergeCell ref="P124:P126"/>
    <mergeCell ref="O127:O129"/>
    <mergeCell ref="P127:P129"/>
    <mergeCell ref="O133:O135"/>
    <mergeCell ref="P133:P135"/>
    <mergeCell ref="O106:O108"/>
    <mergeCell ref="P106:P108"/>
    <mergeCell ref="O109:O111"/>
    <mergeCell ref="P109:P111"/>
    <mergeCell ref="O112:O114"/>
    <mergeCell ref="P112:P114"/>
    <mergeCell ref="O115:O117"/>
    <mergeCell ref="P115:P117"/>
    <mergeCell ref="O118:O120"/>
    <mergeCell ref="P118:P120"/>
    <mergeCell ref="O91:O93"/>
    <mergeCell ref="P91:P93"/>
    <mergeCell ref="O94:O96"/>
    <mergeCell ref="P94:P96"/>
    <mergeCell ref="O97:O99"/>
    <mergeCell ref="P97:P99"/>
    <mergeCell ref="O100:O102"/>
    <mergeCell ref="P100:P102"/>
    <mergeCell ref="O103:O105"/>
    <mergeCell ref="P103:P105"/>
    <mergeCell ref="O76:O78"/>
    <mergeCell ref="P76:P78"/>
    <mergeCell ref="O79:O81"/>
    <mergeCell ref="P79:P81"/>
    <mergeCell ref="O82:O84"/>
    <mergeCell ref="P82:P84"/>
    <mergeCell ref="O85:O87"/>
    <mergeCell ref="P85:P87"/>
    <mergeCell ref="O88:O90"/>
    <mergeCell ref="P88:P90"/>
    <mergeCell ref="O61:O63"/>
    <mergeCell ref="P61:P63"/>
    <mergeCell ref="O64:O66"/>
    <mergeCell ref="P64:P66"/>
    <mergeCell ref="O67:O69"/>
    <mergeCell ref="P67:P69"/>
    <mergeCell ref="O70:O72"/>
    <mergeCell ref="P70:P72"/>
    <mergeCell ref="O73:O75"/>
    <mergeCell ref="P73:P75"/>
    <mergeCell ref="O46:O48"/>
    <mergeCell ref="P46:P48"/>
    <mergeCell ref="O49:O51"/>
    <mergeCell ref="P49:P51"/>
    <mergeCell ref="O52:O54"/>
    <mergeCell ref="P52:P54"/>
    <mergeCell ref="O55:O57"/>
    <mergeCell ref="P55:P57"/>
    <mergeCell ref="O58:O60"/>
    <mergeCell ref="P58:P60"/>
    <mergeCell ref="O31:O33"/>
    <mergeCell ref="P31:P33"/>
    <mergeCell ref="O34:O36"/>
    <mergeCell ref="P34:P36"/>
    <mergeCell ref="O37:O39"/>
    <mergeCell ref="P37:P39"/>
    <mergeCell ref="O40:O42"/>
    <mergeCell ref="P40:P42"/>
    <mergeCell ref="O43:O45"/>
    <mergeCell ref="P43:P45"/>
    <mergeCell ref="O16:O18"/>
    <mergeCell ref="P16:P18"/>
    <mergeCell ref="O19:O21"/>
    <mergeCell ref="P19:P21"/>
    <mergeCell ref="O22:O24"/>
    <mergeCell ref="P22:P24"/>
    <mergeCell ref="O25:O27"/>
    <mergeCell ref="P25:P27"/>
    <mergeCell ref="O28:O30"/>
    <mergeCell ref="P28:P30"/>
    <mergeCell ref="O1:O3"/>
    <mergeCell ref="P1:P3"/>
    <mergeCell ref="O4:O6"/>
    <mergeCell ref="P4:P6"/>
    <mergeCell ref="O7:O9"/>
    <mergeCell ref="P7:P9"/>
    <mergeCell ref="O10:O12"/>
    <mergeCell ref="P10:P12"/>
    <mergeCell ref="O13:O15"/>
    <mergeCell ref="P13:P15"/>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L19:L21"/>
    <mergeCell ref="M19:M21"/>
    <mergeCell ref="B22:B24"/>
    <mergeCell ref="E22:E24"/>
    <mergeCell ref="G22:G24"/>
    <mergeCell ref="H22:H24"/>
    <mergeCell ref="I22:I24"/>
    <mergeCell ref="J22:J24"/>
    <mergeCell ref="K22:K24"/>
    <mergeCell ref="L22:L24"/>
    <mergeCell ref="B25:B27"/>
    <mergeCell ref="E25:E27"/>
    <mergeCell ref="G25:G27"/>
    <mergeCell ref="H25:H27"/>
    <mergeCell ref="I25:I27"/>
    <mergeCell ref="J25:J27"/>
    <mergeCell ref="K25:K27"/>
    <mergeCell ref="L25:L27"/>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L43:L45"/>
    <mergeCell ref="M43:M45"/>
    <mergeCell ref="B46:B48"/>
    <mergeCell ref="E46:E48"/>
    <mergeCell ref="G46:G48"/>
    <mergeCell ref="H46:H48"/>
    <mergeCell ref="I46:I48"/>
    <mergeCell ref="J46:J48"/>
    <mergeCell ref="K46:K48"/>
    <mergeCell ref="L46:L48"/>
    <mergeCell ref="B49:B51"/>
    <mergeCell ref="E49:E51"/>
    <mergeCell ref="G49:G51"/>
    <mergeCell ref="H49:H51"/>
    <mergeCell ref="I49:I51"/>
    <mergeCell ref="J49:J51"/>
    <mergeCell ref="K49:K51"/>
    <mergeCell ref="L49:L51"/>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B118:B120"/>
    <mergeCell ref="E118:E120"/>
    <mergeCell ref="G118:G120"/>
    <mergeCell ref="H118:H120"/>
    <mergeCell ref="I118:I120"/>
    <mergeCell ref="J118:J120"/>
    <mergeCell ref="K118:K120"/>
    <mergeCell ref="L118:L120"/>
    <mergeCell ref="K112:K114"/>
    <mergeCell ref="L112:L114"/>
    <mergeCell ref="B121:B123"/>
    <mergeCell ref="E121:E123"/>
    <mergeCell ref="G121:G123"/>
    <mergeCell ref="H121:H123"/>
    <mergeCell ref="I121:I123"/>
    <mergeCell ref="J121:J123"/>
    <mergeCell ref="K121:K123"/>
    <mergeCell ref="L121:L123"/>
    <mergeCell ref="M121:M123"/>
    <mergeCell ref="B130:B132"/>
    <mergeCell ref="E130:E132"/>
    <mergeCell ref="G130:G132"/>
    <mergeCell ref="H130:H132"/>
    <mergeCell ref="I130:I132"/>
    <mergeCell ref="J130:J132"/>
    <mergeCell ref="K130:K132"/>
    <mergeCell ref="L130:L132"/>
    <mergeCell ref="K124:K126"/>
    <mergeCell ref="L124:L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B133:B135"/>
    <mergeCell ref="E133:E135"/>
    <mergeCell ref="G133:G135"/>
    <mergeCell ref="H133:H135"/>
    <mergeCell ref="I133:I135"/>
    <mergeCell ref="J133:J135"/>
    <mergeCell ref="K133:K135"/>
    <mergeCell ref="L133:L135"/>
    <mergeCell ref="M133:M135"/>
    <mergeCell ref="B142:B144"/>
    <mergeCell ref="E142:E144"/>
    <mergeCell ref="G142:G144"/>
    <mergeCell ref="H142:H144"/>
    <mergeCell ref="I142:I144"/>
    <mergeCell ref="J142:J144"/>
    <mergeCell ref="K142:K144"/>
    <mergeCell ref="L142:L144"/>
    <mergeCell ref="K136:K138"/>
    <mergeCell ref="L136:L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B145:B147"/>
    <mergeCell ref="E145:E147"/>
    <mergeCell ref="G145:G147"/>
    <mergeCell ref="H145:H147"/>
    <mergeCell ref="I145:I147"/>
    <mergeCell ref="J145:J147"/>
    <mergeCell ref="K145:K147"/>
    <mergeCell ref="L145:L147"/>
    <mergeCell ref="M145:M147"/>
    <mergeCell ref="B154:B156"/>
    <mergeCell ref="E154:E156"/>
    <mergeCell ref="G154:G156"/>
    <mergeCell ref="H154:H156"/>
    <mergeCell ref="I154:I156"/>
    <mergeCell ref="J154:J156"/>
    <mergeCell ref="K154:K156"/>
    <mergeCell ref="L154:L156"/>
    <mergeCell ref="K148:K150"/>
    <mergeCell ref="L148:L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B157:B159"/>
    <mergeCell ref="E157:E159"/>
    <mergeCell ref="G157:G159"/>
    <mergeCell ref="H157:H159"/>
    <mergeCell ref="I157:I159"/>
    <mergeCell ref="J157:J159"/>
    <mergeCell ref="K157:K159"/>
    <mergeCell ref="L157:L159"/>
    <mergeCell ref="M157:M159"/>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I2:I3"/>
    <mergeCell ref="J2:J3"/>
    <mergeCell ref="K2:K3"/>
    <mergeCell ref="L2:L3"/>
    <mergeCell ref="L163:L165"/>
    <mergeCell ref="M163:M165"/>
    <mergeCell ref="K160:K162"/>
    <mergeCell ref="L160:L162"/>
    <mergeCell ref="M160:M162"/>
    <mergeCell ref="M154:M156"/>
    <mergeCell ref="L151:L153"/>
    <mergeCell ref="M151:M153"/>
    <mergeCell ref="M148:M150"/>
    <mergeCell ref="M142:M144"/>
    <mergeCell ref="L139:L141"/>
    <mergeCell ref="M139:M141"/>
    <mergeCell ref="M136:M138"/>
    <mergeCell ref="M130:M132"/>
    <mergeCell ref="L127:L129"/>
    <mergeCell ref="M127:M129"/>
    <mergeCell ref="M124:M126"/>
    <mergeCell ref="M118:M120"/>
    <mergeCell ref="L115:L117"/>
    <mergeCell ref="M115:M117"/>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cfRule type="notContainsBlanks" dxfId="10"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fRule type="notContainsBlanks" dxfId="9" priority="8" stopIfTrue="1">
      <formula>LEN(TRIM(C9))&gt;0</formula>
    </cfRule>
  </conditionalFormatting>
  <conditionalFormatting sqref="B7:B165">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cfRule type="notContainsBlanks" dxfId="7"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fRule type="notContainsBlanks" dxfId="6" priority="6" stopIfTrue="1">
      <formula>LEN(TRIM(C7))&gt;0</formula>
    </cfRule>
  </conditionalFormatting>
  <conditionalFormatting sqref="E7:E165">
    <cfRule type="notContainsBlanks" dxfId="5"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cfRule type="notContainsBlanks" dxfId="4" priority="4" stopIfTrue="1">
      <formula>LEN(TRIM(F7))&gt;0</formula>
    </cfRule>
  </conditionalFormatting>
  <conditionalFormatting sqref="G7:L165">
    <cfRule type="notContainsBlanks" dxfId="3" priority="12" stopIfTrue="1">
      <formula>LEN(TRIM(G7))&gt;0</formula>
    </cfRule>
  </conditionalFormatting>
  <conditionalFormatting sqref="M163:N165">
    <cfRule type="notContainsBlanks" dxfId="2" priority="3" stopIfTrue="1">
      <formula>LEN(TRIM(M163))&gt;0</formula>
    </cfRule>
  </conditionalFormatting>
  <conditionalFormatting sqref="N4:P6">
    <cfRule type="notContainsBlanks" dxfId="1" priority="2" stopIfTrue="1">
      <formula>LEN(TRIM(N4))&gt;0</formula>
    </cfRule>
  </conditionalFormatting>
  <conditionalFormatting sqref="M7:P162">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41" fitToHeight="0" orientation="portrait" r:id="rId1"/>
  <headerFooter alignWithMargins="0">
    <oddHeader>&amp;L&amp;"-,Kurzíva"Příloha č. 3 - Seznam žadatelů v rámci DT 3 - Podpora přípravy projektové dokumentace</oddHeader>
    <oddFooter>&amp;L&amp;"-,Kurzíva"Zastupitelstvo Olomouckého kraje 20. 4. 2020                      
37. - Program obnovy venkova Olomouckého kraje 2020 - vyhodnocení
Příloha č. 3 - Seznam žadatelů v rámci DT 3 - Podpora přípravy projektové dokumentace&amp;R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6</vt:i4>
      </vt:variant>
    </vt:vector>
  </HeadingPairs>
  <TitlesOfParts>
    <vt:vector size="8" baseType="lpstr">
      <vt:lpstr>List1</vt:lpstr>
      <vt:lpstr>tisk</vt:lpstr>
      <vt:lpstr>DZACATEK</vt:lpstr>
      <vt:lpstr>FZACATEK</vt:lpstr>
      <vt:lpstr>LZACATEK</vt:lpstr>
      <vt:lpstr>List1!Názvy_tisku</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Krmášek David</dc:creator>
  <cp:lastModifiedBy>Krmášek David</cp:lastModifiedBy>
  <cp:lastPrinted>2020-03-24T06:37:55Z</cp:lastPrinted>
  <dcterms:created xsi:type="dcterms:W3CDTF">2016-08-30T11:35:03Z</dcterms:created>
  <dcterms:modified xsi:type="dcterms:W3CDTF">2020-03-24T10:21:31Z</dcterms:modified>
</cp:coreProperties>
</file>