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0\Zastupitelstvo\ZOK 20.4.2020\"/>
    </mc:Choice>
  </mc:AlternateContent>
  <bookViews>
    <workbookView xWindow="0" yWindow="60" windowWidth="15195" windowHeight="9210"/>
  </bookViews>
  <sheets>
    <sheet name="Příloha č. 1" sheetId="1" r:id="rId1"/>
    <sheet name="Příloha č. 2" sheetId="7" r:id="rId2"/>
    <sheet name="Příloha č. 3" sheetId="9" r:id="rId3"/>
    <sheet name="Příloha č. 4" sheetId="10" r:id="rId4"/>
    <sheet name="Příloha č. 5" sheetId="11" r:id="rId5"/>
    <sheet name="Příloha č. 6" sheetId="4" r:id="rId6"/>
    <sheet name="Příloha č. 7" sheetId="6" r:id="rId7"/>
    <sheet name="Příloha  č. 8" sheetId="5" r:id="rId8"/>
  </sheets>
  <definedNames>
    <definedName name="_xlnm.Print_Area" localSheetId="0">'Příloha č. 1'!$A$1:$E$113</definedName>
    <definedName name="_xlnm.Print_Area" localSheetId="1">'Příloha č. 2'!$A$1:$E$987</definedName>
    <definedName name="_xlnm.Print_Area" localSheetId="2">'Příloha č. 3'!$A$1:$E$24</definedName>
    <definedName name="_xlnm.Print_Area" localSheetId="3">'Příloha č. 4'!$A$1:$E$24</definedName>
    <definedName name="_xlnm.Print_Area" localSheetId="4">'Příloha č. 5'!$A$1:$E$872</definedName>
    <definedName name="_xlnm.Print_Area" localSheetId="5">'Příloha č. 6'!$A$1:$E$48</definedName>
    <definedName name="_xlnm.Print_Area" localSheetId="6">'Příloha č. 7'!$A$1:$E$84</definedName>
  </definedNames>
  <calcPr calcId="162913"/>
</workbook>
</file>

<file path=xl/calcChain.xml><?xml version="1.0" encoding="utf-8"?>
<calcChain xmlns="http://schemas.openxmlformats.org/spreadsheetml/2006/main">
  <c r="B50" i="5" l="1"/>
  <c r="B47" i="5"/>
  <c r="C46" i="5"/>
  <c r="C45" i="5"/>
  <c r="C47" i="5" s="1"/>
  <c r="B40" i="5"/>
  <c r="B42" i="5" s="1"/>
  <c r="B51" i="5" s="1"/>
  <c r="C38" i="5"/>
  <c r="C37" i="5"/>
  <c r="C34" i="5"/>
  <c r="C33" i="5"/>
  <c r="C32" i="5"/>
  <c r="C31" i="5"/>
  <c r="C30" i="5"/>
  <c r="C29" i="5"/>
  <c r="C40" i="5" s="1"/>
  <c r="C42" i="5" s="1"/>
  <c r="C51" i="5" s="1"/>
  <c r="C28" i="5"/>
  <c r="B25" i="5"/>
  <c r="B23" i="5"/>
  <c r="C22" i="5"/>
  <c r="C21" i="5"/>
  <c r="C18" i="5"/>
  <c r="C17" i="5"/>
  <c r="C16" i="5"/>
  <c r="C15" i="5"/>
  <c r="C10" i="5"/>
  <c r="C23" i="5" s="1"/>
  <c r="C25" i="5" s="1"/>
  <c r="C50" i="5" s="1"/>
  <c r="C9" i="5"/>
  <c r="C8" i="5"/>
  <c r="C7" i="5"/>
  <c r="E83" i="6"/>
  <c r="E76" i="6"/>
  <c r="E59" i="6"/>
  <c r="E49" i="6"/>
  <c r="E41" i="6"/>
  <c r="E42" i="6" s="1"/>
  <c r="E22" i="6"/>
  <c r="E15" i="6"/>
  <c r="E871" i="11"/>
  <c r="E864" i="11"/>
  <c r="E839" i="11"/>
  <c r="E832" i="11"/>
  <c r="E825" i="11"/>
  <c r="E804" i="11"/>
  <c r="E796" i="11"/>
  <c r="E779" i="11"/>
  <c r="E772" i="11"/>
  <c r="E751" i="11"/>
  <c r="E752" i="11" s="1"/>
  <c r="E745" i="11"/>
  <c r="E718" i="11"/>
  <c r="E711" i="11"/>
  <c r="E695" i="11"/>
  <c r="E665" i="11"/>
  <c r="E644" i="11"/>
  <c r="E620" i="11"/>
  <c r="E618" i="11"/>
  <c r="E600" i="11"/>
  <c r="E579" i="11"/>
  <c r="E571" i="11"/>
  <c r="E553" i="11"/>
  <c r="E546" i="11"/>
  <c r="E527" i="11"/>
  <c r="E519" i="11"/>
  <c r="E500" i="11"/>
  <c r="E493" i="11"/>
  <c r="E474" i="11"/>
  <c r="E466" i="11"/>
  <c r="E448" i="11"/>
  <c r="E441" i="11"/>
  <c r="E423" i="11"/>
  <c r="E414" i="11"/>
  <c r="E397" i="11"/>
  <c r="E390" i="11"/>
  <c r="E370" i="11"/>
  <c r="E371" i="11" s="1"/>
  <c r="E360" i="11"/>
  <c r="E361" i="11" s="1"/>
  <c r="E336" i="11"/>
  <c r="E337" i="11" s="1"/>
  <c r="E330" i="11"/>
  <c r="E308" i="11"/>
  <c r="E307" i="11"/>
  <c r="E301" i="11"/>
  <c r="E282" i="11"/>
  <c r="E275" i="11"/>
  <c r="E267" i="11"/>
  <c r="E266" i="11"/>
  <c r="E268" i="11" s="1"/>
  <c r="E248" i="11"/>
  <c r="E247" i="11"/>
  <c r="E241" i="11"/>
  <c r="E240" i="11"/>
  <c r="E223" i="11"/>
  <c r="E216" i="11"/>
  <c r="E189" i="11"/>
  <c r="E180" i="11"/>
  <c r="E173" i="11"/>
  <c r="E154" i="11"/>
  <c r="E147" i="11"/>
  <c r="E129" i="11"/>
  <c r="E122" i="11"/>
  <c r="E100" i="11"/>
  <c r="E93" i="11"/>
  <c r="E74" i="11"/>
  <c r="E67" i="11"/>
  <c r="E50" i="11"/>
  <c r="E42" i="11"/>
  <c r="E23" i="11"/>
  <c r="E16" i="11"/>
  <c r="E23" i="10" l="1"/>
  <c r="E16" i="10"/>
  <c r="E46" i="4" l="1"/>
  <c r="E47" i="4" s="1"/>
  <c r="E40" i="4"/>
  <c r="E21" i="4"/>
  <c r="E14" i="4"/>
  <c r="E986" i="7"/>
  <c r="E985" i="7"/>
  <c r="E984" i="7"/>
  <c r="E978" i="7"/>
  <c r="E977" i="7"/>
  <c r="E976" i="7"/>
  <c r="E957" i="7"/>
  <c r="E950" i="7"/>
  <c r="E943" i="7"/>
  <c r="E923" i="7"/>
  <c r="E902" i="7"/>
  <c r="E877" i="7"/>
  <c r="E876" i="7"/>
  <c r="E875" i="7"/>
  <c r="E874" i="7"/>
  <c r="E873" i="7"/>
  <c r="E872" i="7"/>
  <c r="E871" i="7"/>
  <c r="E879" i="7" s="1"/>
  <c r="E864" i="7"/>
  <c r="E855" i="7"/>
  <c r="E844" i="7"/>
  <c r="E843" i="7"/>
  <c r="E841" i="7"/>
  <c r="E840" i="7"/>
  <c r="E839" i="7"/>
  <c r="E838" i="7"/>
  <c r="E847" i="7" s="1"/>
  <c r="G879" i="7" s="1"/>
  <c r="E823" i="7"/>
  <c r="E816" i="7"/>
  <c r="E808" i="7"/>
  <c r="E801" i="7"/>
  <c r="E794" i="7"/>
  <c r="E787" i="7"/>
  <c r="E769" i="7"/>
  <c r="E747" i="7"/>
  <c r="E718" i="7"/>
  <c r="E696" i="7"/>
  <c r="E665" i="7"/>
  <c r="E644" i="7"/>
  <c r="E619" i="7"/>
  <c r="E621" i="7" s="1"/>
  <c r="E600" i="7"/>
  <c r="E593" i="7"/>
  <c r="E576" i="7"/>
  <c r="E566" i="7"/>
  <c r="E564" i="7"/>
  <c r="E563" i="7"/>
  <c r="E570" i="7" s="1"/>
  <c r="E544" i="7"/>
  <c r="E540" i="7"/>
  <c r="E539" i="7"/>
  <c r="E515" i="7"/>
  <c r="E495" i="7"/>
  <c r="E476" i="7"/>
  <c r="G457" i="7"/>
  <c r="E457" i="7"/>
  <c r="E450" i="7"/>
  <c r="E443" i="7"/>
  <c r="E422" i="7"/>
  <c r="E421" i="7"/>
  <c r="E413" i="7"/>
  <c r="E394" i="7"/>
  <c r="E393" i="7"/>
  <c r="E386" i="7"/>
  <c r="E387" i="7" s="1"/>
  <c r="E353" i="7"/>
  <c r="E351" i="7"/>
  <c r="E345" i="7"/>
  <c r="E338" i="7"/>
  <c r="G345" i="7" s="1"/>
  <c r="E319" i="7"/>
  <c r="E318" i="7"/>
  <c r="E311" i="7"/>
  <c r="E292" i="7"/>
  <c r="E285" i="7"/>
  <c r="E267" i="7"/>
  <c r="E258" i="7"/>
  <c r="E240" i="7"/>
  <c r="E233" i="7"/>
  <c r="E215" i="7"/>
  <c r="E207" i="7"/>
  <c r="E189" i="7"/>
  <c r="E188" i="7"/>
  <c r="E182" i="7"/>
  <c r="E181" i="7"/>
  <c r="E164" i="7"/>
  <c r="E152" i="7"/>
  <c r="E151" i="7"/>
  <c r="E132" i="7"/>
  <c r="E125" i="7"/>
  <c r="E118" i="7"/>
  <c r="E111" i="7"/>
  <c r="E88" i="7"/>
  <c r="E81" i="7"/>
  <c r="E63" i="7"/>
  <c r="E59" i="7"/>
  <c r="E46" i="7"/>
  <c r="E25" i="7"/>
  <c r="E17" i="7"/>
  <c r="E112" i="1" l="1"/>
  <c r="E91" i="1"/>
  <c r="E72" i="1"/>
  <c r="E70" i="1"/>
  <c r="E41" i="1"/>
  <c r="E34" i="1"/>
  <c r="E27" i="1"/>
  <c r="E20" i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26+370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67+5220
75+1013
85+5
92+89
93+6331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156+644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122+45
155+186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9+1
25+1
35+16
36+600
37+54
54+95
64+85
65+85
66+63
69+10
82+1
97+59
98+55
123+1686
141+12
142+911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157+300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61+34363
81+4798
85+5
89+1390
90+17451
91+48
92+89
121+1382
127+3312
132+2055
133+975
154+659
158+177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53+98
77+18339
83+10861
84+5120
94+28753
96+24
134+414
135+4802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5+48
9+1
25+1
26+370
27+41
30+340
67+5220
69+10
77+18724
82+1
80+176
85+5
90+4841
92+89
94+28753
122+45
123+1686
117+29293
132+240
134+414
157+300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135+4802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42+2188
35+16
36+600
37+54
54+95
64+85
65+85
66+63
75+1013
93+6331
97+59
98+55
141+12
142+911
154+659
158+177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1+88466
2+2289
3+25
4+25
6+900
7+3359
8+74791
23+936
28+510
29+325
61+34363
63+139
81+4798
85+5
89+1390
91+48
92+89
121+1382
127+3312
133+975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31+12114
32+553
33+512
34+1023
52+399
99+539
100+3360
100+1300
101+2636
102+9
117+270000
136+159
137+1744
138+2017
139+23
153+1500
156+644
155+186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53+409
53+98
83+10861
84+5120
96+24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1+88466
2+2289
3+25
4+25
5+48
6+900
7+3359
8+74791
11+2352
23+936
27+41
28+510
29+325
30+340
31+12114
32+553
33+512
34+1023
42+2188
52+399
53+409
63+139
77+385
80+176
99+539
100+3360
100+1300
101+2636
102+9
117+270000
136+159
137+1744
138+2017
139+23
153+1500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11+2352
90+12610
132+1815
</t>
        </r>
      </text>
    </comment>
  </commentList>
</comments>
</file>

<file path=xl/sharedStrings.xml><?xml version="1.0" encoding="utf-8"?>
<sst xmlns="http://schemas.openxmlformats.org/spreadsheetml/2006/main" count="1629" uniqueCount="296">
  <si>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</si>
  <si>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</si>
  <si>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</si>
  <si>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</si>
  <si>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</si>
  <si>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</si>
  <si>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</si>
  <si>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</si>
  <si>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</si>
  <si>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</si>
  <si>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</si>
  <si>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</si>
  <si>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</si>
  <si>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</si>
  <si>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</si>
  <si>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</si>
  <si>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</si>
  <si>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</si>
  <si>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</si>
  <si>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</si>
  <si>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</si>
  <si>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</si>
  <si>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</si>
  <si>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</si>
  <si>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</si>
  <si>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</si>
  <si>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</si>
  <si>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</si>
  <si>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</si>
  <si>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</si>
  <si>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</si>
  <si>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</si>
  <si>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</si>
  <si>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>Ostatní příjmy</t>
  </si>
  <si>
    <t xml:space="preserve"> -Rozpočtová změna 85/20</t>
  </si>
  <si>
    <t>druh rozpočtové změny: zapojení nových prostředků do rozpočtu</t>
  </si>
  <si>
    <t>poskytovatel: Ministerstvo pro místní rozvoj</t>
  </si>
  <si>
    <t>Odbor ekonomický</t>
  </si>
  <si>
    <t>ORJ - 07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</si>
  <si>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</si>
  <si>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</si>
  <si>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</si>
  <si>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</si>
  <si>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</si>
  <si>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</si>
  <si>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podpory řízení příspěvkových organizací</t>
  </si>
  <si>
    <t>ORJ - 19</t>
  </si>
  <si>
    <t>2122 - Odvody příspěvkových organizací</t>
  </si>
  <si>
    <t>5336 - Neinvestiční transfery zřízeným PO</t>
  </si>
  <si>
    <t>seskupení položek</t>
  </si>
  <si>
    <t>59 - Ostatní neinvestiční výdaje</t>
  </si>
  <si>
    <t xml:space="preserve"> -Rozpočtová změna 86/20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</si>
  <si>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</si>
  <si>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7.2.2020 o provedení rozpočtové změny. Důvodem navrhované změny je přesun finančních prostředků v rámci odboru strategického rozvoje kraje v celkové výši 35 000,- Kč. Finanční prostředky budou použity na financování projektu "Rovný přístup ke vzdělávání s ohledem na lepší uplatnitelnost na trhu práce (IKAP Olomoucký kraj)" v rámci Operačního programu Výzkum, vývoj a vzdělávání.</t>
  </si>
  <si>
    <t>Odbor strategického rozvoje kraje</t>
  </si>
  <si>
    <t>ORJ - 64</t>
  </si>
  <si>
    <t>50 - Platy a podobné a související výdaje</t>
  </si>
  <si>
    <t>54 - Neinvestiční transfery obyvatelstvu</t>
  </si>
  <si>
    <t xml:space="preserve"> -Rozpočtová změna 87/20</t>
  </si>
  <si>
    <t>druh rozpočtové změny: vnitřní rozpočtová změna - přesun mezi jednotlivými položkami, paragrafy v rámci odboru investic</t>
  </si>
  <si>
    <t>důvod: odbor investic požádal ekonomický odbor dne 5.2.2020 o provedení rozpočtové změny. Důvodem navrhované změny je přesun finančních prostředků v rámci odboru investic ve výši 4 227 464,12 Kč. Finanční prostředky budou použity na financování projektu v oblasti sociální "Domov důchodců Prostějov - Modernizace sociálních zařízení".</t>
  </si>
  <si>
    <t>Odbor investic</t>
  </si>
  <si>
    <t>ORJ - 17</t>
  </si>
  <si>
    <t>ÚZ</t>
  </si>
  <si>
    <t>61 - Investiční nákupy a související výdaje</t>
  </si>
  <si>
    <t>51 - Neinvestiční nákupy a související výdaje</t>
  </si>
  <si>
    <t xml:space="preserve"> -Rozpočtová změna 88/20</t>
  </si>
  <si>
    <t>druh rozpočtové změny: vnitřní rozpočtová změna - přesun mezi jednotlivými položkami, paragrafy v rámci odboru kancelář hejtmana</t>
  </si>
  <si>
    <t>Odbor kancelář hejtmana</t>
  </si>
  <si>
    <t>ORJ - 18</t>
  </si>
  <si>
    <t xml:space="preserve"> -Rozpočtová změna 89/20</t>
  </si>
  <si>
    <t>poskytovatel: Ministerstvo školství, mládeže a tělovýchovy</t>
  </si>
  <si>
    <t>důvod: neinvestiční dotace ze státního rozpočtu ČR na rok 2020 poskytnutá na základě avíza Ministerstva školství, mládeže a tělovýchovy ČR č.j.: MŠMT-3905/2020-4 ze dne 26.2.2020 v celkové výši 1 390 377,- Kč na projekty využívající zjednodušené vykazování nákladů pro příspěvkové organizace Olomouckého kraje v rámci Operačního programu Výzkum, vývoj a vzdělávání.</t>
  </si>
  <si>
    <t>Odbor školství a mládeže</t>
  </si>
  <si>
    <t>ORJ - 10</t>
  </si>
  <si>
    <t>5336 - Neinvestiční dotace zřízeným PO</t>
  </si>
  <si>
    <t xml:space="preserve"> -Rozpočtová změna 90/20</t>
  </si>
  <si>
    <t>poskytovatel: Ministerstvo pro místní rozvoj ČR</t>
  </si>
  <si>
    <t>důvod: odbor investic požádal ekonomický odbor dne 13.2.2020 o provedení rozpočtové změny. Důvodem navrhované změny je zapojení finančních prostředků do rozpočtu Olomouckého kraje v celkové výši 17 450 703,90 Kč. Finanční prostředky budou poukázány na účet Olomouckého kraje jako investiční dotace z Ministerstva pro místní rozvoj ČR na financování projektu "Transformace příspěvkové organizace Nové Zámky - poskytovatel sociálních služeb - III.etapa - RD Litovel, Staroměstské náměstí 233" v rámci Integrovaného regionálního operačního programu.</t>
  </si>
  <si>
    <t>ORJ - 52</t>
  </si>
  <si>
    <t>4216 - Ostatní invest. přijaté transfery ze SR</t>
  </si>
  <si>
    <t>8114 - Uhraz. splátky krát. přij. půjč. prostř.</t>
  </si>
  <si>
    <t xml:space="preserve"> -Rozpočtová změna 91/20</t>
  </si>
  <si>
    <t>důvod: odbor investic požádal ekonomický odbor dne 18.2.2020 o provedení rozpočtové změny. Důvodem navrhované změny je zapojení finančních prostředků do rozpočtu Olomouckého kraje ve výši 47 693,30 Kč. Finanční prostředky byly poukázány na účet Olomouckého kraje jako neinvestiční dotace z Ministerstva financí - Národního fondu na financování projektu v oblasti dopravy "Zvýšení přeshraniční dostupnosti Hanušovice - Stronie Ślaskie" v rámci "Programu přeshraniční spolupráce ČR - Polsko", prostředky budou přeposlány polskému partnerovi projektu.</t>
  </si>
  <si>
    <t>ORJ - 50</t>
  </si>
  <si>
    <t>4118 - Neinv. přijaté transfery z Národ. fondu</t>
  </si>
  <si>
    <t>55 - Neinvestiční transfery do zahraničí</t>
  </si>
  <si>
    <t xml:space="preserve"> -Rozpočtová změna 92/20</t>
  </si>
  <si>
    <t>4152 - Neinv. př. transfery od mez. institucí</t>
  </si>
  <si>
    <t xml:space="preserve"> -Rozpočtová změna 93/20</t>
  </si>
  <si>
    <t>důvod: odbor dopravy a silničního hospodářství požádal ekonomický odbor dne 10.2.2020 o provedení rozpočtové změny. Důvodem navrhované změny je zapojení finančních prostředků do rozpočtu Olomouckého kraje v celkové výši 6 330 577,19 Kč. Finanční prostředky budou zapojeny jako odvod z fondu investic v rámci finančního vypořádání akcí příspěvkové organizace Správa silnic Olomouckého kraje a budou poskytnuty jako investiční příspěvek na akce "II/437 Lipník nad Bečvou - hranice Zlínského kraje" a "II/446 Libina - průtah" na základě usnesení Rady Olomouckého kraje č. UR/82/13/2020 ze dne 10.2.2020.</t>
  </si>
  <si>
    <t>Odbor dopravy a silničního hospodářství</t>
  </si>
  <si>
    <t>ORJ - 12</t>
  </si>
  <si>
    <t>2229 - Ostatní přijaté vratky transferů</t>
  </si>
  <si>
    <t>6351 - Investiční transfery zřízeným PO</t>
  </si>
  <si>
    <t xml:space="preserve"> -Rozpočtová změna 94/20</t>
  </si>
  <si>
    <t>důvod: odbor podpory řízení příspěvkových organizací požádal ekonomický odbor dne 25. a 27.2.2020 o provedení rozpočtové změny. Důvodem navrhované změny je zapojení finančních prostředků do rozpočtu Olomouckého kraje v celkové výši 28 753 170,70 Kč. Finanční prostředky budou zapojeny jako finanční vypořádání příspěvkové organizace v oblasti dopravy Koordinátor Integrovaného dopravního systému Olomouckého kraje, a budou převedeny do rezervy na dopravní obslužnost.</t>
  </si>
  <si>
    <t>5331 - Neinvestiční příspěvky zřízeným PO</t>
  </si>
  <si>
    <t xml:space="preserve"> -Rozpočtová změna 95/20</t>
  </si>
  <si>
    <t>důvod: odbor ekonomický požádal dne 24.2.2020 o provedení rozpočtové změny. Důvodem navrhované změny je zapojení finančních prostředků do rozpočtu Olomouckého kraje ve výši 0,81 Kč. Jedná se o zapojení finančních prostředků z finančního vypořádání za rok 2019 jako zůstatku k 31.12.2019 na zvláštním bankovním účtu do rozpočtu Olomouckého kraje roku 2020, prostředky budou zaslány na účet Ministerstva financí.</t>
  </si>
  <si>
    <t>8115 - Změna stavu krát. prostředků na BÚ</t>
  </si>
  <si>
    <t>53 - Neinvestiční transfery veřejnopráv. subj.</t>
  </si>
  <si>
    <t xml:space="preserve"> -Rozpočtová změna 96/20</t>
  </si>
  <si>
    <t>druh rozpočtové změny: zapojení prostředků do rozpočtu</t>
  </si>
  <si>
    <t>důvod: odbor školství a mládeže požádal ekonomický odbor dne 26.2.2020 o provedení rozpočtové změny. Důvodem navrhované změny je zapojení finančních prostředků do rozpočtu odboru školství a mládeže ve výši 23 632,- Kč. Finanční prostředky budou zapojeny jako finanční vypořádání příspěvkové organizace v oblasti školství Střední průmyslová škola stavební Lipník nad Bečvou, prostředky budou zaslány na účet Ministerstva školství, mládeže a tělovýchovy.</t>
  </si>
  <si>
    <t xml:space="preserve"> -Rozpočtová změna 97/20</t>
  </si>
  <si>
    <t>důvod: odbor podpory řízení příspěvkových organizací požádal ekonomický odbor dne 28.2.2020 o provedení rozpočtové změny. Důvodem navrhované změny je zapojení finančních prostředků do rozpočtu Olomouckého kraje ve výši 58 803,- Kč. Generali Česká pojišťovna a.s. uhradila na účet Olomouckého kraje pojistné plnění k pojistné události pro příspěvkovou organizaci Střední škola gastronomie a farmářství Jeseník na úhradu nákladů spojených s opravou po vodovodní škodě v roce 2020.</t>
  </si>
  <si>
    <t xml:space="preserve"> </t>
  </si>
  <si>
    <t>2322 - Přijaté pojistné náhrady</t>
  </si>
  <si>
    <t xml:space="preserve"> -Rozpočtová změna 98/20</t>
  </si>
  <si>
    <t>důvod: odbor podpory řízení příspěvkových organizací požádal ekonomický odbor dne 10.2.2020 o provedení rozpočtové změny. Důvodem navrhované změny je zapojení finančních prostředků do rozpočtu Olomouckého kraje ve výši 55 164,- Kč. Generali Česká pojišťovna a.s. uhradila na účet Olomouckého kraje pojistné plnění k pojistné události pro příspěvkovou organizaci Centrum sociálních služeb Prostějov na úhradu nákladů spojených s opravou výtahu v roce 2019.</t>
  </si>
  <si>
    <t xml:space="preserve"> -Rozpočtová změna 99/20</t>
  </si>
  <si>
    <t>8113 - Krátkodobé přijaté půjčené prostředky</t>
  </si>
  <si>
    <t xml:space="preserve"> -Rozpočtová změna 100/20</t>
  </si>
  <si>
    <t>8123 - Dlouhod. přijaté půjčené prostředky</t>
  </si>
  <si>
    <t xml:space="preserve"> -Rozpočtová změna 101/20</t>
  </si>
  <si>
    <t xml:space="preserve"> -Rozpočtová změna 102/20</t>
  </si>
  <si>
    <t xml:space="preserve"> -Rozpočtová změna 103/20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</si>
  <si>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</si>
  <si>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27.2.2020 o provedení rozpočtové změny. Důvodem navrhované změny je převedení finančních prostředků z odboru ekonomického na odbor sociálních věcí ve výši 79 040,- Kč a na odbor zdravotnictví ve výši 130 720,-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leden 2020.</t>
  </si>
  <si>
    <t>Odbor sociálních věcí</t>
  </si>
  <si>
    <t>ORJ - 11</t>
  </si>
  <si>
    <t>Odbor zdravotnictví</t>
  </si>
  <si>
    <t>ORJ - 14</t>
  </si>
  <si>
    <t xml:space="preserve"> -Rozpočtová změna 104/20</t>
  </si>
  <si>
    <t>důvod: odbor kancelář hejtmana požádal ekonomický odbor dne 18.2.2020 o provedení rozpočtové změny. Důvodem navrhované změny je přesun finančních prostředků v rámci odboru kancelář hejtmana ve výši 550 000,- Kč. Finanční prostředky budou použity na úhradu výdajů na věcná ocenění fyzickým osobám a odměny v různých soutěžích pořádaných Olomouckým krajem.</t>
  </si>
  <si>
    <t xml:space="preserve"> -Rozpočtová změna 105/20</t>
  </si>
  <si>
    <t xml:space="preserve">důvod: odbor kancelář hejtmana požádal ekonomický odbor dne 26.2.2020 o provedení rozpočtové změny. Důvodem navrhované změny je přesun finančních prostředků v rámci odboru kancelář hejtmana ve výši 900 000,- Kč. Finanční prostředky budou použity na pořízení ochranných prostředků na základě jednání mimořádné Bezpečnostní rady Olomouckého kraje dne 26.2.2020. </t>
  </si>
  <si>
    <t xml:space="preserve"> -Rozpočtová změna 106/20</t>
  </si>
  <si>
    <t>druh rozpočtové změny: vnitřní rozpočtová změna - přesun mezi jednotlivými položkami, paragrafy v rámci odboru informačních technologií</t>
  </si>
  <si>
    <t>důvod: odbor informačních technologií požádal ekonomický odbor dne 25.2.2019 o provedení rozpočtové změny. Důvodem navrhované změny je přesun finančních prostředků v rámci odboru informačních technologií ve výši 386 474,- Kč. Finanční prostředky budou použity na financování oprávnění k užití přístupů do internetové aplikace právního informačního systému CODEXIS®GREEN včetně doplňků na období 1.4.2020 - 31.3.2021.</t>
  </si>
  <si>
    <t>Odbor informačních technologií</t>
  </si>
  <si>
    <t>ORJ - 06</t>
  </si>
  <si>
    <t>50 - Výdaje na platy, ost. platby za pr. práci a poj.</t>
  </si>
  <si>
    <t xml:space="preserve"> -Rozpočtová změna 107/20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</si>
  <si>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</si>
  <si>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24.2.2020 o provedení rozpočtové změny. Důvodem navrhované změny je přesun finančních prostředků v rámci odboru sportu, kultury a památkové péče v celkové výši 892 000,- Kč. Finanční prostředky budou použity na poskytnutí dotací na výkon regionálních funkcí knihoven na základě usnesení Zastupitelstva Olomouckého kraje č. UZ/19/29/2020 ze dne 17.2.2020, prostředky budou čerpány z prostředků určených na individuální dotace v oblasti kultury.</t>
  </si>
  <si>
    <t>Odbor sportu, kultury a památkové péče</t>
  </si>
  <si>
    <t>ORJ - 13</t>
  </si>
  <si>
    <t>52 - Neinvestiční transfery soukromopr. subj.</t>
  </si>
  <si>
    <t xml:space="preserve"> -Rozpočtová změna 108/20</t>
  </si>
  <si>
    <t>důvod: odbor sportu, kultury a památkové péče požádal ekonomický odbor dne 24.2.2020 o provedení rozpočtové změny. Důvodem navrhované změny je přesun finančních prostředků v rámci odboru sportu, kultury a památkové péče v celkové výši 10 240 000,- Kč. Finanční prostředky budou použity na poskytnutí dotací z programu "Víceletá podpora významných kulturních akcí" na základě usnesení Zastupitelstva Olomouckého kraje č. UZ/15/43/2019 ze dne 29.4.2019.</t>
  </si>
  <si>
    <t xml:space="preserve"> -Rozpočtová změna 109/20</t>
  </si>
  <si>
    <t>důvod: odbor investic požádal ekonomický odbor dne 19.2.2020 o provedení rozpočtové změny. Důvodem navrhované změny je přesun finančních prostředků v rámci odboru investic ve výši 3 000 000,- Kč. Finanční prostředky budou použity na financování projektu v oblasti školství "SŠ a ZŠ Lipník nad Bečvou - Zateplení přední fasády hlavní budovy".</t>
  </si>
  <si>
    <t xml:space="preserve"> -Rozpočtová změna 110/20</t>
  </si>
  <si>
    <t>druh rozpočtové změny: vnitřní rozpočtová změna - přesun mezi jednotlivými položkami, paragrafy v rámci odboru podpory řízení příspěvkových organizací</t>
  </si>
  <si>
    <t xml:space="preserve"> -Rozpočtová změna 111/20</t>
  </si>
  <si>
    <t xml:space="preserve"> -Rozpočtová změna 112/20</t>
  </si>
  <si>
    <t xml:space="preserve"> -Rozpočtová změna 113/20</t>
  </si>
  <si>
    <t xml:space="preserve"> -Rozpočtová změna 114/20</t>
  </si>
  <si>
    <t xml:space="preserve"> -Rozpočtová změna 115/20</t>
  </si>
  <si>
    <t xml:space="preserve"> -Rozpočtová změna 116/20</t>
  </si>
  <si>
    <t xml:space="preserve"> -Rozpočtová změna 117/20</t>
  </si>
  <si>
    <t>důvod: odbor ekonomický požádal dne 25.2.2020 o provedení rozpočtové změny. Důvodem navrhované změny je zapojení finančních prostředků do rozpočtu Olomouckého kraje v celkové výši 270 000 000,- Kč.  Finanční prostředky budou zapojeny jako část použitelného zůstatku na bankovních účtech Olomouckého kraje k 31.12.2019 do  rozpočtů jednotlivých odborů Olomouckého kraje roku 2020 na základě usnesení Zastupitelstva Olomouckého kraje č. UZ/19/10/2020 ze dne 17.2.2020.</t>
  </si>
  <si>
    <t>8115 - Změna stavu krátkod. prostř. na BÚ</t>
  </si>
  <si>
    <t>Odbor kancelář ředitele</t>
  </si>
  <si>
    <t>ORJ - 03</t>
  </si>
  <si>
    <t>56 - Neinvestiční půjčené prostředky</t>
  </si>
  <si>
    <t>64 - Investiční půjčené prostředky</t>
  </si>
  <si>
    <t xml:space="preserve"> -Rozpočtová změna 118/20</t>
  </si>
  <si>
    <t>druh rozpočtové změny: vnitřní rozpočtová změna - přesun mezi jednotlivými položkami, paragrafy v rámci odboru majetkového, právního a správních činností</t>
  </si>
  <si>
    <t>důvod: odbor majetkový, právní a správních činností požádal ekonomický odbor dne 27.2.2020 o provedení rozpočtové změny. Důvodem navrhované změny je přesun finančních prostředků v rámci odboru majetkového, právního a správních činností ve výši         80 000,- Kč. Finanční prostředky budou použity na úhradu výdajů na nadlimitní věcná břemena.</t>
  </si>
  <si>
    <t>Odbor majetkový, právní a správních činností</t>
  </si>
  <si>
    <t>ORJ - 04</t>
  </si>
  <si>
    <t xml:space="preserve"> -Rozpočtová změna 119/20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</si>
  <si>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</si>
  <si>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27.2.2020 o provedení rozpočtové změny. Důvodem navrhované změny je přesun finančních prostředků v rámci odboru životního prostředí a zemědělství ve výši 325 000,- Kč. Finanční prostředky budou použity na zajištění finančních darů pro vítěze soutěže měst a obcí Olomouckého kraje "O keramickou popelnici" v rámci projektu "Intenzifikace odděleného sběru a zajištění využití komunálních odpadů včetně jejich obalové složky na území Olomouckého kraje".</t>
  </si>
  <si>
    <t>Odbor životního prostředí a zemědělství</t>
  </si>
  <si>
    <t>ORJ - 09</t>
  </si>
  <si>
    <t xml:space="preserve"> -Rozpočtová změna 120/20</t>
  </si>
  <si>
    <t>důvod: neinvestiční dotace ze státního rozpočtu ČR na rok 2020 poskytnutá na základě rozhodnutí Ministerstva školství, mládeže a tělovýchovy ČR č.j.: 0009/9/SOU/2020 ze dne 25.2.2020 v celkové výši 2 986 000,- Kč na rozvojový program "Podpora okresních a krajských kol soutěží a přehlídek v zájmovém vzdělávání pro rok 2020".</t>
  </si>
  <si>
    <t xml:space="preserve"> -Rozpočtová změna 121/20</t>
  </si>
  <si>
    <t>důvod: odbor strategického rozvoje kraje požádal ekonomický odbor dne 28.2.2020 o provedení rozpočtové změny. Důvodem navrhované změny je zapojení dotace z Ministerstva školství, mládeže a tělovýchovy ČR v celkové výši 1 382 250,- Kč. Finanční prostředky byly poukázány na účet Olomouckého kraje z Ministerstva školství, mládeže a tělovýchovy na projekt v oblasti rozvoje lidských zdrojů "Krajský akční plán rozvoje vzdělávání Olomouckého kraje" v rámci Operačního programu Výzkum,vývoj a vzdělávání.</t>
  </si>
  <si>
    <t>ORJ - 76</t>
  </si>
  <si>
    <t>4116 - Ostatní neinv. přij. transf. ze SR</t>
  </si>
  <si>
    <t xml:space="preserve"> -Rozpočtová změna 122/20</t>
  </si>
  <si>
    <t>důvod: odbor investic požádal ekonomický odbor dne 19.2.2020 o provedení rozpočtové změny. Důvodem navrhované změny je zapojení finančních prostředků do rozpočtu Olomouckého kraje ve výši 44 587,26 Kč. Finanční prostředky budou zapojeny jako příjem ze smluvních pokut a budou použity na úhradu provozních nákladů.</t>
  </si>
  <si>
    <t>2212 - Sankční platby přijaté od jiných subjektů</t>
  </si>
  <si>
    <t xml:space="preserve"> -Rozpočtová změna 123/20</t>
  </si>
  <si>
    <t>důvod: odbor kancelář ředitele požádal ekonomický odbor dne 25.2.2020 o provedení rozpočtové změny. Důvodem navrhované změny je zapojení finančních prostředků do rozpočtu Olomouckého kraje v celkové výši 1 685 817,02 Kč. Jedná se o refundace mzdových výdajů a odvodů sociálního a zdravotního pojištění pracovníků projektů "Rozvoj regionálního partnerství", "Podpora plánování sociálních služeb a sociální práce na území OK", "Smart akcelerátor OK", "Azylové domy v OK" a "Snížení emisí z lokálního vytápění rodinných domů v OK" za období prosinec 2019.</t>
  </si>
  <si>
    <t>2324 -  Přijaté nekapitálové příspěvky a náhr.</t>
  </si>
  <si>
    <t xml:space="preserve"> -Rozpočtová změna 124/20</t>
  </si>
  <si>
    <t>druh rozpočtové změny: vnitřní rozpočtová změna - přesun mezi jednotlivými položkami, paragrafy a odbory ekonomickým a kancelář hejtmana</t>
  </si>
  <si>
    <t>důvod: odbor kancelář hejtmana požádal ekonomický odbor dne 12.3.2020 o provedení rozpočtové změny. Důvodem navrhované změny je převedení finančních prostředků z odboru ekonomického na odbor kancelář hejtmana ve výši 10 000 000,- Kč. Finanční prostředky budou použity na financování nákupu roušek a respirátorů a budou převedeny z rezervy Olomouckého kraje.</t>
  </si>
  <si>
    <t xml:space="preserve"> -Rozpočtová změna 125/20</t>
  </si>
  <si>
    <t>důvod: odbor kancelář hejtmana požádal ekonomický odbor dne 16.3.2020 o provedení rozpočtové změny. Důvodem navrhované změny je převedení finančních prostředků z odboru ekonomického na odbor kancelář hejtmana ve výši 14 000 000,- Kč. Finanční prostředky budou použity na financování nákupu respirátorů a budou převedeny z rezervy Olomouckého kraje.</t>
  </si>
  <si>
    <t xml:space="preserve"> -Rozpočtová změna 126/20</t>
  </si>
  <si>
    <t>důvod: neinvestiční dotace ze státního rozpočtu ČR na rok 2020 poskytnutá na základě rozhodnutí Ministerstva školství, mládeže a tělovýchovy ČR č.j.: 012/2020-50_SG_A ze dne 5.3.2020 ve výši 1 499 000,- Kč na rozvojový program "Podpora přípravy sportovních talentů na školách s oborem vzdělání gymnázium se sportovní přípravou" na rok 2020.</t>
  </si>
  <si>
    <t xml:space="preserve"> -Rozpočtová změna 127/20</t>
  </si>
  <si>
    <t>důvod: neinvestiční dotace ze státního rozpočtu ČR na rok 2020 poskytnutá na základě avíza Ministerstva školství, mládeže a tělovýchovy ČR č.j.: MŠMT-3905/2020-5 a MŠMT-3905/2020-6 ze dne 9. a 13.3.2020 v celkové výši 3 312 313,- Kč na projekty využívající zjednodušené vykazování nákladů pro příspěvkové organizace Olomouckého kraje v rámci Operačního programu Výzkum, vývoj a vzdělávání.</t>
  </si>
  <si>
    <t xml:space="preserve"> -Rozpočtová změna 128/20</t>
  </si>
  <si>
    <t>poskytovatel: Ministerstvo vnitra</t>
  </si>
  <si>
    <t>důvod: neinvestiční dotace ze státního rozpočtu ČR na rok 2020 poskytnutá na základě avíza Ministerstva vnitra ČR č.j.: MV-332-5/OPK-2020 ze dne 9.3.2020 ve výši 18 000,- Kč na "Program prevence kriminality na místní úrovni 2020".</t>
  </si>
  <si>
    <t xml:space="preserve"> -Rozpočtová změna 129/20</t>
  </si>
  <si>
    <t>poskytovatel: Ministerstvo zdravotnictví</t>
  </si>
  <si>
    <t>důvod: neinvestiční dotace ze státního rozpočtu ČR na rok 2020 poskytnutá na základě rozhodnutí Ministerstva zdravotnictví ČR č.j.: OKP/9/1102/2020 ve výši 1 000 000,-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</si>
  <si>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 xml:space="preserve"> -Rozpočtová změna 130/20</t>
  </si>
  <si>
    <t>důvod: investiční dotace ze státního rozpočtu ČR na rok 2020 poskytnutá na základě rozhodnutí Ministerstva zdravotnictví ČR č.j.: MZDR 19418/2018-9/EFI-344 ze dne 20.2.2020 ve výši 1 205 886,- Kč na program "ZZS Olomouckého kraje - automatický systém pro kompresi hrudníku - 2019" v rámci programu "Podpora rozvoje a obnovy materiálně-technického vybavení pro řešení krizových situací" pro příspěvkovou organizaci Zdravotnická záchranná služba Olomouckého kraje.</t>
  </si>
  <si>
    <t>6356 - Jiné investiční transfery zřízeným PO</t>
  </si>
  <si>
    <t xml:space="preserve"> -Rozpočtová změna 131/20</t>
  </si>
  <si>
    <t>poskytovatel: Ministerstvo financí</t>
  </si>
  <si>
    <t>důvod: neinvestiční dotace ze státního rozpočtu ČR na rok 2020 poskytnutá na základě rozhodnutí Ministerstva financí ČR č.j.: MF - 5665/2020/1201-4 ze dne 4.3.2020 ve výši 101 599,80 Kč na náhradu škod způsobených vydrou říční  na rybách na rybnících obhospodařovaných společností Vojenské lesy a statky ČR, s. p., za období od 17.6.2019 do 16.12.2019.</t>
  </si>
  <si>
    <t>4111 - Neinvestiční přijaté transfery ze SR</t>
  </si>
  <si>
    <t>58 - Výdaje na náhrady za nezpůsobenou újmu</t>
  </si>
  <si>
    <t xml:space="preserve"> -Rozpočtová změna 132/20</t>
  </si>
  <si>
    <t>důvod: odbor investic požádal ekonomický odbor dne 10.3.2020 o provedení rozpočtové změny. Důvodem navrhované změny je zapojení finančních prostředků do rozpočtu Olomouckého kraje ve výši 2 054 647,29 Kč. Finanční prostředky byly poukázány na účet Olomouckého kraje jako investiční dotace z Ministerstva životního prostředí ČR na financování projektu "Realizace energeticky úsporných opatření - SOŠ Šumperk, Zemědělská 3 - tělocvična" v rámci Operačního programu Životní prostředí.</t>
  </si>
  <si>
    <t xml:space="preserve"> -Rozpočtová změna 133/20</t>
  </si>
  <si>
    <t>důvod: odbor strategického rozvoje kraje požádal ekonomický odbor dne 9.3.2020 o provedení rozpočtové změny. Důvodem navrhované změny je zapojení finančních prostředků do rozpočtu Olomouckého kraje v celkové výši 974 511,50 Kč. Finanční prostředky byly poukázány na účet Olomouckého kraje jako neinvestiční dotace z Ministerstva pro místní rozvoj na financování projektu v oblasti regionálního rozvoje "Rozvoj regionálního partnerství v programovém období EU 2014 - 20 - II.".</t>
  </si>
  <si>
    <t>ORJ - 74</t>
  </si>
  <si>
    <t xml:space="preserve"> -Rozpočtová změna 134/20</t>
  </si>
  <si>
    <t>důvod: odbor podpory řízení příspěvkových organizací požádal ekonomický odbor dne 3. a 10.3.2020 o provedení rozpočtové změny. Důvodem navrhované změny je zapojení finančních prostředků do rozpočtu Olomouckého kraje v celkové výši 441 212,94 Kč. Finanční prostředky budou zapojeny jako finanční vypořádání příspěvkové organizace v oblasti dopravy Koordinátor Integrovaného dopravního systému Olomouckého kraje, a budou převedeny do rezervy na dopravní obslužnost.</t>
  </si>
  <si>
    <t xml:space="preserve"> -Rozpočtová změna 135/20</t>
  </si>
  <si>
    <t>důvod: odbor sociálních věcí požádal ekonomický odbor dne 6.3.2020 o provedení rozpočtové změny. Důvodem navrhované změny je zapojení finančních prostředků do rozpočtu Olomouckého kraje v celkové výši 4 801 591,63 Kč. Finanční prostředky budou zapojeny jako finanční vypořádání dotačních programů z roku 2019 a budou použity na financování "Programu finanční podpory poskytování sociálních služeb v Olomuckém kraji - Podprogramu č. 2", materiál je součástí programu jednání Zastupitelstva Olomouckého kraje dne 20.4.2020.</t>
  </si>
  <si>
    <t>2223 - Příjmy z FV min. let m. kraj. a obcemi</t>
  </si>
  <si>
    <t xml:space="preserve"> -Rozpočtová změna 136/20</t>
  </si>
  <si>
    <t xml:space="preserve"> -Rozpočtová změna 137/20</t>
  </si>
  <si>
    <t xml:space="preserve"> -Rozpočtová změna 138/20</t>
  </si>
  <si>
    <t xml:space="preserve"> -Rozpočtová změna 139/20</t>
  </si>
  <si>
    <t xml:space="preserve"> -Rozpočtová změna 140/20</t>
  </si>
  <si>
    <t>důvod: neinvestiční dotace ze státního rozpočtu ČR na rok 2020 poskytnutá na základě rozhodnutí Ministerstva školství, mládeže a tělovýchovy ČR č.j.: 7763-12/2019-35 ze dne 10.3.2020 ve výši 735 000,- Kč na "Vzdělávací programy paměťových institucí do škol".</t>
  </si>
  <si>
    <t xml:space="preserve"> -Rozpočtová změna 141/20</t>
  </si>
  <si>
    <t>důvod: odbor podpory řízení příspěvkových organizací požádal ekonomický odbor dne 11.3.2020 o provedení rozpočtové změny. Důvodem navrhované změny je zapojení finančních prostředků do rozpočtu Olomouckého kraje ve výši 11 820,- Kč. Generali Česká pojišťovna a.s. uhradila na účet Olomouckého kraje pojistné plnění k pojistné události pro příspěvkovou organizaci Gymnázium, Hranice, na úhradu nákladů spojených s výměnou dveřních pantů poškozených při vichřici v roce 2020.</t>
  </si>
  <si>
    <t xml:space="preserve"> -Rozpočtová změna 142/20</t>
  </si>
  <si>
    <t>důvod: odbor podpory řízení příspěvkových organizací požádal ekonomický odbor dne 9.3.2020 o provedení rozpočtové změny. Důvodem navrhované změny je zapojení finančních prostředků do rozpočtu Olomouckého kraje ve výši 910 850,- Kč. Generali Česká pojišťovna a.s. uhradila na účet Olomouckého kraje pojistné plnění k pojistné události pro příspěvkovou organizaci Vyšší odborná škola a Střední škola automobilní, Zábřeh, na úhradu nákladů spojených s opravou po vodovodní škodě v roce 2019.</t>
  </si>
  <si>
    <t xml:space="preserve"> -Rozpočtová změna 143/20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</si>
  <si>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</si>
  <si>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4.3.2020 o provedení rozpočtové změny. Důvodem navrhované změny je převedení finančních prostředků z odboru ekonomického na odbor strategického rozvoje kraje ve výši 500 000,- Kč. Finanční prostředky budou použity na úhradu služeb právního zastoupení Olomouckého kraje ve věci žalob týkajících se Aktualizace č. 2a Zásad územního rozvoje Olomouckého kraje, a budou poskytnuty z rezervy rady.</t>
  </si>
  <si>
    <t>ORJ - 08</t>
  </si>
  <si>
    <t xml:space="preserve"> -Rozpočtová změna 144/20</t>
  </si>
  <si>
    <t>druh rozpočtové změny: vnitřní rozpočtová změna - přesun mezi jednotlivými položkami, paragrafy a odbory ekonomickým a investic</t>
  </si>
  <si>
    <t>důvod: odbor investic požádal ekonomický odbor dne 4.3.2020 o provedení rozpočtové změny. Důvodem navrhované změny je převedení finančních prostředků z odboru ekonomického na odbor investic ve výši 51 310,70 Kč. Finanční prostředky budou použity na úhradu vratky na základě výzvy k vrácení dotace nebo její části u projektu "Realizace energeticky úsporných opatření - OU a praktická škola Lipová - lázně", prostředky budou čerpány z rezervy rady.</t>
  </si>
  <si>
    <t xml:space="preserve"> -Rozpočtová změna 145/20</t>
  </si>
  <si>
    <t>důvod: odbor investic požádal ekonomický odbor dne 10.3.2020 o provedení rozpočtové změny. Důvodem navrhované změny je převedení finančních prostředků z odboru ekonomického na odbor investic ve výši 878 049,56 Kč. Finanční prostředky budou použity na financování  projektu v oblasti sociální "Transformace příspěvkové organizace Nové Zámky - poskytovatel sociálních služeb - III.etapa - RD Litovel, ul. Pavlínka 1141" a budou hrazeny z rezervy na investice Olomouckého kraje.</t>
  </si>
  <si>
    <t xml:space="preserve"> -Rozpočtová změna 146/20</t>
  </si>
  <si>
    <t>druh rozpočtové změny: vnitřní rozpočtová změna - přesun mezi jednotlivými položkami, paragrafy a odbory investic a podpory řízení příspěvkových organizací</t>
  </si>
  <si>
    <t>důvod: odbor podpory řízení příspěvkových organizací požádal ekonomický odbor dne 6.3.2020 o provedení rozpočtové změny. Důvodem navrhované změny je převedení finančních prostředků z odboru podpory řízení příspěvkových organizací na odbor investic ve výši 324 000,- Kč. Finanční prostředky budou použity na financování projektu v oblasti kultury "Muzeum a galerie v Prostějově - Přístavba depozitáře".</t>
  </si>
  <si>
    <t xml:space="preserve"> -Rozpočtová změna 147/20</t>
  </si>
  <si>
    <t>druh rozpočtové změny: vnitřní rozpočtová změna - přesun mezi jednotlivými položkami, paragrafy v rámci odboru kancelář hejtmana - zastupitelé</t>
  </si>
  <si>
    <t>důvod: odbor kancelář hejtmana požádal ekonomický odbor dne 16.3.2020 o provedení rozpočtové změny. Důvodem navrhované změny je přesun finančních prostředků v rámci odboru kancelář hejtmana - zastupitelé ve výši 12 800,- Kč. Finanční prostředky byly zapojeny z depozitního účtu po vyúčtování mezd za měsíc prosinec 2019, prostředky budou použity k pokrytí mzdových nákladů a nákladů spojených s realizací akcí organizovaných odborem kancelář hejtmana, jedná se pouze o změnu paragrafu rozpočtové skladby.</t>
  </si>
  <si>
    <t>Zastupitelé</t>
  </si>
  <si>
    <t>ORJ - 01</t>
  </si>
  <si>
    <t xml:space="preserve"> -Rozpočtová změna 148/20</t>
  </si>
  <si>
    <t>důvod: odbor investic požádal ekonomický odbor dne 12.3.2020 o provedení rozpočtové změny. Důvodem navrhované změny je přesun finančních prostředků v rámci odboru investic v celkové výši 9 667 533,- Kč. Finanční prostředky budou použity na financování projektů v oblasti kultury "Vlastivědné muzeum v Olomouci - Rekonstrukce krovů v budově VMO a oprava římsy nad parkánem" a "Vlastivědné muzeum v Olomouci - Revitalizace vodních prvků v zámeckém parku Čechy pod Kosířem".</t>
  </si>
  <si>
    <t xml:space="preserve"> -Rozpočtová změna 149/20</t>
  </si>
  <si>
    <t xml:space="preserve"> -Rozpočtová změna 150/20</t>
  </si>
  <si>
    <t xml:space="preserve"> -Rozpočtová změna 151/20</t>
  </si>
  <si>
    <t xml:space="preserve"> -Rozpočtová změna 152/20</t>
  </si>
  <si>
    <t>důvod: odbor investic požádal ekonomický odbor dne 3.3.2020 o provedení rozpočtové změny. Důvodem navrhované změny je zapojení finančních prostředků do rozpočtu Olomouckého kraje ve výši 272,- Kč. Finanční prostředky budou zapojeny jako příjmy z přeplatku nájemného z minulých let a budou použity na úhradu nájemného.</t>
  </si>
  <si>
    <t>2324 - Přijaté nekapitál. příspěvky a náhrady</t>
  </si>
  <si>
    <t xml:space="preserve"> -Rozpočtová změna 153/20</t>
  </si>
  <si>
    <t>ORJ - 59</t>
  </si>
  <si>
    <t xml:space="preserve"> -Rozpočtová změna 154/20</t>
  </si>
  <si>
    <t>důvod: odbor podpory řízení příspěvkových organizací požádal ekonomický odbor dne 17.3.2020 o provedení rozpočtové změny. Důvodem navrhované změny je zapojení dotace z Ministerstva pro místní rozvoj ČR v celkové výši 658 932,38 Kč. Finanční prostředky byly poukázány na účet Olomouckého kraje z Ministerstva pro místní rozvoj jako neinvestiční dotace pro příspěvkovou organizaci Střední průmyslová škola, Jeseník, na realizaci projektu v oblasti školství "Využití digitálních technologií pro rozvoj a vzdělávání v oblasti cizích jazyků a technických a řemeslných oborů" v rámci Integrovaného regionálního operačního programu.</t>
  </si>
  <si>
    <t xml:space="preserve"> -Rozpočtová změna 158/20</t>
  </si>
  <si>
    <t>poskytovatel: Ministerstvo práce a sociálních věcí</t>
  </si>
  <si>
    <t>důvod: neinvestiční dotace ze státního rozpočtu ČR na rok 2020 poskytnutá na základě avíza Ministerstva práce a sociálních věcí ČR ve výši 177 066,22 Kč na projekt "Podpora standardizace a optimalizace v Domově Hrubá Voda" pro příspěvkovou organizaci Domov Hrubá Voda v rámci Operačního programu Zaměstnanost.</t>
  </si>
  <si>
    <t xml:space="preserve"> -Rozpočtová změna 159/20</t>
  </si>
  <si>
    <t>důvod: odbory sociálních věcí a zdravotnictví požádaly ekonomický odbor dne 20.3.2020 o provedení rozpočtové změny. Důvodem navrhované změny je převedení finančních prostředků z odboru ekonomického na odbor sociálních věcí ve výši 45 600,- Kč a na odbor zdravotnictví ve výši 156 560,-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únor 2020.</t>
  </si>
  <si>
    <t xml:space="preserve"> -Rozpočtová změna 160/20</t>
  </si>
  <si>
    <t>důvod: odbor kancelář hejtmana požádal ekonomický odbor dne 23.3.2020 o provedení rozpočtové změny. Důvodem navrhované změny je převedení finančních prostředků z odboru ekonomického na odbor kancelář hejtmana ve výši 15 000 000,- Kč. Finanční prostředky budou použity k dokrytí nákupu osobních ochranných pomůcek a dalších potřeb a služeb nezbytně nutných k zajištění opatření přijatých v rámci nouzového stavu vyhlášeného vládou ČR při řešení situace s výskytem onemocnění COVID - 19 v Olomouckém kraji (zejména na pořízení bezkontaktních teploměrů, respirátorů, roušek, nákupu desinfekce, denaturovaného lidu, peroxidu vodíku a glycerínu za účelem výroby dezinfekce, případně na pronájem mobilních kontejnerů, zajištění stravy pro složky IZS, zázemí Krizového štábu kraje a jeho operativní skupiny apod. dle dalších aktuálních potřeb při řešení opatření ke snížení výskytu onemocnění v rámci kraje a ČR), a budou převedeny z rezervy na případné odvody v rámci porušení rozpočtové kázně.</t>
  </si>
  <si>
    <t xml:space="preserve"> -Rozpočtová změna 155/20</t>
  </si>
  <si>
    <t>důvod: odbor investic požádal ekonomický odbor dne 12.3.2020 o provedení rozpočtové změny. Důvodem navrhované změny je zapojení finančních prostředků do rozpočtu Olomouckého kraje v celkové výši 185 833,48 Kč. Finanční prostředky budou zapojeny jako příjmy ze smluvních pokut a budou použity na financování projektu v oblasti školství "Střední škola gastronomie a farmářství Jeseník - Rekonstrukce kotelny".</t>
  </si>
  <si>
    <t xml:space="preserve"> -Rozpočtová změna 156/20</t>
  </si>
  <si>
    <t xml:space="preserve">důvod: odbory zdravotnictví a investic požádaly ekonomický odbor dne 10. a 17.3.2020 o provedení rozpočtové změny. Důvodem navrhované změny je zapojení finančních prostředků do rozpočtu Olomouckého kraje ve výši 644 394,- Kč.  Finanční prostředky budou zapojeny jako příjmy z pronájmu na základě dodatku č. 8 ke smlouvě o nájmu nemovitého majetku mezi Olomouckým krajem a Středomoravskou nemocniční a. s., na základě usnesení Rady Olomouckého kraje č. UR/84/36/2020 ze dne 9.3.2020 a budou použity na financování projektu v oblasti zdravotnictví "SMN a.s. - o.z. Nemocnice Šternberk - Interní pavilon".
</t>
  </si>
  <si>
    <t>2132 - Příjmy z pronájmu ostat. nemov. a j. č.</t>
  </si>
  <si>
    <t xml:space="preserve"> -Rozpočtová změna 157/20</t>
  </si>
  <si>
    <t>důvod: odbor kancelář hejtmana požádal ekonomický odbor dne 11.3.2020 o provedení rozpočtové změny. Důvodem navrhované změny je zapojení finančních prostředků do rozpočtu Olomouckého kraje ve výši 300 000,- Kč.  Finanční prostředky budou zapojeny jako splátka půjčených prostředků od společnosti Jeseníky - Sdružení cestovního ruchu, a budou použity na úhradu výdajů odboru kancelář hejtmana.</t>
  </si>
  <si>
    <t>2420 - Splátky půjčených prostředků od ops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</si>
  <si>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</si>
  <si>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</si>
  <si>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</si>
  <si>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</si>
  <si>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OPZ, OPVVV, OPŽP, IROP, OPTP, ITI, NF, OPPMP, NDP, PPS</t>
  </si>
  <si>
    <t>Zapojení finančního vypořádání, depozita</t>
  </si>
  <si>
    <t>důvod: odbor podpory řízení příspěvkových organizací požádal ekonomický odbor dne 10.2.2020 o provedení rozpočtové změny. Důvodem navrhované změny je zapojení dotace z Ministerstva pro místní rozvoj ČR ve výši 5 306,39 Kč. Finanční prostředky byly poukázány na účet Olomouckého kraje z Ministerstva pro místní rozvoj jako neinvestiční dotace pro příspěvkovou organizaci Zdravotnická záchranná služba Olomouckého kraje na realizaci projektu v oblasti zdravotnictví "Jak zachraňujete u vás?". Finanční prostředky budou dále zapojeny jako odvod z provozních prostředků příspěvkové organizace, na základě usnesení Rady Olomouckého kraje č. UR/83/5/2020 ze dne 17.2.2020 (bod 5.).</t>
  </si>
  <si>
    <t>důvod: odbor kancelář hejtmana požádal ekonomický odbor dne 14.2.2020 o provedení rozpočtové změny. Důvodem navrhované změny je přesun finančních prostředků v rámci odboru kancelář hejtmana ve výši 500 000,- Kč. Finanční prostředky budou použity na pořízení zdravotních ochranných pomůcek a materiálu, které budou následně předány formou věcného daru jako humanitární pomoc pro partnerský region Yunnan v Číně, na základě usnesení Rady Olomouckého kraje č. UR/83/9/2020 ze dne 17.2.2020 (bod 9.).</t>
  </si>
  <si>
    <t>důvod: odbor podpory řízení příspěvkových organizací požádal ekonomický odbor dne 14.2.2020 o provedení rozpočtové změny. Důvodem navrhované změny je zapojení dotace z Ministerstva pro místní rozvoj ČR ve výši 88 691,- Kč. Finanční prostředky byly poukázány na účet Olomouckého kraje od hlavního partnera Pogotowie Ratunkowe w Jeleniej Górze jako neinvestiční dotace pro příspěvkovou organizaci Zdravotnická záchranná služba Olomouckého kraje na realizaci projektu v oblasti zdravotnictví "Jak zachraňujete u vás?".  Finanční prostředky budou dále zapojeny jako odvod z provozních prostředků příspěvkové organizace, na základě usnesení Rady Olomouckého kraje č. UR/84/24/2020 ze dne 9.3.2020 (bod 5.2.).</t>
  </si>
  <si>
    <t>důvod: odbor investic požádal ekonomický odbor dne 7.2.2020 o provedení rozpočtové změny. Důvodem navrhované změny je zapojení finančních prostředků do rozpočtu Olomouckého kraje v celkové výši 539 262,26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UR/84/40/2020 ze dne 9.3.2020 (bod 10.2.).</t>
  </si>
  <si>
    <t>důvod: odbor investic  požádal ekonomický odbor dne 6.2.2020 o provedení rozpočtové změny. Důvodem navrhované změny je zapojení finančních prostředků do rozpočtu Olomouckého kraje v celkové výši 4 659 582,48 Kč. Jedná se o zapojení finančních prostředků z revolvingového úvěru a z úvěru na kofinancování evropských programů u Komerční banky, a.s., na financování projektu v oblasti dopravy "II/447 Strukov - Šternberk", na základě usnesení Rady Olomouckého kraje č. UR/84/40/2020 a UR/84/41/2020 ze dne 9.3.2020 (bod 10.2. a 10.3.).</t>
  </si>
  <si>
    <t>důvod: odbor investic  požádal ekonomický odbor dne 18.2.2020 o provedení rozpočtové změny. Důvodem navrhované změny je zapojení finančních prostředků do rozpočtu Olomouckého kraje v celkové výši 2 635 257,46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UR/84/40/2020 ze dne 9.3.2020 (bod 10.2.).</t>
  </si>
  <si>
    <t>důvod: odbor investic požádal ekonomický odbor dne 17.2.2020 o provedení rozpočtové změny. Důvodem navrhované změny je zapojení finančních prostředků do rozpočtu Olomouckého kraje v celkové výši 8 910,- Kč. Jedná se o zapojení finančních prostředků z revolvingového úvěru u Komerční banky, a.s., na financování projektu v oblasti školství "SŠ, ZŠ a MŠ Prostějov, Komenského 10 - Bezbariérové užívání objektu ZŠ", na základě usnesení Rady Olomouckého kraje č. UR/84/40/2020 ze dne 9.3.2020 (bod 10.2.).</t>
  </si>
  <si>
    <t>důvod: odbor podpory řízení příspěvkových organizací požádal ekonomický odbor dne 20.2.2020 o provedení rozpočtové změny. Důvodem navrhované změny je přesun finančních prostředků v rámci odboru podpory řízení příspěvkových organizací v celkové výši 82 000,- Kč. Finanční prostředky nebudou použity na kofinancování projektů příspěvkových organizací Olomouckého kraje Klíč - centrum sociálních služeb, Olomouc, a Domov Štíty-Jedlí v rámci Operačního programu zaměstnanost, na základě usnesení Rady Olomouckého kraje č.UR/84/24/2020 ze dne 9.3.2020 (bod 5.2.).</t>
  </si>
  <si>
    <t>důvod: odbor podpory řízení příspěvkových organizací požádal ekonomický odbor dne 14.2.2020 o provedení rozpočtové změny. Důvodem navrhované změny je přesun finančních prostředků v rámci odboru podpory řízení příspěvkových organizací v celkové výši 179 164,- Kč. Finanční prostředky nebudou použity na financování projektu příspěvkové organizace Olomouckého kraje Domov seniorů POHODA Chválkovice a budou převedeny do rezervy odboru podpory řízení příspěvkových organizací, na základě usnesení Rady Olomouckého kraje č.UR/84/23/2020 ze dne 9.3.2020 (bod 5.1.).</t>
  </si>
  <si>
    <t>důvod: odbor podpory řízení příspěvkových organizací požádal ekonomický odbor dne 27.2.2020 o provedení rozpočtové změny. Důvodem navrhované změny je přesun finančních prostředků v rámci odboru podpory řízení příspěvkových organizací ve výši              2 867 368,18 Kč. Finanční prostředky budou použity na poskytnutí příspěvku na úhradu prokazatelné ztráty dopravcům ve veřejné linkové dopravě pro příspěvkovou organizaci v oblasti dopravy Koordinátor Integrovaného dopravního systému Olomouckého kraje, na základě usnesení Rady Olomouckého kraje č.UR/84/23/2020 ze dne 9.3.2020 (bod 5.1.).</t>
  </si>
  <si>
    <t>důvod: odbor podpory řízení příspěvkových organizací požádal ekonomický odbor dne 27.2.2020 o provedení rozpočtové změny. Důvodem navrhované změny je přesun finančních prostředků v rámci odboru podpory řízení příspěvkových organizací ve výši                1 379 643,06 Kč. Finanční prostředky budou použity na poskytnutí příspěvku na provoz pro příspěvkovou organizaci v oblasti školství Střední škola zemědělská, Přerov, a budou převedeny z rezervy odboru podpory řízení příspěvkových organizací, na základě usnesení Rady Olomouckého kraje č.UR/84/23/2020 ze dne 9.3.2020 (bod 5.1.).</t>
  </si>
  <si>
    <t>důvod: odbor podpory řízení příspěvkových organizací požádal ekonomický odbor dne 24.2.2020 o provedení rozpočtové změny. Důvodem navrhované změny je přesun finančních prostředků v rámci odboru podpory řízení příspěvkových organizací ve výši    931 379,- Kč. Finanční prostředky budou použity na poskytnutí příspěvku na provoz - účelově určeného příspěvku pro příspěvkovou organizaci v oblasti školství Hotelová škola Vincenze Priessnitze a Obchodní akademie Jeseník a budou převedeny z rezervy odboru podpory řízení příspěvkových organizací, na základě usnesení Rady Olomouckého kraje č.UR/84/23/2020 ze dne 9.3.2020 (bod 5.1.).</t>
  </si>
  <si>
    <t>důvod: odbor podpory řízení příspěvkových organizací požádal ekonomický odbor dne 27.2.2020 o provedení rozpočtové změny. Důvodem navrhované změny je přesun finančních prostředků v rámci odboru podpory řízení příspěvkových organizací ve výši      800 000,- Kč. Finanční prostředky budou použity na poskytnutí příspěvku na akci "Oprava ležaté kanalizace" pro příspěvkovou organizaci v oblasti školství Základní škola, Uničov, a budou převedeny z rezervy odboru podpory řízení příspěvkových organizací, na základě usnesení Rady Olomouckého kraje č.UR/84/23/2020 ze dne 9.3.2020 (bod 5.1.).</t>
  </si>
  <si>
    <t>důvod: odbor podpory řízení příspěvkových organizací požádal ekonomický odbor dne 18.2.2020 o provedení rozpočtové změny. Důvodem navrhované změny je přesun finančních prostředků v rámci odboru podpory řízení příspěvkových organizací ve výši     152 269,- Kč. Finanční prostředky budou použity na poskytnutí příspěvku na akci "Výměna hlavního jističe v trafostanici" pro příspěvkovou organizaci v oblasti sociální Domov pro seniory Tovačov, a budou převedeny z rezervy odboru podpory řízení příspěvkových organizací, na základě usnesení Rady Olomouckého kraje č.UR/84/23/2020 ze dne 9.3.2020 (bod 5.1.).</t>
  </si>
  <si>
    <t>důvod: odbor investic  požádal ekonomický odbor dne 12.3.2020 o provedení rozpočtové změny. Důvodem navrhované změny je zapojení finančních prostředků do rozpočtu Olomouckého kraje v celkové výši 159 246,35 Kč. Jedná se o zapojení finančních prostředků z revolvingového úvěru u Komerční banky, a.s., na financování projektu v oblasti dopravy "II/366 Prostějov - přeložka silnice", na základě usnesení Rady Olomouckého kraje č. UR/88/82/2020 ze dne 23.3.2020 (bod 17.2.).</t>
  </si>
  <si>
    <t>důvod: odbor investic požádal ekonomický odbor dne 12.3.2020 o provedení rozpočtové změny. Důvodem navrhované změny je zapojení finančních prostředků do rozpočtu Olomouckého kraje v celkové výši 1 743 631,34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UR/88/82/2020 ze dne 23.3.2020 (bod 17.2.).</t>
  </si>
  <si>
    <t>důvod: odbor investic  požádal ekonomický odbor dne 13.3.2020 o provedení rozpočtové změny. Důvodem navrhované změny je zapojení finančních prostředků do rozpočtu Olomouckého kraje v celkové výši 2 016 948,78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UR/88/82/2020 ze dne 23.3.2020 (bod 17.2.).</t>
  </si>
  <si>
    <t>důvod: odbor investic požádal ekonomický odbor dne 5.3.2020 o provedení rozpočtové změny. Důvodem navrhované změny je zapojení finančních prostředků do rozpočtu Olomouckého kraje v celkové výši 23 265,- Kč. Jedná se o zapojení finančních prostředků z revolvingového úvěru u Komerční banky, a.s., na financování projektu v oblasti školství "SŠ, ZŠ a MŠ Prostějov, Komenského 10 - Bezbariérové užívání objektu ZŠ", na základě usnesení Rady Olomouckého kraje č. UR/88/82/2020 ze dne 23.3.2020 (bod 17.2.).</t>
  </si>
  <si>
    <t>důvod: odbor strategického rozvoje kraje požádal ekonomický odbor dne 9.3.2020 o provedení rozpočtové změny. Důvodem navrhované změny je zapojení finančních prostředků do rozpočtu Olomouckého kraje v celkové výši 1 499 553,- Kč. Jedná se o zapojení finančních prostředků z revolvingového úvěru u Komerční banky, a.s., na financování projektu v oblasti informačních technologií "Specifické informační systémy Krajského úřadu Olomouckého kraje", na základě usnesení Rady Olomouckého kraje č. UR/88/82/2020 ze dne 23.3.2020 (bod 17.2.).</t>
  </si>
  <si>
    <t>důvod: odbor podpory řízení příspěvkových organizací požádal ekonomický odbor dne 11.3.2020 o provedení rozpočtové změny. Důvodem navrhované změny je přesun finančních prostředků v rámci odboru podpory řízení příspěvkových organizací ve výši                      25 000,- Kč. Finanční prostředky budou použity na kofinancování projektu "Pořízení učebních pomůcek COP" příspěvkové organizace Střední lesnická škola, Hranice, na základě usnesení Rady Olomouckého kraje č. UR/88/49/2020 ze dne 23.3.2020 (bod 9.3.).</t>
  </si>
  <si>
    <t>důvod: odbor podpory řízení příspěvkových organizací požádal ekonomický odbor dne 2.3.2020 o provedení rozpočtové změny. Důvodem navrhované změny je přesun finančních prostředků v rámci odboru podpory řízení příspěvkových organizací ve výši     192 628,- Kč. Finanční prostředky budou použity na kofinancování projektu "Vybudování učebny polytechnického vzdělávání včetně zajištění konektivity" příspěvkové organizace Střední průmyslová škola Jeseník, na základě usnesení Rady Olomouckého kraje č. UR/88/49/2020 ze dne 23.3.2020 (bod 9.3.).</t>
  </si>
  <si>
    <t>důvod: odbor strategického rozvoje kraje požádal ekonomický odbor dne 13.3.2020 o provedení rozpočtové změny. Důvodem navrhované změny je přesun finančních prostředků v rámci odboru strategického rozvoje kraje v celkové výši 75 000,- Kč. Finanční prostředky budou použity na poskytnutí dotací z "Programu na podporu místních produktů" v dotačním titulu č. 2 "Podpora farmářských trhů", na základě usnesení Rady Olomouckého kraje č. UR/88/37/2020 ze dne 23.3.2020 (bod 8.3.).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</si>
</sst>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"/>
    <numFmt numFmtId="165" formatCode="00000"/>
    <numFmt numFmtId="166" formatCode="00,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8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7" fillId="0" borderId="0" xfId="0" applyFont="1"/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center"/>
    </xf>
    <xf numFmtId="0" fontId="19" fillId="0" borderId="0" xfId="0" applyFont="1" applyBorder="1" applyAlignment="1"/>
    <xf numFmtId="0" fontId="21" fillId="0" borderId="0" xfId="0" applyFont="1" applyAlignment="1">
      <alignment horizontal="right"/>
    </xf>
    <xf numFmtId="0" fontId="16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7" xfId="0" applyFont="1" applyFill="1" applyBorder="1"/>
    <xf numFmtId="4" fontId="16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23" fillId="0" borderId="6" xfId="0" applyFont="1" applyBorder="1"/>
    <xf numFmtId="0" fontId="19" fillId="0" borderId="9" xfId="0" applyFont="1" applyBorder="1" applyAlignment="1"/>
    <xf numFmtId="4" fontId="19" fillId="0" borderId="6" xfId="0" applyNumberFormat="1" applyFont="1" applyBorder="1" applyAlignment="1"/>
    <xf numFmtId="0" fontId="9" fillId="0" borderId="0" xfId="0" applyFo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19" fillId="0" borderId="10" xfId="0" applyFont="1" applyFill="1" applyBorder="1"/>
    <xf numFmtId="4" fontId="19" fillId="0" borderId="6" xfId="0" applyNumberFormat="1" applyFont="1" applyFill="1" applyBorder="1"/>
    <xf numFmtId="0" fontId="16" fillId="0" borderId="7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0" borderId="6" xfId="0" applyFont="1" applyBorder="1" applyAlignment="1"/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9" fillId="0" borderId="10" xfId="0" applyFont="1" applyBorder="1"/>
    <xf numFmtId="4" fontId="19" fillId="0" borderId="6" xfId="0" applyNumberFormat="1" applyFont="1" applyBorder="1"/>
    <xf numFmtId="0" fontId="16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0" fontId="5" fillId="0" borderId="0" xfId="0" applyFont="1" applyFill="1"/>
    <xf numFmtId="0" fontId="24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23" fillId="0" borderId="0" xfId="0" applyFont="1" applyBorder="1"/>
    <xf numFmtId="2" fontId="19" fillId="0" borderId="0" xfId="0" applyNumberFormat="1" applyFont="1" applyBorder="1" applyAlignment="1"/>
    <xf numFmtId="0" fontId="9" fillId="0" borderId="0" xfId="0" applyFont="1" applyBorder="1"/>
    <xf numFmtId="0" fontId="24" fillId="0" borderId="0" xfId="0" applyFont="1" applyFill="1" applyBorder="1"/>
    <xf numFmtId="166" fontId="5" fillId="0" borderId="6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4" fontId="16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16" fillId="0" borderId="6" xfId="0" applyFont="1" applyFill="1" applyBorder="1" applyAlignment="1"/>
    <xf numFmtId="167" fontId="0" fillId="0" borderId="0" xfId="0" applyNumberFormat="1"/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/>
    <xf numFmtId="0" fontId="21" fillId="0" borderId="0" xfId="0" applyFont="1" applyFill="1" applyAlignment="1">
      <alignment horizontal="right"/>
    </xf>
    <xf numFmtId="0" fontId="22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9" fillId="0" borderId="9" xfId="0" applyFont="1" applyFill="1" applyBorder="1" applyAlignment="1"/>
    <xf numFmtId="4" fontId="19" fillId="0" borderId="6" xfId="0" applyNumberFormat="1" applyFont="1" applyFill="1" applyBorder="1" applyAlignment="1"/>
    <xf numFmtId="0" fontId="17" fillId="0" borderId="0" xfId="0" applyFont="1" applyFill="1"/>
    <xf numFmtId="0" fontId="0" fillId="0" borderId="0" xfId="0" applyFill="1"/>
    <xf numFmtId="1" fontId="5" fillId="0" borderId="6" xfId="0" applyNumberFormat="1" applyFont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22" fillId="0" borderId="9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1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166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16" fillId="0" borderId="6" xfId="0" applyNumberFormat="1" applyFont="1" applyFill="1" applyBorder="1" applyAlignment="1"/>
    <xf numFmtId="0" fontId="24" fillId="0" borderId="0" xfId="0" applyFont="1"/>
    <xf numFmtId="0" fontId="16" fillId="0" borderId="0" xfId="0" applyFont="1" applyAlignment="1">
      <alignment horizontal="right"/>
    </xf>
    <xf numFmtId="4" fontId="16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4" fontId="16" fillId="0" borderId="6" xfId="0" applyNumberFormat="1" applyFont="1" applyFill="1" applyBorder="1"/>
    <xf numFmtId="165" fontId="0" fillId="0" borderId="0" xfId="0" applyNumberFormat="1" applyFont="1" applyBorder="1" applyAlignment="1">
      <alignment horizontal="center"/>
    </xf>
    <xf numFmtId="4" fontId="16" fillId="0" borderId="6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4" fontId="16" fillId="0" borderId="6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0" xfId="1" applyFill="1"/>
    <xf numFmtId="0" fontId="0" fillId="0" borderId="0" xfId="0" applyNumberFormat="1" applyFont="1" applyFill="1" applyBorder="1" applyAlignment="1" applyProtection="1"/>
    <xf numFmtId="0" fontId="16" fillId="0" borderId="6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Fill="1" applyBorder="1"/>
    <xf numFmtId="0" fontId="24" fillId="0" borderId="0" xfId="0" applyFont="1" applyBorder="1"/>
    <xf numFmtId="0" fontId="18" fillId="0" borderId="0" xfId="0" applyFont="1" applyAlignment="1"/>
    <xf numFmtId="0" fontId="5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 horizontal="justify" vertical="top" wrapText="1"/>
    </xf>
    <xf numFmtId="0" fontId="5" fillId="0" borderId="8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3" fillId="0" borderId="0" xfId="0" applyFont="1" applyFill="1" applyBorder="1"/>
    <xf numFmtId="4" fontId="19" fillId="0" borderId="0" xfId="0" applyNumberFormat="1" applyFont="1" applyFill="1" applyBorder="1" applyAlignment="1"/>
    <xf numFmtId="164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9" fillId="0" borderId="6" xfId="0" applyFont="1" applyBorder="1" applyAlignment="1"/>
    <xf numFmtId="4" fontId="16" fillId="0" borderId="8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6" fillId="0" borderId="6" xfId="0" applyNumberFormat="1" applyFont="1" applyBorder="1" applyAlignment="1"/>
    <xf numFmtId="0" fontId="5" fillId="0" borderId="0" xfId="0" applyFont="1" applyAlignment="1">
      <alignment horizontal="center"/>
    </xf>
    <xf numFmtId="0" fontId="16" fillId="0" borderId="6" xfId="0" applyFont="1" applyFill="1" applyBorder="1"/>
    <xf numFmtId="0" fontId="22" fillId="0" borderId="13" xfId="0" applyFont="1" applyBorder="1" applyAlignment="1">
      <alignment horizontal="left"/>
    </xf>
    <xf numFmtId="4" fontId="16" fillId="0" borderId="6" xfId="0" applyNumberFormat="1" applyFont="1" applyBorder="1" applyAlignment="1">
      <alignment horizontal="right" wrapText="1"/>
    </xf>
    <xf numFmtId="0" fontId="19" fillId="0" borderId="6" xfId="0" applyFont="1" applyBorder="1"/>
    <xf numFmtId="0" fontId="19" fillId="0" borderId="0" xfId="0" applyFont="1" applyFill="1" applyBorder="1"/>
    <xf numFmtId="0" fontId="16" fillId="0" borderId="6" xfId="0" applyFont="1" applyBorder="1"/>
    <xf numFmtId="0" fontId="7" fillId="0" borderId="0" xfId="1" applyFont="1" applyBorder="1"/>
    <xf numFmtId="0" fontId="18" fillId="0" borderId="0" xfId="0" applyFont="1" applyFill="1" applyAlignment="1">
      <alignment horizontal="justify" vertical="top" wrapText="1"/>
    </xf>
    <xf numFmtId="49" fontId="18" fillId="0" borderId="0" xfId="0" applyNumberFormat="1" applyFont="1" applyAlignment="1">
      <alignment horizontal="justify" vertical="center" wrapText="1"/>
    </xf>
    <xf numFmtId="49" fontId="18" fillId="0" borderId="0" xfId="0" applyNumberFormat="1" applyFont="1" applyAlignment="1">
      <alignment horizontal="justify" wrapText="1"/>
    </xf>
    <xf numFmtId="49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18" fillId="3" borderId="0" xfId="0" applyFont="1" applyFill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85725</xdr:colOff>
      <xdr:row>193</xdr:row>
      <xdr:rowOff>331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36576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55" name="Text Box 25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56" name="Text Box 25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57" name="Text Box 25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58" name="Text Box 25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59" name="Text Box 25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0" name="Text Box 25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1" name="Text Box 25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2" name="Text Box 25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3" name="Text Box 25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4" name="Text Box 25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5" name="Text Box 25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6" name="Text Box 25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7" name="Text Box 25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8" name="Text Box 25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69" name="Text Box 26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0" name="Text Box 26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1" name="Text Box 26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2" name="Text Box 26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3" name="Text Box 26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4" name="Text Box 26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5" name="Text Box 26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6" name="Text Box 26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7" name="Text Box 26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8" name="Text Box 26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79" name="Text Box 26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0" name="Text Box 26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1" name="Text Box 26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2" name="Text Box 26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3" name="Text Box 26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4" name="Text Box 26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5" name="Text Box 26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6" name="Text Box 26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7" name="Text Box 26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8" name="Text Box 26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89" name="Text Box 26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0" name="Text Box 26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1" name="Text Box 26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2" name="Text Box 26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3" name="Text Box 26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4" name="Text Box 26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5" name="Text Box 26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6" name="Text Box 26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7" name="Text Box 26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8" name="Text Box 26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399" name="Text Box 26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0" name="Text Box 26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1" name="Text Box 26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2" name="Text Box 26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3" name="Text Box 26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4" name="Text Box 26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5" name="Text Box 26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6" name="Text Box 26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7" name="Text Box 26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8" name="Text Box 26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09" name="Text Box 26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0" name="Text Box 26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1" name="Text Box 26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2" name="Text Box 26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3" name="Text Box 26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4" name="Text Box 26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5" name="Text Box 26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6" name="Text Box 26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7" name="Text Box 26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8" name="Text Box 26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19" name="Text Box 26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0" name="Text Box 26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1" name="Text Box 26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2" name="Text Box 26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3" name="Text Box 26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4" name="Text Box 26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5" name="Text Box 26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6" name="Text Box 26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7" name="Text Box 27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8" name="Text Box 27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29" name="Text Box 27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0" name="Text Box 27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1" name="Text Box 27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2" name="Text Box 27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3" name="Text Box 27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4" name="Text Box 27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5" name="Text Box 27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6" name="Text Box 27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7" name="Text Box 27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8" name="Text Box 27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39" name="Text Box 27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0" name="Text Box 27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1" name="Text Box 27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2" name="Text Box 27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3" name="Text Box 27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4" name="Text Box 27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5" name="Text Box 27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6" name="Text Box 27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7" name="Text Box 27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8" name="Text Box 27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49" name="Text Box 27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0" name="Text Box 27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1" name="Text Box 27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2" name="Text Box 27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3" name="Text Box 27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4" name="Text Box 27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5" name="Text Box 27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6" name="Text Box 27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7" name="Text Box 27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8" name="Text Box 27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59" name="Text Box 27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0" name="Text Box 27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1" name="Text Box 27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2" name="Text Box 27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3" name="Text Box 27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4" name="Text Box 27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5" name="Text Box 27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6" name="Text Box 27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7" name="Text Box 27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8" name="Text Box 27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69" name="Text Box 27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0" name="Text Box 27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1" name="Text Box 27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2" name="Text Box 27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3" name="Text Box 27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4" name="Text Box 27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5" name="Text Box 27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6" name="Text Box 27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7" name="Text Box 27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8" name="Text Box 27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79" name="Text Box 27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0" name="Text Box 27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1" name="Text Box 27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2" name="Text Box 27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3" name="Text Box 27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4" name="Text Box 27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5" name="Text Box 27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6" name="Text Box 27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7" name="Text Box 27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8" name="Text Box 27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89" name="Text Box 27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0" name="Text Box 27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1" name="Text Box 27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2" name="Text Box 27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3" name="Text Box 27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4" name="Text Box 27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5" name="Text Box 27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6" name="Text Box 27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7" name="Text Box 27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8" name="Text Box 27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499" name="Text Box 27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0" name="Text Box 27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1" name="Text Box 27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2" name="Text Box 27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3" name="Text Box 27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4" name="Text Box 27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5" name="Text Box 27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6" name="Text Box 27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7" name="Text Box 27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8" name="Text Box 27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09" name="Text Box 27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0" name="Text Box 27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1" name="Text Box 27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2" name="Text Box 27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3" name="Text Box 27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4" name="Text Box 27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5" name="Text Box 27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6" name="Text Box 27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7" name="Text Box 27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8" name="Text Box 27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19" name="Text Box 27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0" name="Text Box 27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1" name="Text Box 27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2" name="Text Box 27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3" name="Text Box 27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4" name="Text Box 27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5" name="Text Box 27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6" name="Text Box 27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7" name="Text Box 28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8" name="Text Box 28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29" name="Text Box 28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0" name="Text Box 28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1" name="Text Box 28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2" name="Text Box 28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3" name="Text Box 28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4" name="Text Box 28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5" name="Text Box 28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6" name="Text Box 28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7" name="Text Box 28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8" name="Text Box 28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39" name="Text Box 28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0" name="Text Box 28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1" name="Text Box 28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2" name="Text Box 28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3" name="Text Box 28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4" name="Text Box 28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5" name="Text Box 28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6" name="Text Box 28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7" name="Text Box 28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8" name="Text Box 28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49" name="Text Box 28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0" name="Text Box 28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1" name="Text Box 28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2" name="Text Box 28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3" name="Text Box 28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4" name="Text Box 28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5" name="Text Box 28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6" name="Text Box 28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7" name="Text Box 28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8" name="Text Box 28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59" name="Text Box 28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0" name="Text Box 28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1" name="Text Box 28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2" name="Text Box 28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3" name="Text Box 28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4" name="Text Box 28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5" name="Text Box 28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6" name="Text Box 28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7" name="Text Box 28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8" name="Text Box 28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69" name="Text Box 28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0" name="Text Box 28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1" name="Text Box 28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2" name="Text Box 28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3" name="Text Box 28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4" name="Text Box 28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5" name="Text Box 28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6" name="Text Box 28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7" name="Text Box 28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8" name="Text Box 28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79" name="Text Box 28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0" name="Text Box 28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1" name="Text Box 28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2" name="Text Box 28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3" name="Text Box 28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4" name="Text Box 28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5" name="Text Box 28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6" name="Text Box 28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7" name="Text Box 28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8" name="Text Box 28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89" name="Text Box 28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0" name="Text Box 28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1" name="Text Box 28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2" name="Text Box 28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3" name="Text Box 28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4" name="Text Box 28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5" name="Text Box 28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6" name="Text Box 28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7" name="Text Box 28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8" name="Text Box 28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599" name="Text Box 28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0" name="Text Box 28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1" name="Text Box 28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2" name="Text Box 28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3" name="Text Box 28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4" name="Text Box 28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5" name="Text Box 28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6" name="Text Box 28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7" name="Text Box 28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8" name="Text Box 28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09" name="Text Box 28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0" name="Text Box 28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1" name="Text Box 28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2" name="Text Box 28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3" name="Text Box 28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4" name="Text Box 28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5" name="Text Box 28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6" name="Text Box 28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7" name="Text Box 28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8" name="Text Box 28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19" name="Text Box 28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0" name="Text Box 28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1" name="Text Box 28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2" name="Text Box 28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3" name="Text Box 28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4" name="Text Box 28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5" name="Text Box 28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6" name="Text Box 28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7" name="Text Box 29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8" name="Text Box 29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29" name="Text Box 29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0" name="Text Box 29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1" name="Text Box 29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2" name="Text Box 29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3" name="Text Box 29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4" name="Text Box 29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5" name="Text Box 29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6" name="Text Box 29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7" name="Text Box 29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8" name="Text Box 29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39" name="Text Box 29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0" name="Text Box 29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1" name="Text Box 29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2" name="Text Box 29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3" name="Text Box 29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4" name="Text Box 29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5" name="Text Box 29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6" name="Text Box 29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7" name="Text Box 29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8" name="Text Box 29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49" name="Text Box 29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0" name="Text Box 29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1" name="Text Box 29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2" name="Text Box 29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3" name="Text Box 29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4" name="Text Box 29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5" name="Text Box 29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6" name="Text Box 29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7" name="Text Box 29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8" name="Text Box 29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59" name="Text Box 29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0" name="Text Box 29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1" name="Text Box 29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2" name="Text Box 29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3" name="Text Box 29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4" name="Text Box 29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5" name="Text Box 29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6" name="Text Box 29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7" name="Text Box 29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8" name="Text Box 29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69" name="Text Box 29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0" name="Text Box 29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1" name="Text Box 29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2" name="Text Box 29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3" name="Text Box 29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4" name="Text Box 29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5" name="Text Box 29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6" name="Text Box 29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7" name="Text Box 29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8" name="Text Box 29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79" name="Text Box 29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0" name="Text Box 29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1" name="Text Box 29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2" name="Text Box 29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3" name="Text Box 29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4" name="Text Box 29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5" name="Text Box 29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6" name="Text Box 29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7" name="Text Box 29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8" name="Text Box 29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89" name="Text Box 29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0" name="Text Box 29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1" name="Text Box 29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2" name="Text Box 29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3" name="Text Box 29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4" name="Text Box 29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5" name="Text Box 29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6" name="Text Box 29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7" name="Text Box 29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8" name="Text Box 29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699" name="Text Box 29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0" name="Text Box 29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1" name="Text Box 29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2" name="Text Box 29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3" name="Text Box 29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4" name="Text Box 29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5" name="Text Box 29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6" name="Text Box 29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7" name="Text Box 29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8" name="Text Box 29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09" name="Text Box 29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0" name="Text Box 29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1" name="Text Box 29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2" name="Text Box 29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3" name="Text Box 29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4" name="Text Box 29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5" name="Text Box 29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6" name="Text Box 29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7" name="Text Box 29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8" name="Text Box 29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19" name="Text Box 29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0" name="Text Box 29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1" name="Text Box 29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2" name="Text Box 29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3" name="Text Box 29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4" name="Text Box 29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5" name="Text Box 29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6" name="Text Box 29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7" name="Text Box 30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8" name="Text Box 30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29" name="Text Box 30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0" name="Text Box 30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1" name="Text Box 30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2" name="Text Box 30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3" name="Text Box 30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4" name="Text Box 30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5" name="Text Box 30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6" name="Text Box 30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7" name="Text Box 30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8" name="Text Box 30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39" name="Text Box 30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0" name="Text Box 30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1" name="Text Box 30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2" name="Text Box 30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3" name="Text Box 30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4" name="Text Box 30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5" name="Text Box 30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6" name="Text Box 30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7" name="Text Box 30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8" name="Text Box 30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49" name="Text Box 30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0" name="Text Box 30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1" name="Text Box 30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2" name="Text Box 30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3" name="Text Box 30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4" name="Text Box 30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5" name="Text Box 30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6" name="Text Box 30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7" name="Text Box 30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8" name="Text Box 30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59" name="Text Box 30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0" name="Text Box 30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1" name="Text Box 30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2" name="Text Box 30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3" name="Text Box 30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4" name="Text Box 30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5" name="Text Box 30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6" name="Text Box 30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7" name="Text Box 30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8" name="Text Box 30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69" name="Text Box 30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0" name="Text Box 30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1" name="Text Box 30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2" name="Text Box 30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3" name="Text Box 30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4" name="Text Box 30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5" name="Text Box 30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6" name="Text Box 30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7" name="Text Box 30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8" name="Text Box 30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79" name="Text Box 30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0" name="Text Box 30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1" name="Text Box 30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2" name="Text Box 30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3" name="Text Box 30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4" name="Text Box 30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5" name="Text Box 30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6" name="Text Box 30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7" name="Text Box 30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8" name="Text Box 30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89" name="Text Box 30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0" name="Text Box 30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1" name="Text Box 30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2" name="Text Box 30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3" name="Text Box 30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4" name="Text Box 30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5" name="Text Box 30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6" name="Text Box 30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7" name="Text Box 30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8" name="Text Box 30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799" name="Text Box 30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0" name="Text Box 30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1" name="Text Box 30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2" name="Text Box 30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3" name="Text Box 30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4" name="Text Box 30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5" name="Text Box 30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6" name="Text Box 30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7" name="Text Box 30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8" name="Text Box 30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09" name="Text Box 30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0" name="Text Box 30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1" name="Text Box 30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2" name="Text Box 30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3" name="Text Box 30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4" name="Text Box 30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5" name="Text Box 30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6" name="Text Box 30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7" name="Text Box 30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8" name="Text Box 30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19" name="Text Box 30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0" name="Text Box 30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1" name="Text Box 30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2" name="Text Box 30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3" name="Text Box 30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4" name="Text Box 30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5" name="Text Box 30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6" name="Text Box 30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7" name="Text Box 31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8" name="Text Box 31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29" name="Text Box 31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0" name="Text Box 31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1" name="Text Box 31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2" name="Text Box 31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3" name="Text Box 31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4" name="Text Box 31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5" name="Text Box 31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6" name="Text Box 31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7" name="Text Box 31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8" name="Text Box 31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39" name="Text Box 31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0" name="Text Box 31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1" name="Text Box 31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2" name="Text Box 31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3" name="Text Box 31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4" name="Text Box 31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5" name="Text Box 31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6" name="Text Box 31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7" name="Text Box 31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8" name="Text Box 31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49" name="Text Box 31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0" name="Text Box 31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1" name="Text Box 31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2" name="Text Box 31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3" name="Text Box 31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4" name="Text Box 31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5" name="Text Box 31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6" name="Text Box 31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7" name="Text Box 31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8" name="Text Box 31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59" name="Text Box 31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0" name="Text Box 31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1" name="Text Box 31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2" name="Text Box 31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3" name="Text Box 31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4" name="Text Box 31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5" name="Text Box 31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6" name="Text Box 31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7" name="Text Box 31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8" name="Text Box 31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69" name="Text Box 31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0" name="Text Box 31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1" name="Text Box 31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2" name="Text Box 31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3" name="Text Box 31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4" name="Text Box 31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5" name="Text Box 31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6" name="Text Box 31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7" name="Text Box 31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8" name="Text Box 31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79" name="Text Box 31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0" name="Text Box 31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1" name="Text Box 31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2" name="Text Box 31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3" name="Text Box 31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4" name="Text Box 31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5" name="Text Box 31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6" name="Text Box 31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7" name="Text Box 31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8" name="Text Box 31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89" name="Text Box 31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0" name="Text Box 31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1" name="Text Box 31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2" name="Text Box 31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3" name="Text Box 31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4" name="Text Box 31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5" name="Text Box 31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6" name="Text Box 31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7" name="Text Box 31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8" name="Text Box 31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899" name="Text Box 31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0" name="Text Box 31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1" name="Text Box 31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2" name="Text Box 31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3" name="Text Box 31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4" name="Text Box 31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5" name="Text Box 31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6" name="Text Box 31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7" name="Text Box 31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8" name="Text Box 31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09" name="Text Box 31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0" name="Text Box 31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1" name="Text Box 31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2" name="Text Box 31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3" name="Text Box 31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4" name="Text Box 31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5" name="Text Box 31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6" name="Text Box 31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7" name="Text Box 31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8" name="Text Box 31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19" name="Text Box 31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0" name="Text Box 31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1" name="Text Box 31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2" name="Text Box 31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3" name="Text Box 31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4" name="Text Box 31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5" name="Text Box 31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6" name="Text Box 31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7" name="Text Box 32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8" name="Text Box 32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29" name="Text Box 32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0" name="Text Box 32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1" name="Text Box 32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2" name="Text Box 32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3" name="Text Box 32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4" name="Text Box 32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5" name="Text Box 32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6" name="Text Box 32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7" name="Text Box 32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8" name="Text Box 32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39" name="Text Box 32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0" name="Text Box 32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1" name="Text Box 32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2" name="Text Box 32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3" name="Text Box 32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4" name="Text Box 32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5" name="Text Box 32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6" name="Text Box 32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7" name="Text Box 32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8" name="Text Box 32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49" name="Text Box 32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0" name="Text Box 32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1" name="Text Box 32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2" name="Text Box 32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3" name="Text Box 32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4" name="Text Box 32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5" name="Text Box 32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6" name="Text Box 32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7" name="Text Box 32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8" name="Text Box 32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59" name="Text Box 32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0" name="Text Box 32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1" name="Text Box 32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2" name="Text Box 32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3" name="Text Box 32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4" name="Text Box 32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5" name="Text Box 32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6" name="Text Box 32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7" name="Text Box 32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8" name="Text Box 32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69" name="Text Box 32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0" name="Text Box 32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1" name="Text Box 32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2" name="Text Box 32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3" name="Text Box 32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4" name="Text Box 32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5" name="Text Box 32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6" name="Text Box 32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7" name="Text Box 32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8" name="Text Box 32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79" name="Text Box 32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0" name="Text Box 32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1" name="Text Box 32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2" name="Text Box 32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3" name="Text Box 32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4" name="Text Box 32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5" name="Text Box 32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6" name="Text Box 32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7" name="Text Box 32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8" name="Text Box 32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89" name="Text Box 32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0" name="Text Box 32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1" name="Text Box 32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2" name="Text Box 32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3" name="Text Box 32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4" name="Text Box 32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5" name="Text Box 32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6" name="Text Box 32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7" name="Text Box 32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8" name="Text Box 32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8999" name="Text Box 32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0" name="Text Box 32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1" name="Text Box 32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2" name="Text Box 32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3" name="Text Box 32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4" name="Text Box 32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5" name="Text Box 32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6" name="Text Box 32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7" name="Text Box 32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8" name="Text Box 32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09" name="Text Box 32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0" name="Text Box 32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1" name="Text Box 32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2" name="Text Box 32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3" name="Text Box 32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4" name="Text Box 32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5" name="Text Box 32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6" name="Text Box 32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7" name="Text Box 32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8" name="Text Box 32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19" name="Text Box 32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0" name="Text Box 32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1" name="Text Box 32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2" name="Text Box 32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3" name="Text Box 32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4" name="Text Box 32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5" name="Text Box 32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6" name="Text Box 32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7" name="Text Box 33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8" name="Text Box 33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29" name="Text Box 33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0" name="Text Box 33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1" name="Text Box 33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2" name="Text Box 33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3" name="Text Box 33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4" name="Text Box 33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5" name="Text Box 33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6" name="Text Box 33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7" name="Text Box 33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8" name="Text Box 33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39" name="Text Box 33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0" name="Text Box 33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1" name="Text Box 33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2" name="Text Box 33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3" name="Text Box 33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4" name="Text Box 33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5" name="Text Box 33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6" name="Text Box 33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7" name="Text Box 33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8" name="Text Box 33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49" name="Text Box 33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0" name="Text Box 33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1" name="Text Box 33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2" name="Text Box 33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3" name="Text Box 33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4" name="Text Box 33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5" name="Text Box 33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6" name="Text Box 33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7" name="Text Box 33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8" name="Text Box 33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59" name="Text Box 33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0" name="Text Box 33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1" name="Text Box 33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2" name="Text Box 33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3" name="Text Box 33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4" name="Text Box 33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5" name="Text Box 33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6" name="Text Box 33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7" name="Text Box 33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8" name="Text Box 33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69" name="Text Box 33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0" name="Text Box 33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1" name="Text Box 33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2" name="Text Box 33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3" name="Text Box 33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4" name="Text Box 33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5" name="Text Box 33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6" name="Text Box 33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7" name="Text Box 33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8" name="Text Box 33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79" name="Text Box 33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0" name="Text Box 33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1" name="Text Box 33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2" name="Text Box 33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3" name="Text Box 33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4" name="Text Box 33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5" name="Text Box 33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6" name="Text Box 33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7" name="Text Box 33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8" name="Text Box 33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89" name="Text Box 33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0" name="Text Box 33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1" name="Text Box 33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2" name="Text Box 33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3" name="Text Box 33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4" name="Text Box 33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5" name="Text Box 33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6" name="Text Box 33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7" name="Text Box 33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8" name="Text Box 33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099" name="Text Box 33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0" name="Text Box 33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1" name="Text Box 33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2" name="Text Box 33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3" name="Text Box 33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4" name="Text Box 33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5" name="Text Box 33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6" name="Text Box 33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7" name="Text Box 33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8" name="Text Box 33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09" name="Text Box 33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0" name="Text Box 33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1" name="Text Box 33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2" name="Text Box 33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3" name="Text Box 33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4" name="Text Box 33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5" name="Text Box 33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6" name="Text Box 33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7" name="Text Box 33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8" name="Text Box 33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19" name="Text Box 33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0" name="Text Box 33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1" name="Text Box 33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2" name="Text Box 33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3" name="Text Box 33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4" name="Text Box 33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5" name="Text Box 33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6" name="Text Box 33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7" name="Text Box 34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8" name="Text Box 34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29" name="Text Box 34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0" name="Text Box 34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1" name="Text Box 34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2" name="Text Box 34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3" name="Text Box 34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4" name="Text Box 34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5" name="Text Box 34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6" name="Text Box 34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7" name="Text Box 34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8" name="Text Box 34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39" name="Text Box 34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0" name="Text Box 34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1" name="Text Box 34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2" name="Text Box 34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3" name="Text Box 34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4" name="Text Box 34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5" name="Text Box 34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6" name="Text Box 34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7" name="Text Box 34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8" name="Text Box 34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49" name="Text Box 34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0" name="Text Box 34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1" name="Text Box 34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2" name="Text Box 34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3" name="Text Box 34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4" name="Text Box 34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5" name="Text Box 34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6" name="Text Box 34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7" name="Text Box 34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8" name="Text Box 34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59" name="Text Box 34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0" name="Text Box 34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1" name="Text Box 34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2" name="Text Box 34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3" name="Text Box 34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4" name="Text Box 34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5" name="Text Box 34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6" name="Text Box 34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7" name="Text Box 34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8" name="Text Box 34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69" name="Text Box 34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0" name="Text Box 34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1" name="Text Box 34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2" name="Text Box 34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3" name="Text Box 34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4" name="Text Box 34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5" name="Text Box 34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6" name="Text Box 34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7" name="Text Box 34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8" name="Text Box 34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79" name="Text Box 34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0" name="Text Box 34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1" name="Text Box 34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2" name="Text Box 34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3" name="Text Box 34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4" name="Text Box 34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5" name="Text Box 34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6" name="Text Box 34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7" name="Text Box 34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8" name="Text Box 34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89" name="Text Box 34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0" name="Text Box 34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1" name="Text Box 34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2" name="Text Box 34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3" name="Text Box 34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4" name="Text Box 34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5" name="Text Box 34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6" name="Text Box 34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7" name="Text Box 34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8" name="Text Box 34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199" name="Text Box 34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0" name="Text Box 34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1" name="Text Box 34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2" name="Text Box 34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3" name="Text Box 34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4" name="Text Box 34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5" name="Text Box 34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6" name="Text Box 34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7" name="Text Box 34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8" name="Text Box 34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09" name="Text Box 34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0" name="Text Box 34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1" name="Text Box 34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2" name="Text Box 34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3" name="Text Box 34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4" name="Text Box 34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5" name="Text Box 34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6" name="Text Box 34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7" name="Text Box 34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8" name="Text Box 34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19" name="Text Box 34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0" name="Text Box 34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1" name="Text Box 34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2" name="Text Box 34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3" name="Text Box 34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4" name="Text Box 34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5" name="Text Box 34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6" name="Text Box 34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7" name="Text Box 35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8" name="Text Box 35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29" name="Text Box 35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0" name="Text Box 35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1" name="Text Box 35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2" name="Text Box 35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3" name="Text Box 35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4" name="Text Box 35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5" name="Text Box 35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6" name="Text Box 35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7" name="Text Box 35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8" name="Text Box 35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39" name="Text Box 35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0" name="Text Box 35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1" name="Text Box 35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2" name="Text Box 35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3" name="Text Box 35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4" name="Text Box 35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5" name="Text Box 35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6" name="Text Box 35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7" name="Text Box 35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8" name="Text Box 35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49" name="Text Box 35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0" name="Text Box 35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1" name="Text Box 35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2" name="Text Box 35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3" name="Text Box 35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4" name="Text Box 35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5" name="Text Box 35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6" name="Text Box 35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7" name="Text Box 35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8" name="Text Box 35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59" name="Text Box 35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0" name="Text Box 35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1" name="Text Box 35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2" name="Text Box 35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3" name="Text Box 35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4" name="Text Box 35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5" name="Text Box 35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6" name="Text Box 35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7" name="Text Box 35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8" name="Text Box 35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69" name="Text Box 35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0" name="Text Box 35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1" name="Text Box 35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2" name="Text Box 35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3" name="Text Box 35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4" name="Text Box 35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5" name="Text Box 35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6" name="Text Box 35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7" name="Text Box 35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8" name="Text Box 35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79" name="Text Box 35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0" name="Text Box 35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1" name="Text Box 35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2" name="Text Box 35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3" name="Text Box 35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4" name="Text Box 35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5" name="Text Box 35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6" name="Text Box 35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7" name="Text Box 35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8" name="Text Box 35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89" name="Text Box 35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0" name="Text Box 35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1" name="Text Box 35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2" name="Text Box 35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3" name="Text Box 35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4" name="Text Box 35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5" name="Text Box 35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6" name="Text Box 35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7" name="Text Box 35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8" name="Text Box 35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299" name="Text Box 35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0" name="Text Box 35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1" name="Text Box 35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2" name="Text Box 35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3" name="Text Box 35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4" name="Text Box 35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5" name="Text Box 35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6" name="Text Box 35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7" name="Text Box 35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8" name="Text Box 35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09" name="Text Box 35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0" name="Text Box 35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1" name="Text Box 35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2" name="Text Box 35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3" name="Text Box 35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4" name="Text Box 35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5" name="Text Box 35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6" name="Text Box 35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7" name="Text Box 35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8" name="Text Box 35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19" name="Text Box 35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0" name="Text Box 35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1" name="Text Box 35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2" name="Text Box 35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3" name="Text Box 35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4" name="Text Box 35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5" name="Text Box 35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6" name="Text Box 35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7" name="Text Box 36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8" name="Text Box 36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29" name="Text Box 36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0" name="Text Box 36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1" name="Text Box 36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2" name="Text Box 36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3" name="Text Box 36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4" name="Text Box 36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5" name="Text Box 36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6" name="Text Box 36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7" name="Text Box 36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8" name="Text Box 36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39" name="Text Box 36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0" name="Text Box 36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1" name="Text Box 36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2" name="Text Box 36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3" name="Text Box 36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4" name="Text Box 36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5" name="Text Box 36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6" name="Text Box 36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7" name="Text Box 36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8" name="Text Box 36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49" name="Text Box 36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0" name="Text Box 36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1" name="Text Box 36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2" name="Text Box 36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3" name="Text Box 36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4" name="Text Box 36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5" name="Text Box 36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6" name="Text Box 36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7" name="Text Box 36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8" name="Text Box 36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59" name="Text Box 36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0" name="Text Box 36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1" name="Text Box 36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2" name="Text Box 36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3" name="Text Box 36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4" name="Text Box 36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5" name="Text Box 36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6" name="Text Box 36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7" name="Text Box 36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8" name="Text Box 36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69" name="Text Box 36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0" name="Text Box 36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1" name="Text Box 36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2" name="Text Box 36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3" name="Text Box 36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4" name="Text Box 36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5" name="Text Box 36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6" name="Text Box 36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7" name="Text Box 36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8" name="Text Box 36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79" name="Text Box 36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0" name="Text Box 36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1" name="Text Box 36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2" name="Text Box 36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3" name="Text Box 36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4" name="Text Box 36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5" name="Text Box 36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6" name="Text Box 36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7" name="Text Box 36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8" name="Text Box 36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89" name="Text Box 36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0" name="Text Box 36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1" name="Text Box 36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2" name="Text Box 36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3" name="Text Box 36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4" name="Text Box 36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5" name="Text Box 36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6" name="Text Box 36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7" name="Text Box 36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8" name="Text Box 36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399" name="Text Box 36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0" name="Text Box 36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1" name="Text Box 36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2" name="Text Box 36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3" name="Text Box 36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4" name="Text Box 36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5" name="Text Box 36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6" name="Text Box 36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7" name="Text Box 36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8" name="Text Box 36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09" name="Text Box 36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0" name="Text Box 36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1" name="Text Box 36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2" name="Text Box 36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3" name="Text Box 36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4" name="Text Box 36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5" name="Text Box 36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6" name="Text Box 36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7" name="Text Box 36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8" name="Text Box 36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19" name="Text Box 36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0" name="Text Box 36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1" name="Text Box 36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2" name="Text Box 36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3" name="Text Box 36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4" name="Text Box 36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5" name="Text Box 36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6" name="Text Box 36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7" name="Text Box 37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8" name="Text Box 37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29" name="Text Box 37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0" name="Text Box 37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1" name="Text Box 37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2" name="Text Box 37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3" name="Text Box 37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4" name="Text Box 37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5" name="Text Box 37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6" name="Text Box 37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7" name="Text Box 37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8" name="Text Box 37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39" name="Text Box 37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0" name="Text Box 37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1" name="Text Box 37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2" name="Text Box 37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3" name="Text Box 37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4" name="Text Box 37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5" name="Text Box 37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6" name="Text Box 37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7" name="Text Box 37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8" name="Text Box 37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49" name="Text Box 37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0" name="Text Box 37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1" name="Text Box 37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2" name="Text Box 37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3" name="Text Box 37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4" name="Text Box 37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5" name="Text Box 37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6" name="Text Box 37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7" name="Text Box 37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8" name="Text Box 37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59" name="Text Box 37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0" name="Text Box 37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1" name="Text Box 37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2" name="Text Box 37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3" name="Text Box 37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4" name="Text Box 37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5" name="Text Box 37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6" name="Text Box 37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7" name="Text Box 37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8" name="Text Box 37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69" name="Text Box 37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0" name="Text Box 37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1" name="Text Box 37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2" name="Text Box 37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3" name="Text Box 37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4" name="Text Box 37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5" name="Text Box 37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6" name="Text Box 37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7" name="Text Box 37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8" name="Text Box 37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79" name="Text Box 37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0" name="Text Box 37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1" name="Text Box 37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2" name="Text Box 37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3" name="Text Box 37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4" name="Text Box 37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5" name="Text Box 37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6" name="Text Box 37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7" name="Text Box 37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8" name="Text Box 37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89" name="Text Box 37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0" name="Text Box 37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1" name="Text Box 37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2" name="Text Box 37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3" name="Text Box 37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4" name="Text Box 37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5" name="Text Box 37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6" name="Text Box 37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7" name="Text Box 37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8" name="Text Box 37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499" name="Text Box 37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0" name="Text Box 37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1" name="Text Box 37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2" name="Text Box 37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3" name="Text Box 37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4" name="Text Box 37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5" name="Text Box 37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6" name="Text Box 37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7" name="Text Box 37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8" name="Text Box 37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09" name="Text Box 37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0" name="Text Box 37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1" name="Text Box 37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2" name="Text Box 37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3" name="Text Box 37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4" name="Text Box 37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5" name="Text Box 37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6" name="Text Box 37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7" name="Text Box 37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8" name="Text Box 37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19" name="Text Box 37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0" name="Text Box 37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1" name="Text Box 37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2" name="Text Box 37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3" name="Text Box 37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4" name="Text Box 37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5" name="Text Box 37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6" name="Text Box 37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7" name="Text Box 38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8" name="Text Box 38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29" name="Text Box 38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0" name="Text Box 38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1" name="Text Box 38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2" name="Text Box 38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3" name="Text Box 38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4" name="Text Box 38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5" name="Text Box 38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6" name="Text Box 38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7" name="Text Box 38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8" name="Text Box 38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39" name="Text Box 38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0" name="Text Box 38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1" name="Text Box 38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2" name="Text Box 38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3" name="Text Box 38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4" name="Text Box 38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5" name="Text Box 38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6" name="Text Box 38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7" name="Text Box 38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8" name="Text Box 38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49" name="Text Box 38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0" name="Text Box 38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1" name="Text Box 38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2" name="Text Box 38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3" name="Text Box 38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4" name="Text Box 38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5" name="Text Box 38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6" name="Text Box 38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7" name="Text Box 38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8" name="Text Box 38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59" name="Text Box 38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0" name="Text Box 38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1" name="Text Box 38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2" name="Text Box 38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3" name="Text Box 38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4" name="Text Box 38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5" name="Text Box 38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6" name="Text Box 38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7" name="Text Box 38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8" name="Text Box 38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69" name="Text Box 38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0" name="Text Box 38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1" name="Text Box 38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2" name="Text Box 38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3" name="Text Box 38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4" name="Text Box 38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5" name="Text Box 38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6" name="Text Box 38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7" name="Text Box 38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8" name="Text Box 38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79" name="Text Box 38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0" name="Text Box 38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1" name="Text Box 38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2" name="Text Box 38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3" name="Text Box 38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4" name="Text Box 38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5" name="Text Box 38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6" name="Text Box 38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7" name="Text Box 38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8" name="Text Box 38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89" name="Text Box 38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0" name="Text Box 38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1" name="Text Box 38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2" name="Text Box 38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3" name="Text Box 38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4" name="Text Box 38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5" name="Text Box 38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6" name="Text Box 38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7" name="Text Box 38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8" name="Text Box 38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599" name="Text Box 38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0" name="Text Box 38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1" name="Text Box 38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2" name="Text Box 38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3" name="Text Box 38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4" name="Text Box 38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5" name="Text Box 38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6" name="Text Box 38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7" name="Text Box 38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8" name="Text Box 38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09" name="Text Box 38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0" name="Text Box 38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1" name="Text Box 38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2" name="Text Box 38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3" name="Text Box 38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4" name="Text Box 38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5" name="Text Box 38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6" name="Text Box 38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7" name="Text Box 38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8" name="Text Box 38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19" name="Text Box 38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0" name="Text Box 38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1" name="Text Box 38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2" name="Text Box 38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3" name="Text Box 38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4" name="Text Box 38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5" name="Text Box 38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6" name="Text Box 38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7" name="Text Box 39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8" name="Text Box 39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29" name="Text Box 39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0" name="Text Box 39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1" name="Text Box 39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2" name="Text Box 39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3" name="Text Box 39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4" name="Text Box 39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5" name="Text Box 39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6" name="Text Box 39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7" name="Text Box 39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8" name="Text Box 39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39" name="Text Box 39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0" name="Text Box 39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1" name="Text Box 39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2" name="Text Box 39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3" name="Text Box 39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4" name="Text Box 39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5" name="Text Box 39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6" name="Text Box 39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7" name="Text Box 39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8" name="Text Box 39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49" name="Text Box 39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0" name="Text Box 39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1" name="Text Box 39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2" name="Text Box 39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3" name="Text Box 39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4" name="Text Box 39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5" name="Text Box 39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6" name="Text Box 39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7" name="Text Box 39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8" name="Text Box 39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59" name="Text Box 39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0" name="Text Box 39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1" name="Text Box 39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2" name="Text Box 39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3" name="Text Box 39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4" name="Text Box 39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5" name="Text Box 39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6" name="Text Box 39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7" name="Text Box 39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8" name="Text Box 39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69" name="Text Box 39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0" name="Text Box 39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1" name="Text Box 39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2" name="Text Box 39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3" name="Text Box 39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4" name="Text Box 39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5" name="Text Box 39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6" name="Text Box 39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7" name="Text Box 39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8" name="Text Box 39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79" name="Text Box 39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0" name="Text Box 39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1" name="Text Box 39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2" name="Text Box 39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3" name="Text Box 39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4" name="Text Box 39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5" name="Text Box 39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6" name="Text Box 39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7" name="Text Box 39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8" name="Text Box 39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89" name="Text Box 39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0" name="Text Box 39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1" name="Text Box 39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2" name="Text Box 39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3" name="Text Box 39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4" name="Text Box 39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5" name="Text Box 39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6" name="Text Box 39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7" name="Text Box 39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8" name="Text Box 39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699" name="Text Box 39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0" name="Text Box 39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1" name="Text Box 39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2" name="Text Box 39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3" name="Text Box 39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4" name="Text Box 39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5" name="Text Box 39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6" name="Text Box 39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7" name="Text Box 39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8" name="Text Box 39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09" name="Text Box 39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0" name="Text Box 39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1" name="Text Box 39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2" name="Text Box 39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3" name="Text Box 39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4" name="Text Box 39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5" name="Text Box 39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6" name="Text Box 39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7" name="Text Box 39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8" name="Text Box 39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19" name="Text Box 39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0" name="Text Box 39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1" name="Text Box 39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2" name="Text Box 39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3" name="Text Box 39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4" name="Text Box 39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5" name="Text Box 39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6" name="Text Box 39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7" name="Text Box 40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8" name="Text Box 40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29" name="Text Box 40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0" name="Text Box 40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1" name="Text Box 40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2" name="Text Box 40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3" name="Text Box 40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4" name="Text Box 40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5" name="Text Box 40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6" name="Text Box 40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7" name="Text Box 40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8" name="Text Box 40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39" name="Text Box 40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0" name="Text Box 40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1" name="Text Box 40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2" name="Text Box 40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3" name="Text Box 40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4" name="Text Box 40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5" name="Text Box 40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6" name="Text Box 40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7" name="Text Box 40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8" name="Text Box 40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49" name="Text Box 40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0" name="Text Box 40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1" name="Text Box 40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2" name="Text Box 40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3" name="Text Box 40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4" name="Text Box 40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5" name="Text Box 40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6" name="Text Box 40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7" name="Text Box 40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8" name="Text Box 40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59" name="Text Box 40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0" name="Text Box 40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1" name="Text Box 40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2" name="Text Box 40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3" name="Text Box 40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4" name="Text Box 40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5" name="Text Box 40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6" name="Text Box 40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7" name="Text Box 40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8" name="Text Box 40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69" name="Text Box 40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0" name="Text Box 40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1" name="Text Box 40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2" name="Text Box 40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3" name="Text Box 40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4" name="Text Box 40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5" name="Text Box 40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6" name="Text Box 40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7" name="Text Box 40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8" name="Text Box 40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79" name="Text Box 40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0" name="Text Box 40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1" name="Text Box 40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2" name="Text Box 40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3" name="Text Box 40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4" name="Text Box 40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5" name="Text Box 40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6" name="Text Box 40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7" name="Text Box 40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8" name="Text Box 40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89" name="Text Box 40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0" name="Text Box 40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1" name="Text Box 40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2" name="Text Box 40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3" name="Text Box 40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4" name="Text Box 40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5" name="Text Box 40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6" name="Text Box 40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7" name="Text Box 40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8" name="Text Box 40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799" name="Text Box 40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0" name="Text Box 40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1" name="Text Box 40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2" name="Text Box 40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3" name="Text Box 40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4" name="Text Box 40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5" name="Text Box 40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6" name="Text Box 40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7" name="Text Box 40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8" name="Text Box 40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09" name="Text Box 40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0" name="Text Box 40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1" name="Text Box 40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2" name="Text Box 40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3" name="Text Box 40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4" name="Text Box 40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5" name="Text Box 40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6" name="Text Box 40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7" name="Text Box 40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8" name="Text Box 40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19" name="Text Box 40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0" name="Text Box 40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1" name="Text Box 40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2" name="Text Box 40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3" name="Text Box 40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4" name="Text Box 40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5" name="Text Box 40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6" name="Text Box 40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7" name="Text Box 41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8" name="Text Box 41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29" name="Text Box 41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0" name="Text Box 41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1" name="Text Box 41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2" name="Text Box 41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3" name="Text Box 41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4" name="Text Box 41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5" name="Text Box 41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6" name="Text Box 41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7" name="Text Box 41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8" name="Text Box 41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39" name="Text Box 41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0" name="Text Box 41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1" name="Text Box 41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2" name="Text Box 41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3" name="Text Box 41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4" name="Text Box 41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5" name="Text Box 41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6" name="Text Box 41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7" name="Text Box 41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8" name="Text Box 41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49" name="Text Box 41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0" name="Text Box 41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1" name="Text Box 41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2" name="Text Box 41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3" name="Text Box 41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4" name="Text Box 41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5" name="Text Box 41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6" name="Text Box 41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7" name="Text Box 41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8" name="Text Box 41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59" name="Text Box 41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0" name="Text Box 41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1" name="Text Box 41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2" name="Text Box 41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3" name="Text Box 41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4" name="Text Box 41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5" name="Text Box 41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6" name="Text Box 41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7" name="Text Box 41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8" name="Text Box 41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69" name="Text Box 41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0" name="Text Box 41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1" name="Text Box 41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2" name="Text Box 41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3" name="Text Box 41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4" name="Text Box 41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5" name="Text Box 41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6" name="Text Box 41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7" name="Text Box 41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8" name="Text Box 41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79" name="Text Box 41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0" name="Text Box 41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1" name="Text Box 41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2" name="Text Box 41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3" name="Text Box 41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4" name="Text Box 41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5" name="Text Box 41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6" name="Text Box 41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7" name="Text Box 41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8" name="Text Box 41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89" name="Text Box 41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0" name="Text Box 41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1" name="Text Box 41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2" name="Text Box 41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3" name="Text Box 41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4" name="Text Box 41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5" name="Text Box 41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6" name="Text Box 41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7" name="Text Box 41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8" name="Text Box 41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899" name="Text Box 41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0" name="Text Box 41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1" name="Text Box 41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2" name="Text Box 41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3" name="Text Box 41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4" name="Text Box 41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5" name="Text Box 41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6" name="Text Box 41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7" name="Text Box 41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8" name="Text Box 41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09" name="Text Box 41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0" name="Text Box 41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1" name="Text Box 41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2" name="Text Box 41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3" name="Text Box 41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4" name="Text Box 41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5" name="Text Box 41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6" name="Text Box 41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7" name="Text Box 41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8" name="Text Box 41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19" name="Text Box 41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0" name="Text Box 41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1" name="Text Box 41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2" name="Text Box 41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3" name="Text Box 41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4" name="Text Box 41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5" name="Text Box 41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6" name="Text Box 41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7" name="Text Box 42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8" name="Text Box 42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29" name="Text Box 42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0" name="Text Box 42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1" name="Text Box 42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2" name="Text Box 42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3" name="Text Box 42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4" name="Text Box 42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5" name="Text Box 42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6" name="Text Box 42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7" name="Text Box 42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8" name="Text Box 42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39" name="Text Box 42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0" name="Text Box 42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1" name="Text Box 42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2" name="Text Box 42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3" name="Text Box 42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4" name="Text Box 42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5" name="Text Box 42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6" name="Text Box 42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7" name="Text Box 42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8" name="Text Box 42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49" name="Text Box 42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0" name="Text Box 42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1" name="Text Box 42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2" name="Text Box 42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3" name="Text Box 42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4" name="Text Box 42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5" name="Text Box 42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6" name="Text Box 42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7" name="Text Box 42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8" name="Text Box 42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59" name="Text Box 42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0" name="Text Box 42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1" name="Text Box 42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2" name="Text Box 42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3" name="Text Box 42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4" name="Text Box 42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5" name="Text Box 42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6" name="Text Box 42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7" name="Text Box 42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8" name="Text Box 42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69" name="Text Box 42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0" name="Text Box 42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1" name="Text Box 42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2" name="Text Box 42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3" name="Text Box 42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4" name="Text Box 42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5" name="Text Box 42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6" name="Text Box 42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7" name="Text Box 42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8" name="Text Box 42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79" name="Text Box 42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0" name="Text Box 42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1" name="Text Box 42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2" name="Text Box 42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3" name="Text Box 42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4" name="Text Box 42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5" name="Text Box 42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6" name="Text Box 42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7" name="Text Box 42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8" name="Text Box 42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89" name="Text Box 42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0" name="Text Box 42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1" name="Text Box 42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2" name="Text Box 42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3" name="Text Box 42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4" name="Text Box 42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5" name="Text Box 42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6" name="Text Box 42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7" name="Text Box 42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8" name="Text Box 42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9999" name="Text Box 42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0" name="Text Box 42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1" name="Text Box 42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2" name="Text Box 42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3" name="Text Box 42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4" name="Text Box 42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5" name="Text Box 42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6" name="Text Box 42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7" name="Text Box 42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8" name="Text Box 42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09" name="Text Box 42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0" name="Text Box 42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1" name="Text Box 42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2" name="Text Box 42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3" name="Text Box 42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4" name="Text Box 42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5" name="Text Box 42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6" name="Text Box 42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7" name="Text Box 42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8" name="Text Box 42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19" name="Text Box 42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0" name="Text Box 42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1" name="Text Box 42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2" name="Text Box 42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3" name="Text Box 42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4" name="Text Box 42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5" name="Text Box 42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6" name="Text Box 42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7" name="Text Box 43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8" name="Text Box 43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29" name="Text Box 43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0" name="Text Box 43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1" name="Text Box 43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2" name="Text Box 43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3" name="Text Box 43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4" name="Text Box 43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5" name="Text Box 43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6" name="Text Box 43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7" name="Text Box 43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8" name="Text Box 43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39" name="Text Box 43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0" name="Text Box 43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1" name="Text Box 43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2" name="Text Box 43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3" name="Text Box 43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4" name="Text Box 43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5" name="Text Box 43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6" name="Text Box 43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7" name="Text Box 43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8" name="Text Box 43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49" name="Text Box 43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0" name="Text Box 43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1" name="Text Box 43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2" name="Text Box 43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3" name="Text Box 43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4" name="Text Box 43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5" name="Text Box 43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6" name="Text Box 43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7" name="Text Box 43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8" name="Text Box 43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59" name="Text Box 43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0" name="Text Box 43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1" name="Text Box 43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2" name="Text Box 43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3" name="Text Box 43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4" name="Text Box 43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5" name="Text Box 43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6" name="Text Box 43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7" name="Text Box 43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8" name="Text Box 43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69" name="Text Box 43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0" name="Text Box 43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1" name="Text Box 43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2" name="Text Box 43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3" name="Text Box 43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4" name="Text Box 43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5" name="Text Box 43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6" name="Text Box 43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7" name="Text Box 43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8" name="Text Box 43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79" name="Text Box 43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0" name="Text Box 43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1" name="Text Box 43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2" name="Text Box 43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3" name="Text Box 43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4" name="Text Box 43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5" name="Text Box 43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6" name="Text Box 43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7" name="Text Box 43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8" name="Text Box 43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89" name="Text Box 43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0" name="Text Box 43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1" name="Text Box 43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2" name="Text Box 43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3" name="Text Box 43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4" name="Text Box 43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5" name="Text Box 43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6" name="Text Box 43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7" name="Text Box 43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8" name="Text Box 43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099" name="Text Box 43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0" name="Text Box 43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1" name="Text Box 43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2" name="Text Box 43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3" name="Text Box 43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4" name="Text Box 43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5" name="Text Box 43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6" name="Text Box 43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7" name="Text Box 43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8" name="Text Box 43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09" name="Text Box 43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0" name="Text Box 43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1" name="Text Box 43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2" name="Text Box 43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3" name="Text Box 43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4" name="Text Box 43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5" name="Text Box 43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6" name="Text Box 43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7" name="Text Box 43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8" name="Text Box 43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19" name="Text Box 43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0" name="Text Box 43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1" name="Text Box 43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2" name="Text Box 43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3" name="Text Box 43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4" name="Text Box 43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5" name="Text Box 43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6" name="Text Box 43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7" name="Text Box 44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8" name="Text Box 44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29" name="Text Box 44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0" name="Text Box 44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1" name="Text Box 44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2" name="Text Box 44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3" name="Text Box 44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4" name="Text Box 44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5" name="Text Box 44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6" name="Text Box 44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7" name="Text Box 44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8" name="Text Box 44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39" name="Text Box 44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0" name="Text Box 44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1" name="Text Box 44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2" name="Text Box 44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3" name="Text Box 44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4" name="Text Box 44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5" name="Text Box 44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6" name="Text Box 44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7" name="Text Box 44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8" name="Text Box 44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49" name="Text Box 44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0" name="Text Box 44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1" name="Text Box 44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2" name="Text Box 44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3" name="Text Box 44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4" name="Text Box 44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5" name="Text Box 44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6" name="Text Box 44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7" name="Text Box 44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8" name="Text Box 44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59" name="Text Box 44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0" name="Text Box 44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1" name="Text Box 44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2" name="Text Box 44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3" name="Text Box 44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4" name="Text Box 44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5" name="Text Box 44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6" name="Text Box 44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7" name="Text Box 44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8" name="Text Box 44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69" name="Text Box 44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0" name="Text Box 44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1" name="Text Box 44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2" name="Text Box 44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3" name="Text Box 44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4" name="Text Box 44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5" name="Text Box 44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6" name="Text Box 44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7" name="Text Box 44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8" name="Text Box 44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79" name="Text Box 44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0" name="Text Box 44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1" name="Text Box 44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2" name="Text Box 44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3" name="Text Box 44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4" name="Text Box 44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5" name="Text Box 44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6" name="Text Box 44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7" name="Text Box 44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8" name="Text Box 44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89" name="Text Box 44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0" name="Text Box 44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1" name="Text Box 44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2" name="Text Box 44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3" name="Text Box 44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4" name="Text Box 44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5" name="Text Box 44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6" name="Text Box 44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7" name="Text Box 44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8" name="Text Box 44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199" name="Text Box 44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0" name="Text Box 44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1" name="Text Box 44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2" name="Text Box 44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3" name="Text Box 44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4" name="Text Box 44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5" name="Text Box 44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6" name="Text Box 44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7" name="Text Box 44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8" name="Text Box 44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09" name="Text Box 44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0" name="Text Box 44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1" name="Text Box 44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2" name="Text Box 44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3" name="Text Box 44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4" name="Text Box 44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5" name="Text Box 44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6" name="Text Box 44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7" name="Text Box 44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8" name="Text Box 44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19" name="Text Box 44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0" name="Text Box 44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1" name="Text Box 44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2" name="Text Box 44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3" name="Text Box 44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4" name="Text Box 44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5" name="Text Box 44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6" name="Text Box 44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7" name="Text Box 45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8" name="Text Box 45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29" name="Text Box 45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0" name="Text Box 45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1" name="Text Box 45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2" name="Text Box 45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3" name="Text Box 45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4" name="Text Box 45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5" name="Text Box 45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6" name="Text Box 45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7" name="Text Box 45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8" name="Text Box 45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39" name="Text Box 45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0" name="Text Box 45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1" name="Text Box 45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2" name="Text Box 45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3" name="Text Box 45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4" name="Text Box 45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5" name="Text Box 45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6" name="Text Box 45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7" name="Text Box 45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8" name="Text Box 45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49" name="Text Box 45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0" name="Text Box 45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1" name="Text Box 45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2" name="Text Box 45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3" name="Text Box 45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4" name="Text Box 45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5" name="Text Box 45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6" name="Text Box 45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7" name="Text Box 45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8" name="Text Box 45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59" name="Text Box 45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0" name="Text Box 45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1" name="Text Box 45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2" name="Text Box 45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3" name="Text Box 45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4" name="Text Box 45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5" name="Text Box 45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6" name="Text Box 45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7" name="Text Box 45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8" name="Text Box 45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69" name="Text Box 45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0" name="Text Box 45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1" name="Text Box 45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2" name="Text Box 45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3" name="Text Box 45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4" name="Text Box 45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5" name="Text Box 45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6" name="Text Box 45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7" name="Text Box 45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8" name="Text Box 45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79" name="Text Box 45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0" name="Text Box 45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1" name="Text Box 45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2" name="Text Box 45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3" name="Text Box 45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4" name="Text Box 45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5" name="Text Box 45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6" name="Text Box 45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7" name="Text Box 45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8" name="Text Box 45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89" name="Text Box 45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0" name="Text Box 45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1" name="Text Box 45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2" name="Text Box 45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3" name="Text Box 45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4" name="Text Box 45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5" name="Text Box 45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6" name="Text Box 45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7" name="Text Box 45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8" name="Text Box 45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299" name="Text Box 45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0" name="Text Box 45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1" name="Text Box 45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2" name="Text Box 45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3" name="Text Box 45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4" name="Text Box 45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5" name="Text Box 45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6" name="Text Box 45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7" name="Text Box 45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8" name="Text Box 45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09" name="Text Box 45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0" name="Text Box 45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1" name="Text Box 45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2" name="Text Box 45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3" name="Text Box 45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4" name="Text Box 45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5" name="Text Box 45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6" name="Text Box 45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7" name="Text Box 45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8" name="Text Box 45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19" name="Text Box 45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0" name="Text Box 45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1" name="Text Box 45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2" name="Text Box 45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3" name="Text Box 45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4" name="Text Box 45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5" name="Text Box 45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6" name="Text Box 45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7" name="Text Box 46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8" name="Text Box 46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29" name="Text Box 46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0" name="Text Box 46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1" name="Text Box 46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2" name="Text Box 46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3" name="Text Box 46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4" name="Text Box 46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5" name="Text Box 46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6" name="Text Box 46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7" name="Text Box 46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8" name="Text Box 46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39" name="Text Box 46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0" name="Text Box 46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1" name="Text Box 46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2" name="Text Box 46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3" name="Text Box 46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4" name="Text Box 46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5" name="Text Box 46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6" name="Text Box 46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7" name="Text Box 46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8" name="Text Box 46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49" name="Text Box 46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0" name="Text Box 46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1" name="Text Box 46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2" name="Text Box 46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3" name="Text Box 46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4" name="Text Box 46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5" name="Text Box 46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6" name="Text Box 46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7" name="Text Box 46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8" name="Text Box 46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59" name="Text Box 46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0" name="Text Box 46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1" name="Text Box 46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2" name="Text Box 46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3" name="Text Box 46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4" name="Text Box 46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5" name="Text Box 46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6" name="Text Box 46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7" name="Text Box 46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8" name="Text Box 46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69" name="Text Box 46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0" name="Text Box 46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1" name="Text Box 46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2" name="Text Box 46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3" name="Text Box 46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4" name="Text Box 46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5" name="Text Box 46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6" name="Text Box 46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7" name="Text Box 46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8" name="Text Box 46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79" name="Text Box 46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0" name="Text Box 46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1" name="Text Box 46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2" name="Text Box 46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3" name="Text Box 46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4" name="Text Box 46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5" name="Text Box 46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6" name="Text Box 46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7" name="Text Box 46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8" name="Text Box 46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89" name="Text Box 46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0" name="Text Box 46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1" name="Text Box 46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2" name="Text Box 46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3" name="Text Box 46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4" name="Text Box 46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5" name="Text Box 46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6" name="Text Box 46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7" name="Text Box 46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8" name="Text Box 46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399" name="Text Box 46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0" name="Text Box 46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1" name="Text Box 46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2" name="Text Box 46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3" name="Text Box 46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4" name="Text Box 46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5" name="Text Box 46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6" name="Text Box 46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7" name="Text Box 46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8" name="Text Box 46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09" name="Text Box 46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0" name="Text Box 46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1" name="Text Box 46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2" name="Text Box 46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3" name="Text Box 46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4" name="Text Box 46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5" name="Text Box 46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6" name="Text Box 46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7" name="Text Box 46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8" name="Text Box 46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19" name="Text Box 46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0" name="Text Box 46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1" name="Text Box 46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2" name="Text Box 46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3" name="Text Box 46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4" name="Text Box 46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5" name="Text Box 46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6" name="Text Box 46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7" name="Text Box 47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8" name="Text Box 47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29" name="Text Box 47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0" name="Text Box 47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1" name="Text Box 47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2" name="Text Box 47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3" name="Text Box 47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4" name="Text Box 47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5" name="Text Box 47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6" name="Text Box 47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7" name="Text Box 47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8" name="Text Box 47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39" name="Text Box 47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0" name="Text Box 47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1" name="Text Box 47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2" name="Text Box 47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3" name="Text Box 47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4" name="Text Box 47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5" name="Text Box 47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6" name="Text Box 47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7" name="Text Box 47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8" name="Text Box 47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49" name="Text Box 47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0" name="Text Box 47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1" name="Text Box 47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2" name="Text Box 47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3" name="Text Box 47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4" name="Text Box 47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5" name="Text Box 47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6" name="Text Box 47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7" name="Text Box 47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8" name="Text Box 47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59" name="Text Box 47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0" name="Text Box 47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1" name="Text Box 47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2" name="Text Box 47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3" name="Text Box 47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4" name="Text Box 47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5" name="Text Box 47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6" name="Text Box 47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7" name="Text Box 47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8" name="Text Box 47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69" name="Text Box 47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0" name="Text Box 47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1" name="Text Box 47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2" name="Text Box 47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3" name="Text Box 47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4" name="Text Box 47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5" name="Text Box 47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6" name="Text Box 47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7" name="Text Box 47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8" name="Text Box 47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79" name="Text Box 47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0" name="Text Box 47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1" name="Text Box 47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2" name="Text Box 47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3" name="Text Box 47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4" name="Text Box 47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5" name="Text Box 47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6" name="Text Box 47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7" name="Text Box 47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8" name="Text Box 47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89" name="Text Box 47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0" name="Text Box 47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1" name="Text Box 47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2" name="Text Box 47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3" name="Text Box 47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4" name="Text Box 47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5" name="Text Box 47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6" name="Text Box 47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7" name="Text Box 47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8" name="Text Box 47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499" name="Text Box 47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0" name="Text Box 47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1" name="Text Box 47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2" name="Text Box 47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3" name="Text Box 47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4" name="Text Box 47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5" name="Text Box 47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6" name="Text Box 47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7" name="Text Box 47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8" name="Text Box 47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09" name="Text Box 47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0" name="Text Box 47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1" name="Text Box 47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2" name="Text Box 47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3" name="Text Box 47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4" name="Text Box 47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5" name="Text Box 47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6" name="Text Box 47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7" name="Text Box 47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8" name="Text Box 47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19" name="Text Box 47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0" name="Text Box 47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1" name="Text Box 47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2" name="Text Box 47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3" name="Text Box 47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4" name="Text Box 47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5" name="Text Box 47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6" name="Text Box 47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7" name="Text Box 48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8" name="Text Box 48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29" name="Text Box 48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0" name="Text Box 48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1" name="Text Box 48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2" name="Text Box 48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3" name="Text Box 48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4" name="Text Box 48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5" name="Text Box 48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6" name="Text Box 48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7" name="Text Box 48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8" name="Text Box 48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39" name="Text Box 48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0" name="Text Box 48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1" name="Text Box 48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2" name="Text Box 48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3" name="Text Box 48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4" name="Text Box 48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5" name="Text Box 48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6" name="Text Box 48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7" name="Text Box 48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8" name="Text Box 48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49" name="Text Box 48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0" name="Text Box 48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1" name="Text Box 48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2" name="Text Box 48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3" name="Text Box 48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4" name="Text Box 48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5" name="Text Box 48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6" name="Text Box 48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7" name="Text Box 48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8" name="Text Box 48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59" name="Text Box 48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0" name="Text Box 48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1" name="Text Box 48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2" name="Text Box 48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3" name="Text Box 48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4" name="Text Box 48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5" name="Text Box 48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6" name="Text Box 48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7" name="Text Box 48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8" name="Text Box 48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69" name="Text Box 48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0" name="Text Box 48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1" name="Text Box 48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2" name="Text Box 48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3" name="Text Box 48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4" name="Text Box 48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5" name="Text Box 48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6" name="Text Box 48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7" name="Text Box 48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8" name="Text Box 48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79" name="Text Box 48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0" name="Text Box 48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1" name="Text Box 48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2" name="Text Box 48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3" name="Text Box 48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4" name="Text Box 48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5" name="Text Box 48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6" name="Text Box 48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7" name="Text Box 48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8" name="Text Box 48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89" name="Text Box 48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0" name="Text Box 48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1" name="Text Box 48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2" name="Text Box 48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3" name="Text Box 48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4" name="Text Box 48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5" name="Text Box 48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6" name="Text Box 48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7" name="Text Box 48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8" name="Text Box 48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599" name="Text Box 48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0" name="Text Box 48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1" name="Text Box 48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2" name="Text Box 48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3" name="Text Box 48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4" name="Text Box 48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5" name="Text Box 48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6" name="Text Box 48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7" name="Text Box 48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8" name="Text Box 48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09" name="Text Box 48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0" name="Text Box 48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1" name="Text Box 48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2" name="Text Box 48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3" name="Text Box 48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4" name="Text Box 48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5" name="Text Box 48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6" name="Text Box 48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7" name="Text Box 48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8" name="Text Box 48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19" name="Text Box 48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0" name="Text Box 48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1" name="Text Box 48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2" name="Text Box 48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3" name="Text Box 48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4" name="Text Box 48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5" name="Text Box 48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6" name="Text Box 48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7" name="Text Box 49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8" name="Text Box 49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29" name="Text Box 49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0" name="Text Box 49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1" name="Text Box 49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2" name="Text Box 49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3" name="Text Box 49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4" name="Text Box 49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5" name="Text Box 49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6" name="Text Box 49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7" name="Text Box 49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8" name="Text Box 49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39" name="Text Box 49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0" name="Text Box 49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1" name="Text Box 49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2" name="Text Box 49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3" name="Text Box 49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4" name="Text Box 49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5" name="Text Box 49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6" name="Text Box 49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7" name="Text Box 49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8" name="Text Box 49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49" name="Text Box 49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0" name="Text Box 49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1" name="Text Box 49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2" name="Text Box 49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3" name="Text Box 49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4" name="Text Box 49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5" name="Text Box 49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6" name="Text Box 49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7" name="Text Box 49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8" name="Text Box 49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59" name="Text Box 49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0" name="Text Box 49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1" name="Text Box 49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2" name="Text Box 49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3" name="Text Box 49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4" name="Text Box 49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5" name="Text Box 49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6" name="Text Box 49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7" name="Text Box 49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8" name="Text Box 49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69" name="Text Box 49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0" name="Text Box 49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1" name="Text Box 49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2" name="Text Box 49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3" name="Text Box 49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4" name="Text Box 49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5" name="Text Box 49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6" name="Text Box 49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7" name="Text Box 49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8" name="Text Box 49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79" name="Text Box 49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0" name="Text Box 49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1" name="Text Box 49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2" name="Text Box 49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3" name="Text Box 49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4" name="Text Box 49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5" name="Text Box 49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6" name="Text Box 49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7" name="Text Box 49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8" name="Text Box 49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89" name="Text Box 49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0" name="Text Box 49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1" name="Text Box 49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2" name="Text Box 49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3" name="Text Box 49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4" name="Text Box 49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5" name="Text Box 49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6" name="Text Box 49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7" name="Text Box 49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8" name="Text Box 49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699" name="Text Box 49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0" name="Text Box 49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1" name="Text Box 49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2" name="Text Box 49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3" name="Text Box 49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4" name="Text Box 49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5" name="Text Box 49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6" name="Text Box 49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7" name="Text Box 49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8" name="Text Box 49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09" name="Text Box 49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0" name="Text Box 49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1" name="Text Box 49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2" name="Text Box 49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3" name="Text Box 49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4" name="Text Box 49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5" name="Text Box 49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6" name="Text Box 49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7" name="Text Box 49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8" name="Text Box 49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19" name="Text Box 49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0" name="Text Box 49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1" name="Text Box 49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2" name="Text Box 49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3" name="Text Box 49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4" name="Text Box 49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5" name="Text Box 49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6" name="Text Box 49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7" name="Text Box 50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8" name="Text Box 50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29" name="Text Box 50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0" name="Text Box 50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1" name="Text Box 50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2" name="Text Box 50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3" name="Text Box 50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4" name="Text Box 50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5" name="Text Box 50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6" name="Text Box 50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7" name="Text Box 50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8" name="Text Box 50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39" name="Text Box 50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0" name="Text Box 50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1" name="Text Box 50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2" name="Text Box 50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3" name="Text Box 50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4" name="Text Box 50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5" name="Text Box 50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6" name="Text Box 50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7" name="Text Box 50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8" name="Text Box 50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49" name="Text Box 50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0" name="Text Box 50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1" name="Text Box 50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2" name="Text Box 50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3" name="Text Box 50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4" name="Text Box 50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5" name="Text Box 50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6" name="Text Box 50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7" name="Text Box 50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8" name="Text Box 50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59" name="Text Box 50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0" name="Text Box 50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1" name="Text Box 50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2" name="Text Box 50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3" name="Text Box 50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4" name="Text Box 50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5" name="Text Box 50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6" name="Text Box 50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7" name="Text Box 50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8" name="Text Box 50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69" name="Text Box 50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0" name="Text Box 50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1" name="Text Box 50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2" name="Text Box 50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3" name="Text Box 50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4" name="Text Box 50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5" name="Text Box 50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6" name="Text Box 50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7" name="Text Box 50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8" name="Text Box 50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79" name="Text Box 50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0" name="Text Box 50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1" name="Text Box 50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2" name="Text Box 50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3" name="Text Box 50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4" name="Text Box 50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5" name="Text Box 50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6" name="Text Box 50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7" name="Text Box 50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8" name="Text Box 50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89" name="Text Box 50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0" name="Text Box 50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1" name="Text Box 50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2" name="Text Box 50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3" name="Text Box 50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4" name="Text Box 50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5" name="Text Box 50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6" name="Text Box 50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7" name="Text Box 50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8" name="Text Box 50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799" name="Text Box 50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0" name="Text Box 50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1" name="Text Box 50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2" name="Text Box 50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3" name="Text Box 50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4" name="Text Box 50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5" name="Text Box 50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6" name="Text Box 50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7" name="Text Box 50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8" name="Text Box 50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09" name="Text Box 50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0" name="Text Box 50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1" name="Text Box 50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2" name="Text Box 50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3" name="Text Box 50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4" name="Text Box 50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5" name="Text Box 50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6" name="Text Box 50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7" name="Text Box 50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8" name="Text Box 50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19" name="Text Box 50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0" name="Text Box 50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1" name="Text Box 50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2" name="Text Box 50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3" name="Text Box 50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4" name="Text Box 50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5" name="Text Box 50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6" name="Text Box 50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7" name="Text Box 51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8" name="Text Box 51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29" name="Text Box 51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0" name="Text Box 51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1" name="Text Box 51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2" name="Text Box 51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3" name="Text Box 51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4" name="Text Box 51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5" name="Text Box 51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6" name="Text Box 51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7" name="Text Box 51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8" name="Text Box 51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39" name="Text Box 51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0" name="Text Box 51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1" name="Text Box 51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2" name="Text Box 51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3" name="Text Box 51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4" name="Text Box 51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5" name="Text Box 51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6" name="Text Box 51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7" name="Text Box 51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8" name="Text Box 51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49" name="Text Box 51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0" name="Text Box 51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1" name="Text Box 51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2" name="Text Box 51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3" name="Text Box 51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4" name="Text Box 51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5" name="Text Box 51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6" name="Text Box 51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7" name="Text Box 51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8" name="Text Box 51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59" name="Text Box 51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0" name="Text Box 51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1" name="Text Box 51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2" name="Text Box 51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3" name="Text Box 51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4" name="Text Box 51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5" name="Text Box 51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6" name="Text Box 51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7" name="Text Box 51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8" name="Text Box 51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69" name="Text Box 51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0" name="Text Box 51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1" name="Text Box 51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2" name="Text Box 51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3" name="Text Box 51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4" name="Text Box 51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5" name="Text Box 51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6" name="Text Box 51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7" name="Text Box 51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8" name="Text Box 51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79" name="Text Box 51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0" name="Text Box 51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1" name="Text Box 51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2" name="Text Box 51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3" name="Text Box 51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4" name="Text Box 51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5" name="Text Box 51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6" name="Text Box 51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7" name="Text Box 51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8" name="Text Box 51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89" name="Text Box 51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0" name="Text Box 51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1" name="Text Box 51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2" name="Text Box 51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3" name="Text Box 51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4" name="Text Box 51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5" name="Text Box 51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6" name="Text Box 51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7" name="Text Box 51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8" name="Text Box 51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899" name="Text Box 51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0" name="Text Box 51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1" name="Text Box 51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2" name="Text Box 51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3" name="Text Box 51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4" name="Text Box 51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5" name="Text Box 51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6" name="Text Box 51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7" name="Text Box 51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8" name="Text Box 51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09" name="Text Box 51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0" name="Text Box 51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1" name="Text Box 51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2" name="Text Box 51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3" name="Text Box 51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4" name="Text Box 51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5" name="Text Box 51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6" name="Text Box 51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7" name="Text Box 51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8" name="Text Box 51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19" name="Text Box 51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0" name="Text Box 51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1" name="Text Box 51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2" name="Text Box 51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3" name="Text Box 51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4" name="Text Box 51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5" name="Text Box 51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6" name="Text Box 51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7" name="Text Box 52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8" name="Text Box 52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29" name="Text Box 52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0" name="Text Box 52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1" name="Text Box 52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2" name="Text Box 52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3" name="Text Box 52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4" name="Text Box 52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5" name="Text Box 52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6" name="Text Box 52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7" name="Text Box 52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8" name="Text Box 52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39" name="Text Box 52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0" name="Text Box 52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1" name="Text Box 52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2" name="Text Box 52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3" name="Text Box 52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4" name="Text Box 52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5" name="Text Box 52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6" name="Text Box 52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7" name="Text Box 52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8" name="Text Box 52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49" name="Text Box 52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0" name="Text Box 52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1" name="Text Box 52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2" name="Text Box 52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3" name="Text Box 52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4" name="Text Box 52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5" name="Text Box 52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6" name="Text Box 52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7" name="Text Box 52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8" name="Text Box 52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59" name="Text Box 52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0" name="Text Box 52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1" name="Text Box 52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2" name="Text Box 52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3" name="Text Box 52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4" name="Text Box 52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5" name="Text Box 52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6" name="Text Box 52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7" name="Text Box 52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8" name="Text Box 52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69" name="Text Box 52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0" name="Text Box 52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1" name="Text Box 52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2" name="Text Box 52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3" name="Text Box 52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4" name="Text Box 52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5" name="Text Box 52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6" name="Text Box 52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7" name="Text Box 52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8" name="Text Box 52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79" name="Text Box 52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0" name="Text Box 52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1" name="Text Box 52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2" name="Text Box 52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3" name="Text Box 52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4" name="Text Box 52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5" name="Text Box 52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6" name="Text Box 52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7" name="Text Box 52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8" name="Text Box 52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89" name="Text Box 52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0" name="Text Box 52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1" name="Text Box 52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2" name="Text Box 52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3" name="Text Box 52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4" name="Text Box 52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5" name="Text Box 52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6" name="Text Box 52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7" name="Text Box 52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8" name="Text Box 52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0999" name="Text Box 52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0" name="Text Box 52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1" name="Text Box 52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2" name="Text Box 52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3" name="Text Box 52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4" name="Text Box 52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5" name="Text Box 52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6" name="Text Box 52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7" name="Text Box 52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8" name="Text Box 52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09" name="Text Box 52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0" name="Text Box 52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1" name="Text Box 52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2" name="Text Box 52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3" name="Text Box 52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4" name="Text Box 52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5" name="Text Box 52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6" name="Text Box 52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7" name="Text Box 52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8" name="Text Box 52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19" name="Text Box 52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0" name="Text Box 52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1" name="Text Box 52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2" name="Text Box 52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3" name="Text Box 52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4" name="Text Box 52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5" name="Text Box 52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6" name="Text Box 52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7" name="Text Box 53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8" name="Text Box 53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29" name="Text Box 53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0" name="Text Box 53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1" name="Text Box 53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2" name="Text Box 53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3" name="Text Box 53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4" name="Text Box 53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5" name="Text Box 530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6" name="Text Box 530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7" name="Text Box 531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8" name="Text Box 531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39" name="Text Box 531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0" name="Text Box 531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1" name="Text Box 531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2" name="Text Box 531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3" name="Text Box 531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4" name="Text Box 531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5" name="Text Box 531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6" name="Text Box 531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7" name="Text Box 532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8" name="Text Box 532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49" name="Text Box 532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0" name="Text Box 532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1" name="Text Box 532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2" name="Text Box 532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3" name="Text Box 532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4" name="Text Box 532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5" name="Text Box 532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6" name="Text Box 532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7" name="Text Box 533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8" name="Text Box 533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59" name="Text Box 533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0" name="Text Box 533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1" name="Text Box 533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2" name="Text Box 533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3" name="Text Box 533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4" name="Text Box 533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5" name="Text Box 533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6" name="Text Box 533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7" name="Text Box 534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8" name="Text Box 534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69" name="Text Box 534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0" name="Text Box 534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1" name="Text Box 534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2" name="Text Box 534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3" name="Text Box 534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4" name="Text Box 534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5" name="Text Box 534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6" name="Text Box 534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7" name="Text Box 535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8" name="Text Box 535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79" name="Text Box 535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0" name="Text Box 535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1" name="Text Box 535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2" name="Text Box 535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3" name="Text Box 535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4" name="Text Box 535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5" name="Text Box 535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6" name="Text Box 535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7" name="Text Box 536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8" name="Text Box 536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89" name="Text Box 536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0" name="Text Box 536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1" name="Text Box 536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2" name="Text Box 536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3" name="Text Box 536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4" name="Text Box 536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5" name="Text Box 536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6" name="Text Box 536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7" name="Text Box 537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8" name="Text Box 537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099" name="Text Box 537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0" name="Text Box 537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1" name="Text Box 537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2" name="Text Box 537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3" name="Text Box 537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4" name="Text Box 537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5" name="Text Box 537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6" name="Text Box 537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7" name="Text Box 538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8" name="Text Box 538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09" name="Text Box 538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0" name="Text Box 538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1" name="Text Box 538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2" name="Text Box 538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3" name="Text Box 538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4" name="Text Box 538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5" name="Text Box 538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6" name="Text Box 538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7" name="Text Box 539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8" name="Text Box 539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19" name="Text Box 539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0" name="Text Box 539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1" name="Text Box 539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2" name="Text Box 539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3" name="Text Box 539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4" name="Text Box 539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5" name="Text Box 5398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6" name="Text Box 5399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7" name="Text Box 5400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8" name="Text Box 5401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29" name="Text Box 5402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30" name="Text Box 5403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31" name="Text Box 5404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32" name="Text Box 5405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33" name="Text Box 5406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19051</xdr:rowOff>
    </xdr:to>
    <xdr:sp macro="" textlink="">
      <xdr:nvSpPr>
        <xdr:cNvPr id="11134" name="Text Box 5407"/>
        <xdr:cNvSpPr txBox="1">
          <a:spLocks noChangeArrowheads="1"/>
        </xdr:cNvSpPr>
      </xdr:nvSpPr>
      <xdr:spPr bwMode="auto">
        <a:xfrm>
          <a:off x="4686300" y="6972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35" name="Text Box 377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36" name="Text Box 378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37" name="Text Box 379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38" name="Text Box 380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39" name="Text Box 381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0" name="Text Box 382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1" name="Text Box 383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2" name="Text Box 384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3" name="Text Box 385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4" name="Text Box 386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5" name="Text Box 387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85725</xdr:colOff>
      <xdr:row>219</xdr:row>
      <xdr:rowOff>332</xdr:rowOff>
    </xdr:to>
    <xdr:sp macro="" textlink="">
      <xdr:nvSpPr>
        <xdr:cNvPr id="11146" name="Text Box 388"/>
        <xdr:cNvSpPr txBox="1">
          <a:spLocks noChangeArrowheads="1"/>
        </xdr:cNvSpPr>
      </xdr:nvSpPr>
      <xdr:spPr bwMode="auto">
        <a:xfrm>
          <a:off x="4686300" y="41529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47" name="Text Box 389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48" name="Text Box 390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49" name="Text Box 391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0" name="Text Box 392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1" name="Text Box 393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2" name="Text Box 394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3" name="Text Box 395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4" name="Text Box 396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5" name="Text Box 397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329</xdr:rowOff>
    </xdr:to>
    <xdr:sp macro="" textlink="">
      <xdr:nvSpPr>
        <xdr:cNvPr id="11156" name="Text Box 398"/>
        <xdr:cNvSpPr txBox="1">
          <a:spLocks noChangeArrowheads="1"/>
        </xdr:cNvSpPr>
      </xdr:nvSpPr>
      <xdr:spPr bwMode="auto">
        <a:xfrm>
          <a:off x="4686300" y="41719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7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8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9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0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1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2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3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4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5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6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7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8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9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0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1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2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3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4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5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6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7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8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9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0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1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2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3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4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5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6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7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8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9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0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1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2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3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4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5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6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7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8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4" name="Text Box 54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5" name="Text Box 54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6" name="Text Box 54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7" name="Text Box 54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8" name="Text Box 54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9" name="Text Box 54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0" name="Text Box 54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1" name="Text Box 54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2" name="Text Box 54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3" name="Text Box 54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4" name="Text Box 54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5" name="Text Box 54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6" name="Text Box 54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7" name="Text Box 54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8" name="Text Box 54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9" name="Text Box 54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0" name="Text Box 54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1" name="Text Box 54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2" name="Text Box 54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3" name="Text Box 54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4" name="Text Box 54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5" name="Text Box 54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6" name="Text Box 54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7" name="Text Box 54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8" name="Text Box 54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9" name="Text Box 54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0" name="Text Box 54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1" name="Text Box 54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2" name="Text Box 54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3" name="Text Box 54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4" name="Text Box 54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5" name="Text Box 54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6" name="Text Box 54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7" name="Text Box 54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8" name="Text Box 54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9" name="Text Box 54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0" name="Text Box 54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1" name="Text Box 54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2" name="Text Box 54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3" name="Text Box 54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4" name="Text Box 54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5" name="Text Box 54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66" name="Text Box 25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7" name="Text Box 52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8" name="Text Box 53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39" name="Text Box 53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0" name="Text Box 53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1" name="Text Box 53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2" name="Text Box 53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3" name="Text Box 53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4" name="Text Box 53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5" name="Text Box 53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6" name="Text Box 530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7" name="Text Box 530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8" name="Text Box 531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49" name="Text Box 531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0" name="Text Box 531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1" name="Text Box 531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2" name="Text Box 531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3" name="Text Box 531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4" name="Text Box 531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5" name="Text Box 531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6" name="Text Box 531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7" name="Text Box 531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8" name="Text Box 532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59" name="Text Box 532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0" name="Text Box 532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1" name="Text Box 532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2" name="Text Box 532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3" name="Text Box 532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4" name="Text Box 532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5" name="Text Box 532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6" name="Text Box 532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7" name="Text Box 532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8" name="Text Box 533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69" name="Text Box 533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0" name="Text Box 533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1" name="Text Box 533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2" name="Text Box 533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3" name="Text Box 533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4" name="Text Box 533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5" name="Text Box 533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6" name="Text Box 533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7" name="Text Box 533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8" name="Text Box 534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79" name="Text Box 534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0" name="Text Box 534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1" name="Text Box 534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2" name="Text Box 534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3" name="Text Box 534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4" name="Text Box 534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5" name="Text Box 534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6" name="Text Box 534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7" name="Text Box 534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8" name="Text Box 535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89" name="Text Box 535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0" name="Text Box 535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1" name="Text Box 535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2" name="Text Box 535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3" name="Text Box 535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4" name="Text Box 535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5" name="Text Box 535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6" name="Text Box 535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7" name="Text Box 535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8" name="Text Box 536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599" name="Text Box 536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0" name="Text Box 536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1" name="Text Box 536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2" name="Text Box 536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3" name="Text Box 536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4" name="Text Box 536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5" name="Text Box 536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6" name="Text Box 536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7" name="Text Box 536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8" name="Text Box 537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09" name="Text Box 537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0" name="Text Box 537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1" name="Text Box 537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2" name="Text Box 537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3" name="Text Box 537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4" name="Text Box 537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5" name="Text Box 537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6" name="Text Box 537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7" name="Text Box 537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8" name="Text Box 538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19" name="Text Box 538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0" name="Text Box 538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1" name="Text Box 538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2" name="Text Box 538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3" name="Text Box 538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4" name="Text Box 538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5" name="Text Box 538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6" name="Text Box 538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7" name="Text Box 538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8" name="Text Box 539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29" name="Text Box 539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0" name="Text Box 539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1" name="Text Box 539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2" name="Text Box 539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3" name="Text Box 539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4" name="Text Box 539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5" name="Text Box 539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6" name="Text Box 5398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7" name="Text Box 5399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8" name="Text Box 5400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39" name="Text Box 5401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40" name="Text Box 5402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41" name="Text Box 5403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42" name="Text Box 5404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43" name="Text Box 5405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44" name="Text Box 5406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19052</xdr:rowOff>
    </xdr:to>
    <xdr:sp macro="" textlink="">
      <xdr:nvSpPr>
        <xdr:cNvPr id="5645" name="Text Box 5407"/>
        <xdr:cNvSpPr txBox="1">
          <a:spLocks noChangeArrowheads="1"/>
        </xdr:cNvSpPr>
      </xdr:nvSpPr>
      <xdr:spPr bwMode="auto">
        <a:xfrm>
          <a:off x="4686300" y="190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4" name="Text Box 5427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5" name="Text Box 5428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6" name="Text Box 5429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7" name="Text Box 5430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8" name="Text Box 5431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9" name="Text Box 5432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0" name="Text Box 5433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1" name="Text Box 5434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2" name="Text Box 5435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3" name="Text Box 5436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4" name="Text Box 5437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5" name="Text Box 5438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6" name="Text Box 5439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7" name="Text Box 5440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8" name="Text Box 5441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9" name="Text Box 5442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0" name="Text Box 5443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1" name="Text Box 5444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2" name="Text Box 5445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3" name="Text Box 5446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4" name="Text Box 5447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5" name="Text Box 5448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6" name="Text Box 5449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7" name="Text Box 5450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8" name="Text Box 5451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9" name="Text Box 5452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0" name="Text Box 5453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1" name="Text Box 5454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2" name="Text Box 5455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3" name="Text Box 5456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4" name="Text Box 5457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5" name="Text Box 5458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6" name="Text Box 5459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7" name="Text Box 5460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8" name="Text Box 5461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9" name="Text Box 5462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0" name="Text Box 5463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1" name="Text Box 5464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2" name="Text Box 5465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3" name="Text Box 5466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4" name="Text Box 5467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5" name="Text Box 5468"/>
        <xdr:cNvSpPr txBox="1">
          <a:spLocks noChangeArrowheads="1"/>
        </xdr:cNvSpPr>
      </xdr:nvSpPr>
      <xdr:spPr bwMode="auto">
        <a:xfrm>
          <a:off x="468630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66" name="Text Box 25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7" name="Text Box 52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8" name="Text Box 53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39" name="Text Box 53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0" name="Text Box 53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1" name="Text Box 53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2" name="Text Box 53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3" name="Text Box 53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4" name="Text Box 53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5" name="Text Box 53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6" name="Text Box 530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7" name="Text Box 530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8" name="Text Box 531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49" name="Text Box 531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0" name="Text Box 531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1" name="Text Box 531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2" name="Text Box 531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3" name="Text Box 531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4" name="Text Box 531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5" name="Text Box 531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6" name="Text Box 531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7" name="Text Box 531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8" name="Text Box 532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59" name="Text Box 532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0" name="Text Box 532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1" name="Text Box 532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2" name="Text Box 532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3" name="Text Box 532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4" name="Text Box 532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5" name="Text Box 532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6" name="Text Box 532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7" name="Text Box 532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8" name="Text Box 533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69" name="Text Box 533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0" name="Text Box 533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1" name="Text Box 533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2" name="Text Box 533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3" name="Text Box 533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4" name="Text Box 533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5" name="Text Box 533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6" name="Text Box 533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7" name="Text Box 533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8" name="Text Box 534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79" name="Text Box 534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0" name="Text Box 534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1" name="Text Box 534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2" name="Text Box 534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3" name="Text Box 534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4" name="Text Box 534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5" name="Text Box 534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6" name="Text Box 534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7" name="Text Box 534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8" name="Text Box 535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89" name="Text Box 535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0" name="Text Box 535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1" name="Text Box 535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2" name="Text Box 535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3" name="Text Box 535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4" name="Text Box 535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5" name="Text Box 535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6" name="Text Box 535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7" name="Text Box 535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8" name="Text Box 536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599" name="Text Box 536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0" name="Text Box 536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1" name="Text Box 536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2" name="Text Box 536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3" name="Text Box 536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4" name="Text Box 536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5" name="Text Box 536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6" name="Text Box 536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7" name="Text Box 536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8" name="Text Box 537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09" name="Text Box 537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0" name="Text Box 537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1" name="Text Box 537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2" name="Text Box 537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3" name="Text Box 537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4" name="Text Box 537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5" name="Text Box 537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6" name="Text Box 537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7" name="Text Box 537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8" name="Text Box 538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19" name="Text Box 538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0" name="Text Box 538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1" name="Text Box 538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2" name="Text Box 538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3" name="Text Box 538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4" name="Text Box 538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5" name="Text Box 538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6" name="Text Box 538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7" name="Text Box 538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8" name="Text Box 539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29" name="Text Box 539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0" name="Text Box 539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1" name="Text Box 539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2" name="Text Box 539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3" name="Text Box 539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4" name="Text Box 539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5" name="Text Box 539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6" name="Text Box 5398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7" name="Text Box 5399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8" name="Text Box 5400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39" name="Text Box 5401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40" name="Text Box 5402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41" name="Text Box 5403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42" name="Text Box 5404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43" name="Text Box 5405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44" name="Text Box 5406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85725</xdr:colOff>
      <xdr:row>341</xdr:row>
      <xdr:rowOff>19052</xdr:rowOff>
    </xdr:to>
    <xdr:sp macro="" textlink="">
      <xdr:nvSpPr>
        <xdr:cNvPr id="5645" name="Text Box 5407"/>
        <xdr:cNvSpPr txBox="1">
          <a:spLocks noChangeArrowheads="1"/>
        </xdr:cNvSpPr>
      </xdr:nvSpPr>
      <xdr:spPr bwMode="auto">
        <a:xfrm>
          <a:off x="4686300" y="64770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2" name="Text Box 536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3" name="Text Box 536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4" name="Text Box 536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5" name="Text Box 536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6" name="Text Box 536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7" name="Text Box 536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8" name="Text Box 537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89" name="Text Box 537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0" name="Text Box 537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1" name="Text Box 537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2" name="Text Box 537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3" name="Text Box 537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4" name="Text Box 537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5" name="Text Box 537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6" name="Text Box 537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7" name="Text Box 537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8" name="Text Box 538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399" name="Text Box 538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0" name="Text Box 538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1" name="Text Box 538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2" name="Text Box 538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3" name="Text Box 538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4" name="Text Box 538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5" name="Text Box 538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6" name="Text Box 538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7" name="Text Box 538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8" name="Text Box 539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09" name="Text Box 539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0" name="Text Box 539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1" name="Text Box 539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2" name="Text Box 539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3" name="Text Box 539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4" name="Text Box 539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5" name="Text Box 539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6" name="Text Box 5398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7" name="Text Box 5399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8" name="Text Box 5400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19" name="Text Box 5401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20" name="Text Box 5402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21" name="Text Box 5403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22" name="Text Box 5404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23" name="Text Box 5405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24" name="Text Box 5406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503</xdr:row>
      <xdr:rowOff>0</xdr:rowOff>
    </xdr:from>
    <xdr:ext cx="85725" cy="205409"/>
    <xdr:sp macro="" textlink="">
      <xdr:nvSpPr>
        <xdr:cNvPr id="8425" name="Text Box 5407"/>
        <xdr:cNvSpPr txBox="1">
          <a:spLocks noChangeArrowheads="1"/>
        </xdr:cNvSpPr>
      </xdr:nvSpPr>
      <xdr:spPr bwMode="auto">
        <a:xfrm>
          <a:off x="4686300" y="9582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26" name="Text Box 5427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27" name="Text Box 5428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28" name="Text Box 5429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29" name="Text Box 5430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0" name="Text Box 5431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1" name="Text Box 5432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2" name="Text Box 5433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3" name="Text Box 5434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4" name="Text Box 5435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5" name="Text Box 5436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6" name="Text Box 5437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7" name="Text Box 5438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8" name="Text Box 5439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39" name="Text Box 5440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0" name="Text Box 5441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1" name="Text Box 5442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2" name="Text Box 5443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3" name="Text Box 5444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4" name="Text Box 5445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5" name="Text Box 5446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6" name="Text Box 5447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7" name="Text Box 5448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8" name="Text Box 5449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49" name="Text Box 5450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0" name="Text Box 5451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1" name="Text Box 5452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2" name="Text Box 5453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3" name="Text Box 5454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4" name="Text Box 5455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5" name="Text Box 5456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6" name="Text Box 5457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7" name="Text Box 5458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8" name="Text Box 5459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59" name="Text Box 5460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0" name="Text Box 5461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1" name="Text Box 5462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2" name="Text Box 5463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3" name="Text Box 5464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4" name="Text Box 5465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5" name="Text Box 5466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6" name="Text Box 5467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85725" cy="205408"/>
    <xdr:sp macro="" textlink="">
      <xdr:nvSpPr>
        <xdr:cNvPr id="8467" name="Text Box 5468"/>
        <xdr:cNvSpPr txBox="1">
          <a:spLocks noChangeArrowheads="1"/>
        </xdr:cNvSpPr>
      </xdr:nvSpPr>
      <xdr:spPr bwMode="auto">
        <a:xfrm>
          <a:off x="4686300" y="9563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68" name="Text Box 26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69" name="Text Box 26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0" name="Text Box 26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1" name="Text Box 26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2" name="Text Box 26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3" name="Text Box 26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4" name="Text Box 26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5" name="Text Box 26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6" name="Text Box 26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7" name="Text Box 26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8" name="Text Box 26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79" name="Text Box 26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0" name="Text Box 26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1" name="Text Box 26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2" name="Text Box 26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3" name="Text Box 26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4" name="Text Box 26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5" name="Text Box 26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6" name="Text Box 26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7" name="Text Box 26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8" name="Text Box 26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89" name="Text Box 26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0" name="Text Box 26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1" name="Text Box 26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2" name="Text Box 26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3" name="Text Box 26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4" name="Text Box 26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5" name="Text Box 26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6" name="Text Box 26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7" name="Text Box 26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8" name="Text Box 26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499" name="Text Box 26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0" name="Text Box 26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1" name="Text Box 26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2" name="Text Box 26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3" name="Text Box 26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4" name="Text Box 26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5" name="Text Box 26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6" name="Text Box 26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7" name="Text Box 26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8" name="Text Box 26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09" name="Text Box 26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0" name="Text Box 26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1" name="Text Box 26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2" name="Text Box 26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3" name="Text Box 26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4" name="Text Box 26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5" name="Text Box 26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6" name="Text Box 26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7" name="Text Box 26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8" name="Text Box 26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19" name="Text Box 26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0" name="Text Box 26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1" name="Text Box 26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2" name="Text Box 26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3" name="Text Box 26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4" name="Text Box 26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5" name="Text Box 26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6" name="Text Box 27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7" name="Text Box 27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8" name="Text Box 27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29" name="Text Box 27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0" name="Text Box 27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1" name="Text Box 27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2" name="Text Box 27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3" name="Text Box 27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4" name="Text Box 27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5" name="Text Box 27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6" name="Text Box 27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7" name="Text Box 27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8" name="Text Box 27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39" name="Text Box 27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0" name="Text Box 27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1" name="Text Box 27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2" name="Text Box 27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3" name="Text Box 27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4" name="Text Box 27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5" name="Text Box 27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6" name="Text Box 27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7" name="Text Box 27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8" name="Text Box 27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49" name="Text Box 27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0" name="Text Box 27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1" name="Text Box 27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2" name="Text Box 27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3" name="Text Box 27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4" name="Text Box 27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5" name="Text Box 27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6" name="Text Box 27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7" name="Text Box 27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8" name="Text Box 27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59" name="Text Box 27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0" name="Text Box 27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1" name="Text Box 27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2" name="Text Box 27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3" name="Text Box 27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4" name="Text Box 27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5" name="Text Box 27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6" name="Text Box 27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7" name="Text Box 27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8" name="Text Box 27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69" name="Text Box 27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0" name="Text Box 27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1" name="Text Box 27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2" name="Text Box 27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3" name="Text Box 27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4" name="Text Box 27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5" name="Text Box 27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6" name="Text Box 27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7" name="Text Box 27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8" name="Text Box 27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79" name="Text Box 27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0" name="Text Box 27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1" name="Text Box 27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2" name="Text Box 27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3" name="Text Box 27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4" name="Text Box 27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5" name="Text Box 27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6" name="Text Box 27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7" name="Text Box 27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8" name="Text Box 27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89" name="Text Box 27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0" name="Text Box 27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1" name="Text Box 27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2" name="Text Box 27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3" name="Text Box 27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4" name="Text Box 27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5" name="Text Box 27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6" name="Text Box 27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7" name="Text Box 27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8" name="Text Box 27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599" name="Text Box 27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0" name="Text Box 27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1" name="Text Box 27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2" name="Text Box 27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3" name="Text Box 27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4" name="Text Box 27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5" name="Text Box 27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6" name="Text Box 27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7" name="Text Box 27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8" name="Text Box 27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09" name="Text Box 27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0" name="Text Box 27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1" name="Text Box 27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2" name="Text Box 27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3" name="Text Box 27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4" name="Text Box 27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5" name="Text Box 27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6" name="Text Box 27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7" name="Text Box 27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8" name="Text Box 27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19" name="Text Box 27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0" name="Text Box 27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1" name="Text Box 27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2" name="Text Box 27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3" name="Text Box 27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4" name="Text Box 27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5" name="Text Box 27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6" name="Text Box 28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7" name="Text Box 28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8" name="Text Box 28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29" name="Text Box 28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0" name="Text Box 28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1" name="Text Box 28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2" name="Text Box 28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3" name="Text Box 28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4" name="Text Box 28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5" name="Text Box 28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6" name="Text Box 28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7" name="Text Box 28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8" name="Text Box 28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39" name="Text Box 28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0" name="Text Box 28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1" name="Text Box 28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2" name="Text Box 28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3" name="Text Box 28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4" name="Text Box 28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5" name="Text Box 28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6" name="Text Box 28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7" name="Text Box 28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8" name="Text Box 28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49" name="Text Box 28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0" name="Text Box 28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1" name="Text Box 28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2" name="Text Box 28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3" name="Text Box 28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4" name="Text Box 28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5" name="Text Box 28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6" name="Text Box 28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7" name="Text Box 28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8" name="Text Box 28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59" name="Text Box 28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0" name="Text Box 28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1" name="Text Box 28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2" name="Text Box 28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3" name="Text Box 28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4" name="Text Box 28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5" name="Text Box 28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6" name="Text Box 28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7" name="Text Box 28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8" name="Text Box 28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69" name="Text Box 28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0" name="Text Box 28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1" name="Text Box 28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2" name="Text Box 28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3" name="Text Box 28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4" name="Text Box 28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5" name="Text Box 28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6" name="Text Box 28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7" name="Text Box 28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8" name="Text Box 28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79" name="Text Box 28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0" name="Text Box 28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1" name="Text Box 28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2" name="Text Box 28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3" name="Text Box 28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4" name="Text Box 28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5" name="Text Box 28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6" name="Text Box 28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7" name="Text Box 28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8" name="Text Box 28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89" name="Text Box 28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0" name="Text Box 28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1" name="Text Box 28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2" name="Text Box 28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3" name="Text Box 28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4" name="Text Box 28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5" name="Text Box 28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6" name="Text Box 28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7" name="Text Box 28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8" name="Text Box 28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699" name="Text Box 28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0" name="Text Box 28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1" name="Text Box 28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2" name="Text Box 28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3" name="Text Box 28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4" name="Text Box 28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5" name="Text Box 28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6" name="Text Box 28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7" name="Text Box 28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8" name="Text Box 28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09" name="Text Box 28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0" name="Text Box 28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1" name="Text Box 28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2" name="Text Box 28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3" name="Text Box 28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4" name="Text Box 28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5" name="Text Box 28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6" name="Text Box 28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7" name="Text Box 28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8" name="Text Box 28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19" name="Text Box 28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0" name="Text Box 28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1" name="Text Box 28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2" name="Text Box 28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3" name="Text Box 28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4" name="Text Box 28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5" name="Text Box 28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6" name="Text Box 29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7" name="Text Box 29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8" name="Text Box 29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29" name="Text Box 29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0" name="Text Box 29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1" name="Text Box 29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2" name="Text Box 29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3" name="Text Box 29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4" name="Text Box 29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5" name="Text Box 29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6" name="Text Box 29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7" name="Text Box 29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8" name="Text Box 29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39" name="Text Box 29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0" name="Text Box 29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1" name="Text Box 29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2" name="Text Box 29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3" name="Text Box 29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4" name="Text Box 29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5" name="Text Box 29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6" name="Text Box 29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7" name="Text Box 29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8" name="Text Box 29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49" name="Text Box 29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0" name="Text Box 29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1" name="Text Box 29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2" name="Text Box 29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3" name="Text Box 29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4" name="Text Box 29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5" name="Text Box 29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6" name="Text Box 29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7" name="Text Box 29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8" name="Text Box 29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59" name="Text Box 29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0" name="Text Box 29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1" name="Text Box 29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2" name="Text Box 29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3" name="Text Box 29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4" name="Text Box 29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5" name="Text Box 29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6" name="Text Box 29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7" name="Text Box 29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8" name="Text Box 29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69" name="Text Box 29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0" name="Text Box 29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1" name="Text Box 29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2" name="Text Box 29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3" name="Text Box 29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4" name="Text Box 29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5" name="Text Box 29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6" name="Text Box 29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7" name="Text Box 29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8" name="Text Box 29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79" name="Text Box 29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0" name="Text Box 29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1" name="Text Box 29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2" name="Text Box 29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3" name="Text Box 29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4" name="Text Box 29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5" name="Text Box 29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6" name="Text Box 29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7" name="Text Box 29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8" name="Text Box 29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89" name="Text Box 29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0" name="Text Box 29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1" name="Text Box 29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2" name="Text Box 29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3" name="Text Box 29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4" name="Text Box 29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5" name="Text Box 29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6" name="Text Box 29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7" name="Text Box 29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8" name="Text Box 29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799" name="Text Box 29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0" name="Text Box 29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1" name="Text Box 29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2" name="Text Box 29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3" name="Text Box 29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4" name="Text Box 29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5" name="Text Box 29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6" name="Text Box 29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7" name="Text Box 29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8" name="Text Box 29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09" name="Text Box 29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0" name="Text Box 29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1" name="Text Box 29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2" name="Text Box 29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3" name="Text Box 29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4" name="Text Box 29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5" name="Text Box 29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6" name="Text Box 29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7" name="Text Box 29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8" name="Text Box 29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19" name="Text Box 29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0" name="Text Box 29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1" name="Text Box 29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2" name="Text Box 29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3" name="Text Box 29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4" name="Text Box 29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5" name="Text Box 29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6" name="Text Box 30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7" name="Text Box 30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8" name="Text Box 30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29" name="Text Box 30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0" name="Text Box 30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1" name="Text Box 30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2" name="Text Box 30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3" name="Text Box 30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4" name="Text Box 30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5" name="Text Box 30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6" name="Text Box 30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7" name="Text Box 30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8" name="Text Box 30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39" name="Text Box 30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0" name="Text Box 30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1" name="Text Box 30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2" name="Text Box 30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3" name="Text Box 30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4" name="Text Box 30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5" name="Text Box 30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6" name="Text Box 30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7" name="Text Box 30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8" name="Text Box 30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49" name="Text Box 30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0" name="Text Box 30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1" name="Text Box 30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2" name="Text Box 30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3" name="Text Box 30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4" name="Text Box 30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5" name="Text Box 30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6" name="Text Box 30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7" name="Text Box 30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8" name="Text Box 30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59" name="Text Box 30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0" name="Text Box 30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1" name="Text Box 30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2" name="Text Box 30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3" name="Text Box 30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4" name="Text Box 30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5" name="Text Box 30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6" name="Text Box 30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7" name="Text Box 30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8" name="Text Box 30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69" name="Text Box 30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0" name="Text Box 30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1" name="Text Box 30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2" name="Text Box 30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3" name="Text Box 30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4" name="Text Box 30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5" name="Text Box 30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6" name="Text Box 30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7" name="Text Box 30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8" name="Text Box 30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79" name="Text Box 30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0" name="Text Box 30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1" name="Text Box 30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2" name="Text Box 30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3" name="Text Box 30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4" name="Text Box 30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5" name="Text Box 30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6" name="Text Box 30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7" name="Text Box 30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8" name="Text Box 30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89" name="Text Box 30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0" name="Text Box 30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1" name="Text Box 30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2" name="Text Box 30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3" name="Text Box 30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4" name="Text Box 30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5" name="Text Box 30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6" name="Text Box 30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7" name="Text Box 30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8" name="Text Box 30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899" name="Text Box 30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0" name="Text Box 30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1" name="Text Box 30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2" name="Text Box 30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3" name="Text Box 30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4" name="Text Box 30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5" name="Text Box 30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6" name="Text Box 30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7" name="Text Box 30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8" name="Text Box 30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09" name="Text Box 30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0" name="Text Box 30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1" name="Text Box 30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2" name="Text Box 30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3" name="Text Box 30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4" name="Text Box 30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5" name="Text Box 30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6" name="Text Box 30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7" name="Text Box 30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8" name="Text Box 30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19" name="Text Box 30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0" name="Text Box 30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1" name="Text Box 30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2" name="Text Box 30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3" name="Text Box 30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4" name="Text Box 30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5" name="Text Box 30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6" name="Text Box 31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7" name="Text Box 31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8" name="Text Box 31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29" name="Text Box 31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0" name="Text Box 31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1" name="Text Box 31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2" name="Text Box 31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3" name="Text Box 31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4" name="Text Box 31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5" name="Text Box 31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6" name="Text Box 31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7" name="Text Box 31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8" name="Text Box 31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39" name="Text Box 31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0" name="Text Box 31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1" name="Text Box 31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2" name="Text Box 31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3" name="Text Box 31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4" name="Text Box 31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5" name="Text Box 31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6" name="Text Box 31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7" name="Text Box 31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8" name="Text Box 31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49" name="Text Box 31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0" name="Text Box 31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1" name="Text Box 31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2" name="Text Box 31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3" name="Text Box 31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4" name="Text Box 31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5" name="Text Box 31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6" name="Text Box 31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7" name="Text Box 31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8" name="Text Box 31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59" name="Text Box 31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0" name="Text Box 31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1" name="Text Box 31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2" name="Text Box 31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3" name="Text Box 31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4" name="Text Box 31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5" name="Text Box 31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6" name="Text Box 31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7" name="Text Box 31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8" name="Text Box 31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69" name="Text Box 31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0" name="Text Box 31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1" name="Text Box 31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2" name="Text Box 31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3" name="Text Box 31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4" name="Text Box 31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5" name="Text Box 31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6" name="Text Box 31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7" name="Text Box 31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8" name="Text Box 31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79" name="Text Box 31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0" name="Text Box 31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1" name="Text Box 31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2" name="Text Box 31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3" name="Text Box 31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4" name="Text Box 31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5" name="Text Box 31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6" name="Text Box 31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7" name="Text Box 31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8" name="Text Box 31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89" name="Text Box 31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0" name="Text Box 31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1" name="Text Box 31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2" name="Text Box 31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3" name="Text Box 31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4" name="Text Box 31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5" name="Text Box 31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6" name="Text Box 31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7" name="Text Box 31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8" name="Text Box 31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8999" name="Text Box 31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0" name="Text Box 31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1" name="Text Box 31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2" name="Text Box 31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3" name="Text Box 31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4" name="Text Box 31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5" name="Text Box 31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6" name="Text Box 31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7" name="Text Box 31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8" name="Text Box 31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09" name="Text Box 31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0" name="Text Box 31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1" name="Text Box 31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2" name="Text Box 31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3" name="Text Box 31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4" name="Text Box 31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5" name="Text Box 31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6" name="Text Box 31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7" name="Text Box 31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8" name="Text Box 31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19" name="Text Box 31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0" name="Text Box 31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1" name="Text Box 31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2" name="Text Box 31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3" name="Text Box 31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4" name="Text Box 31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5" name="Text Box 31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6" name="Text Box 32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7" name="Text Box 32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8" name="Text Box 32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29" name="Text Box 32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0" name="Text Box 32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1" name="Text Box 32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2" name="Text Box 32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3" name="Text Box 32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4" name="Text Box 32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5" name="Text Box 32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6" name="Text Box 32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7" name="Text Box 32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8" name="Text Box 32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39" name="Text Box 32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0" name="Text Box 32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1" name="Text Box 32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2" name="Text Box 32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3" name="Text Box 32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4" name="Text Box 32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5" name="Text Box 32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6" name="Text Box 32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7" name="Text Box 32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8" name="Text Box 32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49" name="Text Box 32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0" name="Text Box 32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1" name="Text Box 32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2" name="Text Box 32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3" name="Text Box 32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4" name="Text Box 32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5" name="Text Box 32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6" name="Text Box 32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7" name="Text Box 32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8" name="Text Box 32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59" name="Text Box 32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0" name="Text Box 32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1" name="Text Box 32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2" name="Text Box 32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3" name="Text Box 32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4" name="Text Box 32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5" name="Text Box 32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6" name="Text Box 32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7" name="Text Box 32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8" name="Text Box 32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69" name="Text Box 32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0" name="Text Box 32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1" name="Text Box 32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2" name="Text Box 32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3" name="Text Box 32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4" name="Text Box 32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5" name="Text Box 32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6" name="Text Box 32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7" name="Text Box 32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8" name="Text Box 32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79" name="Text Box 32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0" name="Text Box 32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1" name="Text Box 32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2" name="Text Box 32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3" name="Text Box 32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4" name="Text Box 32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5" name="Text Box 32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6" name="Text Box 32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7" name="Text Box 32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8" name="Text Box 32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89" name="Text Box 32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0" name="Text Box 32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1" name="Text Box 32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2" name="Text Box 32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3" name="Text Box 32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4" name="Text Box 32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5" name="Text Box 32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6" name="Text Box 32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7" name="Text Box 32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8" name="Text Box 32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099" name="Text Box 32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0" name="Text Box 32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1" name="Text Box 32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2" name="Text Box 32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3" name="Text Box 32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4" name="Text Box 32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5" name="Text Box 32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6" name="Text Box 32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7" name="Text Box 32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8" name="Text Box 32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09" name="Text Box 32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0" name="Text Box 32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1" name="Text Box 32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2" name="Text Box 32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3" name="Text Box 32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4" name="Text Box 32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5" name="Text Box 32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6" name="Text Box 32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7" name="Text Box 32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8" name="Text Box 32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19" name="Text Box 32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0" name="Text Box 32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1" name="Text Box 32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2" name="Text Box 32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3" name="Text Box 32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4" name="Text Box 32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5" name="Text Box 32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6" name="Text Box 33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7" name="Text Box 33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8" name="Text Box 33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29" name="Text Box 33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0" name="Text Box 33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1" name="Text Box 33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2" name="Text Box 33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3" name="Text Box 33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4" name="Text Box 33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5" name="Text Box 33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6" name="Text Box 33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7" name="Text Box 33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8" name="Text Box 33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39" name="Text Box 33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0" name="Text Box 33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1" name="Text Box 33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2" name="Text Box 33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3" name="Text Box 33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4" name="Text Box 33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5" name="Text Box 33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6" name="Text Box 33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7" name="Text Box 33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8" name="Text Box 33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49" name="Text Box 33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0" name="Text Box 33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1" name="Text Box 33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2" name="Text Box 33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3" name="Text Box 33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4" name="Text Box 33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5" name="Text Box 33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6" name="Text Box 33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7" name="Text Box 33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8" name="Text Box 33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59" name="Text Box 33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0" name="Text Box 33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1" name="Text Box 33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2" name="Text Box 33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3" name="Text Box 33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4" name="Text Box 33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5" name="Text Box 33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6" name="Text Box 33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7" name="Text Box 33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8" name="Text Box 33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69" name="Text Box 33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0" name="Text Box 33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1" name="Text Box 33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2" name="Text Box 33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3" name="Text Box 33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4" name="Text Box 33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5" name="Text Box 33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6" name="Text Box 33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7" name="Text Box 33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8" name="Text Box 33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79" name="Text Box 33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0" name="Text Box 33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1" name="Text Box 33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2" name="Text Box 33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3" name="Text Box 33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4" name="Text Box 33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5" name="Text Box 33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6" name="Text Box 33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7" name="Text Box 33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8" name="Text Box 33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89" name="Text Box 33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0" name="Text Box 33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1" name="Text Box 33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2" name="Text Box 33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3" name="Text Box 33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4" name="Text Box 33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5" name="Text Box 33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6" name="Text Box 33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7" name="Text Box 33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8" name="Text Box 33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199" name="Text Box 33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0" name="Text Box 33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1" name="Text Box 33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2" name="Text Box 33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3" name="Text Box 33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4" name="Text Box 33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5" name="Text Box 33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6" name="Text Box 33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7" name="Text Box 33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8" name="Text Box 33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09" name="Text Box 33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0" name="Text Box 33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1" name="Text Box 33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2" name="Text Box 33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3" name="Text Box 33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4" name="Text Box 33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5" name="Text Box 33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6" name="Text Box 33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7" name="Text Box 33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8" name="Text Box 33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19" name="Text Box 33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0" name="Text Box 33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1" name="Text Box 33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2" name="Text Box 33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3" name="Text Box 33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4" name="Text Box 33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5" name="Text Box 33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6" name="Text Box 34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7" name="Text Box 34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8" name="Text Box 34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29" name="Text Box 34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0" name="Text Box 34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1" name="Text Box 34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2" name="Text Box 34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3" name="Text Box 34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4" name="Text Box 34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5" name="Text Box 34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6" name="Text Box 34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7" name="Text Box 34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8" name="Text Box 34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39" name="Text Box 34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0" name="Text Box 34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1" name="Text Box 34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2" name="Text Box 34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3" name="Text Box 34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4" name="Text Box 34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5" name="Text Box 34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6" name="Text Box 34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7" name="Text Box 34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8" name="Text Box 34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49" name="Text Box 34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0" name="Text Box 34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1" name="Text Box 34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2" name="Text Box 34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3" name="Text Box 34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4" name="Text Box 34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5" name="Text Box 34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6" name="Text Box 34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7" name="Text Box 34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8" name="Text Box 34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59" name="Text Box 34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0" name="Text Box 34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1" name="Text Box 34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2" name="Text Box 34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3" name="Text Box 34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4" name="Text Box 34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5" name="Text Box 34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6" name="Text Box 34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7" name="Text Box 34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8" name="Text Box 34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69" name="Text Box 34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0" name="Text Box 34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1" name="Text Box 34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2" name="Text Box 34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3" name="Text Box 34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4" name="Text Box 34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5" name="Text Box 34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6" name="Text Box 34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7" name="Text Box 34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8" name="Text Box 34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79" name="Text Box 34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0" name="Text Box 34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1" name="Text Box 34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2" name="Text Box 34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3" name="Text Box 34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4" name="Text Box 34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5" name="Text Box 34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6" name="Text Box 34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7" name="Text Box 34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8" name="Text Box 34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89" name="Text Box 34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0" name="Text Box 34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1" name="Text Box 34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2" name="Text Box 34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3" name="Text Box 34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4" name="Text Box 34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5" name="Text Box 34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6" name="Text Box 34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7" name="Text Box 34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8" name="Text Box 34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299" name="Text Box 34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0" name="Text Box 34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1" name="Text Box 34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2" name="Text Box 34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3" name="Text Box 34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4" name="Text Box 34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5" name="Text Box 34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6" name="Text Box 34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7" name="Text Box 34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8" name="Text Box 34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09" name="Text Box 34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0" name="Text Box 34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1" name="Text Box 34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2" name="Text Box 34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3" name="Text Box 34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4" name="Text Box 34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5" name="Text Box 34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6" name="Text Box 34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7" name="Text Box 34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8" name="Text Box 34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19" name="Text Box 34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0" name="Text Box 34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1" name="Text Box 34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2" name="Text Box 34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3" name="Text Box 34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4" name="Text Box 34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5" name="Text Box 34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6" name="Text Box 35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7" name="Text Box 35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8" name="Text Box 35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29" name="Text Box 35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0" name="Text Box 35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1" name="Text Box 35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2" name="Text Box 35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3" name="Text Box 35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4" name="Text Box 35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5" name="Text Box 35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6" name="Text Box 35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7" name="Text Box 35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8" name="Text Box 35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39" name="Text Box 35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0" name="Text Box 35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1" name="Text Box 35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2" name="Text Box 35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3" name="Text Box 35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4" name="Text Box 35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5" name="Text Box 35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6" name="Text Box 35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7" name="Text Box 35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8" name="Text Box 35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49" name="Text Box 35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0" name="Text Box 35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1" name="Text Box 35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2" name="Text Box 35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3" name="Text Box 35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4" name="Text Box 35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5" name="Text Box 35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6" name="Text Box 35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7" name="Text Box 35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8" name="Text Box 35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59" name="Text Box 35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0" name="Text Box 35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1" name="Text Box 35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2" name="Text Box 35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3" name="Text Box 35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4" name="Text Box 35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5" name="Text Box 35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6" name="Text Box 35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7" name="Text Box 35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8" name="Text Box 35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69" name="Text Box 35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0" name="Text Box 35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1" name="Text Box 35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2" name="Text Box 35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3" name="Text Box 35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4" name="Text Box 35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5" name="Text Box 35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6" name="Text Box 35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7" name="Text Box 35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8" name="Text Box 35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79" name="Text Box 35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0" name="Text Box 35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1" name="Text Box 35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2" name="Text Box 35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3" name="Text Box 35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4" name="Text Box 35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5" name="Text Box 35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6" name="Text Box 35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7" name="Text Box 35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8" name="Text Box 35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89" name="Text Box 35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0" name="Text Box 35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1" name="Text Box 35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2" name="Text Box 35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3" name="Text Box 35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4" name="Text Box 35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5" name="Text Box 35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6" name="Text Box 35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7" name="Text Box 35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8" name="Text Box 35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399" name="Text Box 35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0" name="Text Box 35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1" name="Text Box 35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2" name="Text Box 35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3" name="Text Box 35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4" name="Text Box 35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5" name="Text Box 35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6" name="Text Box 35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7" name="Text Box 35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8" name="Text Box 35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09" name="Text Box 35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0" name="Text Box 35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1" name="Text Box 35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2" name="Text Box 35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3" name="Text Box 35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4" name="Text Box 35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5" name="Text Box 35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6" name="Text Box 35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7" name="Text Box 35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8" name="Text Box 35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19" name="Text Box 35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0" name="Text Box 35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1" name="Text Box 35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2" name="Text Box 35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3" name="Text Box 35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4" name="Text Box 35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5" name="Text Box 35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6" name="Text Box 36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7" name="Text Box 36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8" name="Text Box 36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29" name="Text Box 36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0" name="Text Box 36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1" name="Text Box 36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2" name="Text Box 36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3" name="Text Box 36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4" name="Text Box 36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5" name="Text Box 36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6" name="Text Box 36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7" name="Text Box 36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8" name="Text Box 36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39" name="Text Box 36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0" name="Text Box 36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1" name="Text Box 36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2" name="Text Box 36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3" name="Text Box 36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4" name="Text Box 36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5" name="Text Box 36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6" name="Text Box 36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7" name="Text Box 36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8" name="Text Box 36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49" name="Text Box 36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0" name="Text Box 36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1" name="Text Box 36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2" name="Text Box 36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3" name="Text Box 36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4" name="Text Box 36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5" name="Text Box 36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6" name="Text Box 36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7" name="Text Box 36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8" name="Text Box 36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59" name="Text Box 36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0" name="Text Box 36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1" name="Text Box 36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2" name="Text Box 36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3" name="Text Box 36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4" name="Text Box 36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5" name="Text Box 36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6" name="Text Box 36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7" name="Text Box 36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8" name="Text Box 36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69" name="Text Box 36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0" name="Text Box 36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1" name="Text Box 36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2" name="Text Box 36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3" name="Text Box 36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4" name="Text Box 36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5" name="Text Box 36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6" name="Text Box 36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7" name="Text Box 36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8" name="Text Box 36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79" name="Text Box 36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0" name="Text Box 36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1" name="Text Box 36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2" name="Text Box 36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3" name="Text Box 36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4" name="Text Box 36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5" name="Text Box 36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6" name="Text Box 36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7" name="Text Box 36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8" name="Text Box 36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89" name="Text Box 36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0" name="Text Box 36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1" name="Text Box 36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2" name="Text Box 36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3" name="Text Box 36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4" name="Text Box 36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5" name="Text Box 36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6" name="Text Box 36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7" name="Text Box 36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8" name="Text Box 36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499" name="Text Box 36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0" name="Text Box 36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1" name="Text Box 36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2" name="Text Box 36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3" name="Text Box 36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4" name="Text Box 36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5" name="Text Box 36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6" name="Text Box 36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7" name="Text Box 36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8" name="Text Box 36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09" name="Text Box 36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0" name="Text Box 36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1" name="Text Box 36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2" name="Text Box 36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3" name="Text Box 36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4" name="Text Box 36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5" name="Text Box 36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6" name="Text Box 36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7" name="Text Box 36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8" name="Text Box 36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19" name="Text Box 36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0" name="Text Box 36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1" name="Text Box 36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2" name="Text Box 36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3" name="Text Box 36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4" name="Text Box 36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5" name="Text Box 36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6" name="Text Box 37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7" name="Text Box 37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8" name="Text Box 37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29" name="Text Box 37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0" name="Text Box 37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1" name="Text Box 37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2" name="Text Box 37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3" name="Text Box 37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4" name="Text Box 37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5" name="Text Box 37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6" name="Text Box 37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7" name="Text Box 37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8" name="Text Box 37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39" name="Text Box 37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0" name="Text Box 37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1" name="Text Box 37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2" name="Text Box 37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3" name="Text Box 37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4" name="Text Box 37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5" name="Text Box 37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6" name="Text Box 37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7" name="Text Box 37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8" name="Text Box 37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49" name="Text Box 37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0" name="Text Box 37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1" name="Text Box 37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2" name="Text Box 37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3" name="Text Box 37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4" name="Text Box 37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5" name="Text Box 37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6" name="Text Box 37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7" name="Text Box 37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8" name="Text Box 37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59" name="Text Box 37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0" name="Text Box 37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1" name="Text Box 37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2" name="Text Box 37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3" name="Text Box 37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4" name="Text Box 37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5" name="Text Box 37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6" name="Text Box 37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7" name="Text Box 37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8" name="Text Box 37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69" name="Text Box 37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0" name="Text Box 37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1" name="Text Box 37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2" name="Text Box 37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3" name="Text Box 37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4" name="Text Box 37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5" name="Text Box 37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6" name="Text Box 37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7" name="Text Box 37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8" name="Text Box 37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79" name="Text Box 37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0" name="Text Box 37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1" name="Text Box 37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2" name="Text Box 37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3" name="Text Box 37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4" name="Text Box 37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5" name="Text Box 37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6" name="Text Box 37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7" name="Text Box 37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8" name="Text Box 37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89" name="Text Box 37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0" name="Text Box 37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1" name="Text Box 37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2" name="Text Box 37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3" name="Text Box 37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4" name="Text Box 37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5" name="Text Box 37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6" name="Text Box 37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7" name="Text Box 37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8" name="Text Box 37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599" name="Text Box 37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0" name="Text Box 37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1" name="Text Box 37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2" name="Text Box 37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3" name="Text Box 37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4" name="Text Box 37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5" name="Text Box 37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6" name="Text Box 37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7" name="Text Box 37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8" name="Text Box 37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09" name="Text Box 37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0" name="Text Box 37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1" name="Text Box 37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2" name="Text Box 37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3" name="Text Box 37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4" name="Text Box 37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5" name="Text Box 37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6" name="Text Box 37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7" name="Text Box 37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8" name="Text Box 37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19" name="Text Box 37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0" name="Text Box 37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1" name="Text Box 37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2" name="Text Box 37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3" name="Text Box 37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4" name="Text Box 37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5" name="Text Box 37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6" name="Text Box 38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7" name="Text Box 38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8" name="Text Box 38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29" name="Text Box 38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0" name="Text Box 38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1" name="Text Box 38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2" name="Text Box 38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3" name="Text Box 38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4" name="Text Box 38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5" name="Text Box 38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6" name="Text Box 38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7" name="Text Box 38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8" name="Text Box 38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39" name="Text Box 38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0" name="Text Box 38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1" name="Text Box 38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2" name="Text Box 38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3" name="Text Box 38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4" name="Text Box 38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5" name="Text Box 38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6" name="Text Box 38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7" name="Text Box 38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8" name="Text Box 38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49" name="Text Box 38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0" name="Text Box 38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1" name="Text Box 38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2" name="Text Box 38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3" name="Text Box 38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4" name="Text Box 38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5" name="Text Box 38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6" name="Text Box 38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7" name="Text Box 38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8" name="Text Box 38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59" name="Text Box 38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0" name="Text Box 38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1" name="Text Box 38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2" name="Text Box 38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3" name="Text Box 38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4" name="Text Box 38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5" name="Text Box 38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6" name="Text Box 38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7" name="Text Box 38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8" name="Text Box 38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69" name="Text Box 38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0" name="Text Box 38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1" name="Text Box 38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2" name="Text Box 38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3" name="Text Box 38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4" name="Text Box 38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5" name="Text Box 38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6" name="Text Box 38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7" name="Text Box 38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8" name="Text Box 38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79" name="Text Box 38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0" name="Text Box 38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1" name="Text Box 38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2" name="Text Box 38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3" name="Text Box 38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4" name="Text Box 38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5" name="Text Box 38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6" name="Text Box 38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7" name="Text Box 38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8" name="Text Box 38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89" name="Text Box 38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0" name="Text Box 38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1" name="Text Box 38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2" name="Text Box 38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3" name="Text Box 38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4" name="Text Box 38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5" name="Text Box 38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6" name="Text Box 38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7" name="Text Box 38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8" name="Text Box 38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699" name="Text Box 38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0" name="Text Box 38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1" name="Text Box 38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2" name="Text Box 38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3" name="Text Box 38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4" name="Text Box 38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5" name="Text Box 38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6" name="Text Box 38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7" name="Text Box 38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8" name="Text Box 38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09" name="Text Box 38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0" name="Text Box 38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1" name="Text Box 38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2" name="Text Box 38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3" name="Text Box 38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4" name="Text Box 38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5" name="Text Box 38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6" name="Text Box 38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7" name="Text Box 38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8" name="Text Box 38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19" name="Text Box 38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0" name="Text Box 38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1" name="Text Box 38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2" name="Text Box 38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3" name="Text Box 38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4" name="Text Box 38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5" name="Text Box 38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6" name="Text Box 39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7" name="Text Box 39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8" name="Text Box 39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29" name="Text Box 39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0" name="Text Box 39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1" name="Text Box 39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2" name="Text Box 39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3" name="Text Box 39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4" name="Text Box 39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5" name="Text Box 39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6" name="Text Box 39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7" name="Text Box 39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8" name="Text Box 39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39" name="Text Box 39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0" name="Text Box 39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1" name="Text Box 39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2" name="Text Box 39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3" name="Text Box 39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4" name="Text Box 39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5" name="Text Box 39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6" name="Text Box 39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7" name="Text Box 39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8" name="Text Box 39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49" name="Text Box 39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0" name="Text Box 39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1" name="Text Box 39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2" name="Text Box 39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3" name="Text Box 39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4" name="Text Box 39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5" name="Text Box 39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6" name="Text Box 39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7" name="Text Box 39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8" name="Text Box 39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59" name="Text Box 39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0" name="Text Box 39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1" name="Text Box 39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2" name="Text Box 39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3" name="Text Box 39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4" name="Text Box 39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5" name="Text Box 39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6" name="Text Box 39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7" name="Text Box 39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8" name="Text Box 39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69" name="Text Box 39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0" name="Text Box 39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1" name="Text Box 39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2" name="Text Box 39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3" name="Text Box 39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4" name="Text Box 39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5" name="Text Box 39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6" name="Text Box 39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7" name="Text Box 39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8" name="Text Box 39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79" name="Text Box 39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0" name="Text Box 39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1" name="Text Box 39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2" name="Text Box 39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3" name="Text Box 39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4" name="Text Box 39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5" name="Text Box 39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6" name="Text Box 39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7" name="Text Box 39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8" name="Text Box 39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89" name="Text Box 39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0" name="Text Box 39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1" name="Text Box 39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2" name="Text Box 39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3" name="Text Box 39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4" name="Text Box 39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5" name="Text Box 39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6" name="Text Box 39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7" name="Text Box 39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8" name="Text Box 39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799" name="Text Box 39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0" name="Text Box 39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1" name="Text Box 39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2" name="Text Box 39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3" name="Text Box 39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4" name="Text Box 39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5" name="Text Box 39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6" name="Text Box 39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7" name="Text Box 39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8" name="Text Box 39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09" name="Text Box 39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0" name="Text Box 39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1" name="Text Box 39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2" name="Text Box 39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3" name="Text Box 39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4" name="Text Box 39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5" name="Text Box 39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6" name="Text Box 39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7" name="Text Box 39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8" name="Text Box 39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19" name="Text Box 39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0" name="Text Box 39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1" name="Text Box 39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2" name="Text Box 39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3" name="Text Box 39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4" name="Text Box 39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5" name="Text Box 39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6" name="Text Box 40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7" name="Text Box 40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8" name="Text Box 40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29" name="Text Box 40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0" name="Text Box 40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1" name="Text Box 40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2" name="Text Box 40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3" name="Text Box 40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4" name="Text Box 40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5" name="Text Box 40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6" name="Text Box 40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7" name="Text Box 40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8" name="Text Box 40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39" name="Text Box 40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0" name="Text Box 40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1" name="Text Box 40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2" name="Text Box 40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3" name="Text Box 40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4" name="Text Box 40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5" name="Text Box 40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6" name="Text Box 40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7" name="Text Box 40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8" name="Text Box 40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49" name="Text Box 40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0" name="Text Box 40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1" name="Text Box 40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2" name="Text Box 40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3" name="Text Box 40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4" name="Text Box 40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5" name="Text Box 40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6" name="Text Box 40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7" name="Text Box 40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8" name="Text Box 40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59" name="Text Box 40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0" name="Text Box 40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1" name="Text Box 40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2" name="Text Box 40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3" name="Text Box 40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4" name="Text Box 40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5" name="Text Box 40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6" name="Text Box 40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7" name="Text Box 40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8" name="Text Box 40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69" name="Text Box 40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0" name="Text Box 40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1" name="Text Box 40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2" name="Text Box 40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3" name="Text Box 40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4" name="Text Box 40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5" name="Text Box 40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6" name="Text Box 40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7" name="Text Box 40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8" name="Text Box 40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79" name="Text Box 40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0" name="Text Box 40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1" name="Text Box 40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2" name="Text Box 40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3" name="Text Box 40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4" name="Text Box 40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5" name="Text Box 40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6" name="Text Box 40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7" name="Text Box 40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8" name="Text Box 40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89" name="Text Box 40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0" name="Text Box 40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1" name="Text Box 40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2" name="Text Box 40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3" name="Text Box 40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4" name="Text Box 40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5" name="Text Box 40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6" name="Text Box 40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7" name="Text Box 40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8" name="Text Box 40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899" name="Text Box 40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0" name="Text Box 40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1" name="Text Box 40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2" name="Text Box 40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3" name="Text Box 40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4" name="Text Box 40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5" name="Text Box 40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6" name="Text Box 40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7" name="Text Box 40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8" name="Text Box 40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09" name="Text Box 40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0" name="Text Box 40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1" name="Text Box 40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2" name="Text Box 40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3" name="Text Box 40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4" name="Text Box 40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5" name="Text Box 40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6" name="Text Box 40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7" name="Text Box 40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8" name="Text Box 40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19" name="Text Box 40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0" name="Text Box 40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1" name="Text Box 40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2" name="Text Box 40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3" name="Text Box 40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4" name="Text Box 40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5" name="Text Box 40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6" name="Text Box 41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7" name="Text Box 41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8" name="Text Box 41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29" name="Text Box 41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0" name="Text Box 41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1" name="Text Box 41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2" name="Text Box 41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3" name="Text Box 41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4" name="Text Box 41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5" name="Text Box 41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6" name="Text Box 41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7" name="Text Box 41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8" name="Text Box 41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39" name="Text Box 41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0" name="Text Box 41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1" name="Text Box 41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2" name="Text Box 41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3" name="Text Box 41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4" name="Text Box 41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5" name="Text Box 41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6" name="Text Box 41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7" name="Text Box 41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8" name="Text Box 41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49" name="Text Box 41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0" name="Text Box 41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1" name="Text Box 41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2" name="Text Box 41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3" name="Text Box 41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4" name="Text Box 41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5" name="Text Box 41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6" name="Text Box 41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7" name="Text Box 41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8" name="Text Box 41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59" name="Text Box 41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0" name="Text Box 41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1" name="Text Box 41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2" name="Text Box 41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3" name="Text Box 41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4" name="Text Box 41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5" name="Text Box 41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6" name="Text Box 41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7" name="Text Box 41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8" name="Text Box 41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69" name="Text Box 41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0" name="Text Box 41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1" name="Text Box 41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2" name="Text Box 41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3" name="Text Box 41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4" name="Text Box 41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5" name="Text Box 41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6" name="Text Box 41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7" name="Text Box 41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8" name="Text Box 41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79" name="Text Box 41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0" name="Text Box 41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1" name="Text Box 41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2" name="Text Box 41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3" name="Text Box 41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4" name="Text Box 41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5" name="Text Box 41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6" name="Text Box 41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7" name="Text Box 41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8" name="Text Box 41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89" name="Text Box 41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0" name="Text Box 41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1" name="Text Box 41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2" name="Text Box 41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3" name="Text Box 41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4" name="Text Box 41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5" name="Text Box 41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6" name="Text Box 41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7" name="Text Box 41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8" name="Text Box 41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9999" name="Text Box 41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0" name="Text Box 41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1" name="Text Box 41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2" name="Text Box 41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3" name="Text Box 41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4" name="Text Box 41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5" name="Text Box 41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6" name="Text Box 41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7" name="Text Box 41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8" name="Text Box 41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09" name="Text Box 41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0" name="Text Box 41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1" name="Text Box 41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2" name="Text Box 41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3" name="Text Box 41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4" name="Text Box 41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5" name="Text Box 41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6" name="Text Box 41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7" name="Text Box 41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8" name="Text Box 41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19" name="Text Box 41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0" name="Text Box 41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1" name="Text Box 41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2" name="Text Box 41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3" name="Text Box 41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4" name="Text Box 41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5" name="Text Box 41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6" name="Text Box 42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7" name="Text Box 42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8" name="Text Box 42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29" name="Text Box 42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0" name="Text Box 42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1" name="Text Box 42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2" name="Text Box 42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3" name="Text Box 42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4" name="Text Box 42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5" name="Text Box 42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6" name="Text Box 42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7" name="Text Box 42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8" name="Text Box 42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39" name="Text Box 42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0" name="Text Box 42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1" name="Text Box 42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2" name="Text Box 42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3" name="Text Box 42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4" name="Text Box 42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5" name="Text Box 42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6" name="Text Box 42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7" name="Text Box 42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8" name="Text Box 42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49" name="Text Box 42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0" name="Text Box 42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1" name="Text Box 42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2" name="Text Box 42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3" name="Text Box 42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4" name="Text Box 42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5" name="Text Box 42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6" name="Text Box 42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7" name="Text Box 42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8" name="Text Box 42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59" name="Text Box 42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0" name="Text Box 42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1" name="Text Box 42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2" name="Text Box 42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3" name="Text Box 42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4" name="Text Box 42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5" name="Text Box 42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6" name="Text Box 42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7" name="Text Box 42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8" name="Text Box 42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69" name="Text Box 42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0" name="Text Box 42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1" name="Text Box 42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2" name="Text Box 42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3" name="Text Box 42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4" name="Text Box 42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5" name="Text Box 42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6" name="Text Box 42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7" name="Text Box 42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8" name="Text Box 42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79" name="Text Box 42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0" name="Text Box 42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1" name="Text Box 42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2" name="Text Box 42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3" name="Text Box 42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4" name="Text Box 42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5" name="Text Box 42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6" name="Text Box 42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7" name="Text Box 42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8" name="Text Box 42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89" name="Text Box 42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0" name="Text Box 42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1" name="Text Box 42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2" name="Text Box 42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3" name="Text Box 42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4" name="Text Box 42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5" name="Text Box 42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6" name="Text Box 42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7" name="Text Box 42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8" name="Text Box 42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099" name="Text Box 42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0" name="Text Box 42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1" name="Text Box 42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2" name="Text Box 42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3" name="Text Box 42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4" name="Text Box 42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5" name="Text Box 42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6" name="Text Box 42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7" name="Text Box 42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8" name="Text Box 42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09" name="Text Box 42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0" name="Text Box 42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1" name="Text Box 42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2" name="Text Box 42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3" name="Text Box 42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4" name="Text Box 42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5" name="Text Box 42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6" name="Text Box 42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7" name="Text Box 42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8" name="Text Box 42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19" name="Text Box 42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0" name="Text Box 42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1" name="Text Box 42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2" name="Text Box 42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3" name="Text Box 42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4" name="Text Box 42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5" name="Text Box 42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6" name="Text Box 43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7" name="Text Box 43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8" name="Text Box 43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29" name="Text Box 43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0" name="Text Box 43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1" name="Text Box 43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2" name="Text Box 43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3" name="Text Box 43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4" name="Text Box 43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5" name="Text Box 43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6" name="Text Box 43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7" name="Text Box 43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8" name="Text Box 43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39" name="Text Box 43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0" name="Text Box 43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1" name="Text Box 43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2" name="Text Box 43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3" name="Text Box 43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4" name="Text Box 43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5" name="Text Box 43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6" name="Text Box 43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7" name="Text Box 43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8" name="Text Box 43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49" name="Text Box 43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0" name="Text Box 43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1" name="Text Box 43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2" name="Text Box 43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3" name="Text Box 43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4" name="Text Box 43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5" name="Text Box 43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6" name="Text Box 43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7" name="Text Box 43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8" name="Text Box 43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59" name="Text Box 43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0" name="Text Box 43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1" name="Text Box 43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2" name="Text Box 43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3" name="Text Box 43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4" name="Text Box 43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5" name="Text Box 43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6" name="Text Box 43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7" name="Text Box 43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8" name="Text Box 43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69" name="Text Box 43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0" name="Text Box 43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1" name="Text Box 43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2" name="Text Box 43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3" name="Text Box 43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4" name="Text Box 43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5" name="Text Box 43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6" name="Text Box 43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7" name="Text Box 43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8" name="Text Box 43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79" name="Text Box 43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0" name="Text Box 43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1" name="Text Box 43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2" name="Text Box 43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3" name="Text Box 43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4" name="Text Box 43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5" name="Text Box 43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6" name="Text Box 43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7" name="Text Box 43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8" name="Text Box 43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89" name="Text Box 43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0" name="Text Box 43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1" name="Text Box 43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2" name="Text Box 43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3" name="Text Box 43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4" name="Text Box 43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5" name="Text Box 43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6" name="Text Box 43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7" name="Text Box 43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8" name="Text Box 43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199" name="Text Box 43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0" name="Text Box 43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1" name="Text Box 43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2" name="Text Box 43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3" name="Text Box 43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4" name="Text Box 43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5" name="Text Box 43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6" name="Text Box 43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7" name="Text Box 43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8" name="Text Box 43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09" name="Text Box 43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0" name="Text Box 43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1" name="Text Box 43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2" name="Text Box 43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3" name="Text Box 43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4" name="Text Box 43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5" name="Text Box 43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6" name="Text Box 43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7" name="Text Box 43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8" name="Text Box 43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19" name="Text Box 43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0" name="Text Box 43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1" name="Text Box 43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2" name="Text Box 43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3" name="Text Box 43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4" name="Text Box 43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5" name="Text Box 43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6" name="Text Box 44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7" name="Text Box 44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8" name="Text Box 44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29" name="Text Box 44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0" name="Text Box 44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1" name="Text Box 44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2" name="Text Box 44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3" name="Text Box 44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4" name="Text Box 44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5" name="Text Box 44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6" name="Text Box 44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7" name="Text Box 44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8" name="Text Box 44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39" name="Text Box 44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0" name="Text Box 44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1" name="Text Box 44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2" name="Text Box 44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3" name="Text Box 44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4" name="Text Box 44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5" name="Text Box 44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6" name="Text Box 44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7" name="Text Box 44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8" name="Text Box 44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49" name="Text Box 44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0" name="Text Box 44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1" name="Text Box 44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2" name="Text Box 44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3" name="Text Box 44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4" name="Text Box 44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5" name="Text Box 44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6" name="Text Box 44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7" name="Text Box 44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8" name="Text Box 44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59" name="Text Box 44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0" name="Text Box 44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1" name="Text Box 44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2" name="Text Box 44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3" name="Text Box 44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4" name="Text Box 44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5" name="Text Box 44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6" name="Text Box 44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7" name="Text Box 44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8" name="Text Box 44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69" name="Text Box 44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0" name="Text Box 44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1" name="Text Box 44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2" name="Text Box 44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3" name="Text Box 44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4" name="Text Box 44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5" name="Text Box 44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6" name="Text Box 44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7" name="Text Box 44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8" name="Text Box 44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79" name="Text Box 44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0" name="Text Box 44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1" name="Text Box 44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2" name="Text Box 44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3" name="Text Box 44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4" name="Text Box 44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5" name="Text Box 44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6" name="Text Box 44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7" name="Text Box 44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8" name="Text Box 44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89" name="Text Box 44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0" name="Text Box 44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1" name="Text Box 44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2" name="Text Box 44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3" name="Text Box 44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4" name="Text Box 44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5" name="Text Box 44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6" name="Text Box 44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7" name="Text Box 44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8" name="Text Box 44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299" name="Text Box 44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0" name="Text Box 44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1" name="Text Box 44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2" name="Text Box 44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3" name="Text Box 44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4" name="Text Box 44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5" name="Text Box 44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6" name="Text Box 44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7" name="Text Box 44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8" name="Text Box 44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09" name="Text Box 44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0" name="Text Box 44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1" name="Text Box 44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2" name="Text Box 44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3" name="Text Box 44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4" name="Text Box 44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5" name="Text Box 44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6" name="Text Box 44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7" name="Text Box 44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8" name="Text Box 44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19" name="Text Box 44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0" name="Text Box 44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1" name="Text Box 44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2" name="Text Box 44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3" name="Text Box 44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4" name="Text Box 44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5" name="Text Box 44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6" name="Text Box 45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7" name="Text Box 45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8" name="Text Box 45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29" name="Text Box 45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0" name="Text Box 45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1" name="Text Box 45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2" name="Text Box 45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3" name="Text Box 45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4" name="Text Box 45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5" name="Text Box 45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6" name="Text Box 45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7" name="Text Box 45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8" name="Text Box 45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39" name="Text Box 45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0" name="Text Box 45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1" name="Text Box 45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2" name="Text Box 45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3" name="Text Box 45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4" name="Text Box 45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5" name="Text Box 45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6" name="Text Box 45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7" name="Text Box 45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8" name="Text Box 45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49" name="Text Box 45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0" name="Text Box 45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1" name="Text Box 45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2" name="Text Box 45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3" name="Text Box 45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4" name="Text Box 45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5" name="Text Box 45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6" name="Text Box 45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7" name="Text Box 45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8" name="Text Box 45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59" name="Text Box 45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0" name="Text Box 45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1" name="Text Box 45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2" name="Text Box 45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3" name="Text Box 45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4" name="Text Box 45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5" name="Text Box 45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6" name="Text Box 45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7" name="Text Box 45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8" name="Text Box 45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69" name="Text Box 45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0" name="Text Box 45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1" name="Text Box 45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2" name="Text Box 45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3" name="Text Box 45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4" name="Text Box 45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5" name="Text Box 45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6" name="Text Box 45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7" name="Text Box 45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8" name="Text Box 45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79" name="Text Box 45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0" name="Text Box 45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1" name="Text Box 45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2" name="Text Box 45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3" name="Text Box 45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4" name="Text Box 45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5" name="Text Box 45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6" name="Text Box 45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7" name="Text Box 45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8" name="Text Box 45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89" name="Text Box 45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0" name="Text Box 45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1" name="Text Box 45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2" name="Text Box 45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3" name="Text Box 45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4" name="Text Box 45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5" name="Text Box 45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6" name="Text Box 45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7" name="Text Box 45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8" name="Text Box 45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399" name="Text Box 45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0" name="Text Box 45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1" name="Text Box 45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2" name="Text Box 45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3" name="Text Box 45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4" name="Text Box 45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5" name="Text Box 45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6" name="Text Box 45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7" name="Text Box 45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8" name="Text Box 45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09" name="Text Box 45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0" name="Text Box 45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1" name="Text Box 45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2" name="Text Box 45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3" name="Text Box 45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4" name="Text Box 45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5" name="Text Box 45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6" name="Text Box 45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7" name="Text Box 45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8" name="Text Box 45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19" name="Text Box 45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0" name="Text Box 45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1" name="Text Box 45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2" name="Text Box 45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3" name="Text Box 45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4" name="Text Box 45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5" name="Text Box 45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6" name="Text Box 46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7" name="Text Box 46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8" name="Text Box 46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29" name="Text Box 46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0" name="Text Box 46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1" name="Text Box 46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2" name="Text Box 46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3" name="Text Box 46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4" name="Text Box 46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5" name="Text Box 46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6" name="Text Box 46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7" name="Text Box 46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8" name="Text Box 46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39" name="Text Box 46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0" name="Text Box 46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1" name="Text Box 46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2" name="Text Box 46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3" name="Text Box 46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4" name="Text Box 46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5" name="Text Box 46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6" name="Text Box 46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7" name="Text Box 46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8" name="Text Box 46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49" name="Text Box 46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0" name="Text Box 46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1" name="Text Box 46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2" name="Text Box 46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3" name="Text Box 46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4" name="Text Box 46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5" name="Text Box 46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6" name="Text Box 46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7" name="Text Box 46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8" name="Text Box 46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59" name="Text Box 46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0" name="Text Box 46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1" name="Text Box 46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2" name="Text Box 46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3" name="Text Box 46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4" name="Text Box 46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5" name="Text Box 46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6" name="Text Box 46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7" name="Text Box 46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8" name="Text Box 46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69" name="Text Box 46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0" name="Text Box 46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1" name="Text Box 46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2" name="Text Box 46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3" name="Text Box 46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4" name="Text Box 46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5" name="Text Box 46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6" name="Text Box 46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7" name="Text Box 46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8" name="Text Box 46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79" name="Text Box 46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0" name="Text Box 46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1" name="Text Box 46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2" name="Text Box 46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3" name="Text Box 46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4" name="Text Box 46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5" name="Text Box 46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6" name="Text Box 46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7" name="Text Box 46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8" name="Text Box 46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89" name="Text Box 46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0" name="Text Box 46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1" name="Text Box 46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2" name="Text Box 46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3" name="Text Box 46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4" name="Text Box 46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5" name="Text Box 46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6" name="Text Box 46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7" name="Text Box 46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8" name="Text Box 46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499" name="Text Box 46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0" name="Text Box 46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1" name="Text Box 46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2" name="Text Box 46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3" name="Text Box 46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4" name="Text Box 46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5" name="Text Box 46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6" name="Text Box 46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7" name="Text Box 46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8" name="Text Box 46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09" name="Text Box 46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0" name="Text Box 46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1" name="Text Box 46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2" name="Text Box 46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3" name="Text Box 46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4" name="Text Box 46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5" name="Text Box 46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6" name="Text Box 46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7" name="Text Box 46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8" name="Text Box 46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19" name="Text Box 46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0" name="Text Box 46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1" name="Text Box 46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2" name="Text Box 46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3" name="Text Box 46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4" name="Text Box 46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5" name="Text Box 46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6" name="Text Box 47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7" name="Text Box 47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8" name="Text Box 47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29" name="Text Box 47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0" name="Text Box 47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1" name="Text Box 47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2" name="Text Box 47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3" name="Text Box 47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4" name="Text Box 47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5" name="Text Box 47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6" name="Text Box 47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7" name="Text Box 47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8" name="Text Box 47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39" name="Text Box 47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0" name="Text Box 47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1" name="Text Box 47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2" name="Text Box 47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3" name="Text Box 47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4" name="Text Box 47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5" name="Text Box 47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6" name="Text Box 47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7" name="Text Box 47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8" name="Text Box 47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49" name="Text Box 47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0" name="Text Box 47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1" name="Text Box 47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2" name="Text Box 47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3" name="Text Box 47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4" name="Text Box 47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5" name="Text Box 47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6" name="Text Box 47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7" name="Text Box 47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8" name="Text Box 47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59" name="Text Box 47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0" name="Text Box 47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1" name="Text Box 47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2" name="Text Box 47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3" name="Text Box 47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4" name="Text Box 47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5" name="Text Box 47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6" name="Text Box 47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7" name="Text Box 47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8" name="Text Box 47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69" name="Text Box 47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0" name="Text Box 47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1" name="Text Box 47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2" name="Text Box 47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3" name="Text Box 47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4" name="Text Box 47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5" name="Text Box 47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6" name="Text Box 47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7" name="Text Box 47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8" name="Text Box 47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79" name="Text Box 47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0" name="Text Box 47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1" name="Text Box 47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2" name="Text Box 47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3" name="Text Box 47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4" name="Text Box 47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5" name="Text Box 47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6" name="Text Box 47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7" name="Text Box 47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8" name="Text Box 47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89" name="Text Box 47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0" name="Text Box 47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1" name="Text Box 47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2" name="Text Box 47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3" name="Text Box 47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4" name="Text Box 47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5" name="Text Box 47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6" name="Text Box 47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7" name="Text Box 47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8" name="Text Box 47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599" name="Text Box 47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0" name="Text Box 47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1" name="Text Box 47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2" name="Text Box 47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3" name="Text Box 47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4" name="Text Box 47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5" name="Text Box 47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6" name="Text Box 47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7" name="Text Box 47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8" name="Text Box 47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09" name="Text Box 47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0" name="Text Box 47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1" name="Text Box 47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2" name="Text Box 47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3" name="Text Box 47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4" name="Text Box 47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5" name="Text Box 47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6" name="Text Box 47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7" name="Text Box 47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8" name="Text Box 47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19" name="Text Box 47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0" name="Text Box 47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1" name="Text Box 47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2" name="Text Box 47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3" name="Text Box 47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4" name="Text Box 47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5" name="Text Box 47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6" name="Text Box 48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7" name="Text Box 48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8" name="Text Box 48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29" name="Text Box 48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0" name="Text Box 48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1" name="Text Box 48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2" name="Text Box 48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3" name="Text Box 48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4" name="Text Box 48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5" name="Text Box 48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6" name="Text Box 48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7" name="Text Box 48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8" name="Text Box 48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39" name="Text Box 48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0" name="Text Box 48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1" name="Text Box 48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2" name="Text Box 48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3" name="Text Box 48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4" name="Text Box 48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5" name="Text Box 48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6" name="Text Box 48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7" name="Text Box 48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8" name="Text Box 48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49" name="Text Box 48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0" name="Text Box 48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1" name="Text Box 48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2" name="Text Box 48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3" name="Text Box 48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4" name="Text Box 48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5" name="Text Box 48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6" name="Text Box 48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7" name="Text Box 48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8" name="Text Box 48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59" name="Text Box 48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0" name="Text Box 48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1" name="Text Box 48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2" name="Text Box 48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3" name="Text Box 48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4" name="Text Box 48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5" name="Text Box 48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6" name="Text Box 48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7" name="Text Box 48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8" name="Text Box 48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69" name="Text Box 48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0" name="Text Box 48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1" name="Text Box 48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2" name="Text Box 48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3" name="Text Box 48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4" name="Text Box 48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5" name="Text Box 48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6" name="Text Box 48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7" name="Text Box 48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8" name="Text Box 48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79" name="Text Box 48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0" name="Text Box 48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1" name="Text Box 48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2" name="Text Box 48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3" name="Text Box 48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4" name="Text Box 48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5" name="Text Box 48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6" name="Text Box 48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7" name="Text Box 48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8" name="Text Box 48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89" name="Text Box 48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0" name="Text Box 48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1" name="Text Box 48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2" name="Text Box 48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3" name="Text Box 48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4" name="Text Box 48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5" name="Text Box 48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6" name="Text Box 48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7" name="Text Box 48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8" name="Text Box 48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699" name="Text Box 48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0" name="Text Box 48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1" name="Text Box 48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2" name="Text Box 48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3" name="Text Box 48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4" name="Text Box 48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5" name="Text Box 48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6" name="Text Box 48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7" name="Text Box 48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8" name="Text Box 48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09" name="Text Box 48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0" name="Text Box 48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1" name="Text Box 48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2" name="Text Box 48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3" name="Text Box 48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4" name="Text Box 48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5" name="Text Box 48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6" name="Text Box 48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7" name="Text Box 48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8" name="Text Box 48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19" name="Text Box 48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0" name="Text Box 48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1" name="Text Box 48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2" name="Text Box 48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3" name="Text Box 48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4" name="Text Box 48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5" name="Text Box 48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6" name="Text Box 49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7" name="Text Box 49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8" name="Text Box 49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29" name="Text Box 49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0" name="Text Box 49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1" name="Text Box 49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2" name="Text Box 49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3" name="Text Box 49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4" name="Text Box 49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5" name="Text Box 49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6" name="Text Box 49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7" name="Text Box 49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8" name="Text Box 49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39" name="Text Box 49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0" name="Text Box 49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1" name="Text Box 49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2" name="Text Box 49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3" name="Text Box 49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4" name="Text Box 49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5" name="Text Box 49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6" name="Text Box 49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7" name="Text Box 49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8" name="Text Box 49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49" name="Text Box 49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0" name="Text Box 49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1" name="Text Box 49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2" name="Text Box 49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3" name="Text Box 49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4" name="Text Box 49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5" name="Text Box 49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6" name="Text Box 49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7" name="Text Box 49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8" name="Text Box 49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59" name="Text Box 49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0" name="Text Box 49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1" name="Text Box 49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2" name="Text Box 49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3" name="Text Box 49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4" name="Text Box 49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5" name="Text Box 49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6" name="Text Box 49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7" name="Text Box 49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8" name="Text Box 49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69" name="Text Box 49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0" name="Text Box 49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1" name="Text Box 49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2" name="Text Box 49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3" name="Text Box 49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4" name="Text Box 49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5" name="Text Box 49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6" name="Text Box 49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7" name="Text Box 49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8" name="Text Box 49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79" name="Text Box 49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0" name="Text Box 49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1" name="Text Box 49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2" name="Text Box 49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3" name="Text Box 49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4" name="Text Box 49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5" name="Text Box 49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6" name="Text Box 49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7" name="Text Box 49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8" name="Text Box 49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89" name="Text Box 49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0" name="Text Box 49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1" name="Text Box 49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2" name="Text Box 49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3" name="Text Box 49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4" name="Text Box 49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5" name="Text Box 49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6" name="Text Box 49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7" name="Text Box 49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8" name="Text Box 49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799" name="Text Box 49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0" name="Text Box 49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1" name="Text Box 49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2" name="Text Box 49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3" name="Text Box 49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4" name="Text Box 49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5" name="Text Box 49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6" name="Text Box 49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7" name="Text Box 49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8" name="Text Box 49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09" name="Text Box 49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0" name="Text Box 49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1" name="Text Box 49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2" name="Text Box 49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3" name="Text Box 49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4" name="Text Box 49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5" name="Text Box 49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6" name="Text Box 49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7" name="Text Box 49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8" name="Text Box 49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19" name="Text Box 49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0" name="Text Box 49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1" name="Text Box 49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2" name="Text Box 49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3" name="Text Box 49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4" name="Text Box 49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5" name="Text Box 49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6" name="Text Box 50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7" name="Text Box 50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8" name="Text Box 50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29" name="Text Box 50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0" name="Text Box 50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1" name="Text Box 50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2" name="Text Box 50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3" name="Text Box 50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4" name="Text Box 50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5" name="Text Box 50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6" name="Text Box 50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7" name="Text Box 50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8" name="Text Box 50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39" name="Text Box 50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0" name="Text Box 50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1" name="Text Box 50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2" name="Text Box 50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3" name="Text Box 50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4" name="Text Box 50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5" name="Text Box 50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6" name="Text Box 50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7" name="Text Box 50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8" name="Text Box 50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49" name="Text Box 50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0" name="Text Box 50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1" name="Text Box 50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2" name="Text Box 50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3" name="Text Box 50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4" name="Text Box 50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5" name="Text Box 50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6" name="Text Box 50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7" name="Text Box 50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8" name="Text Box 50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59" name="Text Box 50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0" name="Text Box 50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1" name="Text Box 50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2" name="Text Box 50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3" name="Text Box 50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4" name="Text Box 50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5" name="Text Box 50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6" name="Text Box 50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7" name="Text Box 50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8" name="Text Box 50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69" name="Text Box 50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0" name="Text Box 50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1" name="Text Box 50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2" name="Text Box 50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3" name="Text Box 50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4" name="Text Box 50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5" name="Text Box 50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6" name="Text Box 50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7" name="Text Box 50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8" name="Text Box 50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79" name="Text Box 50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0" name="Text Box 50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1" name="Text Box 50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2" name="Text Box 50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3" name="Text Box 50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4" name="Text Box 50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5" name="Text Box 50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6" name="Text Box 50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7" name="Text Box 50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8" name="Text Box 50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89" name="Text Box 50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0" name="Text Box 50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1" name="Text Box 50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2" name="Text Box 50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3" name="Text Box 50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4" name="Text Box 50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5" name="Text Box 50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6" name="Text Box 50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7" name="Text Box 50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8" name="Text Box 50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899" name="Text Box 50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0" name="Text Box 50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1" name="Text Box 50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2" name="Text Box 50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3" name="Text Box 50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4" name="Text Box 50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5" name="Text Box 50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6" name="Text Box 50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7" name="Text Box 50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8" name="Text Box 50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09" name="Text Box 50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0" name="Text Box 50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1" name="Text Box 50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2" name="Text Box 50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3" name="Text Box 50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4" name="Text Box 50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5" name="Text Box 50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6" name="Text Box 50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7" name="Text Box 50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8" name="Text Box 50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19" name="Text Box 50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0" name="Text Box 50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1" name="Text Box 50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2" name="Text Box 50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3" name="Text Box 50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4" name="Text Box 50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5" name="Text Box 50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6" name="Text Box 51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7" name="Text Box 51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8" name="Text Box 51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29" name="Text Box 51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0" name="Text Box 51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1" name="Text Box 51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2" name="Text Box 51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3" name="Text Box 51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4" name="Text Box 51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5" name="Text Box 51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6" name="Text Box 51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7" name="Text Box 51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8" name="Text Box 51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39" name="Text Box 51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0" name="Text Box 51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1" name="Text Box 51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2" name="Text Box 51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3" name="Text Box 51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4" name="Text Box 51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5" name="Text Box 51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6" name="Text Box 51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7" name="Text Box 51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8" name="Text Box 51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49" name="Text Box 51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0" name="Text Box 51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1" name="Text Box 51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2" name="Text Box 51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3" name="Text Box 51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4" name="Text Box 51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5" name="Text Box 51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6" name="Text Box 51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7" name="Text Box 51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8" name="Text Box 51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59" name="Text Box 51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0" name="Text Box 51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1" name="Text Box 51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2" name="Text Box 51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3" name="Text Box 51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4" name="Text Box 51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5" name="Text Box 51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6" name="Text Box 51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7" name="Text Box 51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8" name="Text Box 51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69" name="Text Box 51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0" name="Text Box 51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1" name="Text Box 51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2" name="Text Box 51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3" name="Text Box 51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4" name="Text Box 51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5" name="Text Box 51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6" name="Text Box 51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7" name="Text Box 51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8" name="Text Box 51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79" name="Text Box 51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0" name="Text Box 51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1" name="Text Box 51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2" name="Text Box 51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3" name="Text Box 51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4" name="Text Box 51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5" name="Text Box 51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6" name="Text Box 51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7" name="Text Box 51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8" name="Text Box 51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89" name="Text Box 51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0" name="Text Box 51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1" name="Text Box 51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2" name="Text Box 51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3" name="Text Box 51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4" name="Text Box 51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5" name="Text Box 51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6" name="Text Box 51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7" name="Text Box 51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8" name="Text Box 51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0999" name="Text Box 51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0" name="Text Box 51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1" name="Text Box 51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2" name="Text Box 51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3" name="Text Box 51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4" name="Text Box 517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5" name="Text Box 517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6" name="Text Box 518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7" name="Text Box 518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8" name="Text Box 518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09" name="Text Box 518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0" name="Text Box 518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1" name="Text Box 518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2" name="Text Box 518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3" name="Text Box 518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4" name="Text Box 518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5" name="Text Box 518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6" name="Text Box 519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7" name="Text Box 519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8" name="Text Box 519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19" name="Text Box 519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0" name="Text Box 519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1" name="Text Box 519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2" name="Text Box 519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3" name="Text Box 519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4" name="Text Box 519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5" name="Text Box 519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6" name="Text Box 520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7" name="Text Box 520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8" name="Text Box 520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29" name="Text Box 520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0" name="Text Box 520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1" name="Text Box 520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2" name="Text Box 520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3" name="Text Box 520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4" name="Text Box 520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5" name="Text Box 520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6" name="Text Box 521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7" name="Text Box 521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8" name="Text Box 521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39" name="Text Box 521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0" name="Text Box 521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1" name="Text Box 521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2" name="Text Box 521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3" name="Text Box 521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4" name="Text Box 521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5" name="Text Box 521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6" name="Text Box 522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7" name="Text Box 522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8" name="Text Box 522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49" name="Text Box 522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0" name="Text Box 522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1" name="Text Box 522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2" name="Text Box 522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3" name="Text Box 522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4" name="Text Box 522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5" name="Text Box 522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6" name="Text Box 523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7" name="Text Box 523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8" name="Text Box 523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59" name="Text Box 523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0" name="Text Box 523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1" name="Text Box 523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2" name="Text Box 523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3" name="Text Box 523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4" name="Text Box 523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5" name="Text Box 523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6" name="Text Box 524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7" name="Text Box 524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8" name="Text Box 524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69" name="Text Box 524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0" name="Text Box 524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1" name="Text Box 524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2" name="Text Box 524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3" name="Text Box 524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4" name="Text Box 524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5" name="Text Box 524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6" name="Text Box 525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7" name="Text Box 525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8" name="Text Box 525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79" name="Text Box 525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0" name="Text Box 525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1" name="Text Box 525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2" name="Text Box 525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3" name="Text Box 525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4" name="Text Box 525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5" name="Text Box 525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6" name="Text Box 526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7" name="Text Box 526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8" name="Text Box 526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89" name="Text Box 526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0" name="Text Box 526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1" name="Text Box 526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2" name="Text Box 526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3" name="Text Box 526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4" name="Text Box 5268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5" name="Text Box 5269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6" name="Text Box 5270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7" name="Text Box 5271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8" name="Text Box 5272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099" name="Text Box 5273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100" name="Text Box 5274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101" name="Text Box 5275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102" name="Text Box 5276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678</xdr:row>
      <xdr:rowOff>0</xdr:rowOff>
    </xdr:from>
    <xdr:ext cx="85725" cy="205410"/>
    <xdr:sp macro="" textlink="">
      <xdr:nvSpPr>
        <xdr:cNvPr id="11103" name="Text Box 5277"/>
        <xdr:cNvSpPr txBox="1">
          <a:spLocks noChangeArrowheads="1"/>
        </xdr:cNvSpPr>
      </xdr:nvSpPr>
      <xdr:spPr bwMode="auto">
        <a:xfrm>
          <a:off x="4686300" y="12915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04" name="Text Box 25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05" name="Text Box 25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06" name="Text Box 25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07" name="Text Box 25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08" name="Text Box 25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09" name="Text Box 25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0" name="Text Box 25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1" name="Text Box 25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2" name="Text Box 25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3" name="Text Box 25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4" name="Text Box 25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5" name="Text Box 25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6" name="Text Box 25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7" name="Text Box 25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8" name="Text Box 26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19" name="Text Box 26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0" name="Text Box 26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1" name="Text Box 26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2" name="Text Box 26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3" name="Text Box 26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4" name="Text Box 26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5" name="Text Box 26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6" name="Text Box 26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7" name="Text Box 26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8" name="Text Box 26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29" name="Text Box 26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0" name="Text Box 26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1" name="Text Box 26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2" name="Text Box 26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3" name="Text Box 26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4" name="Text Box 26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5" name="Text Box 26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6" name="Text Box 26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7" name="Text Box 26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8" name="Text Box 26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39" name="Text Box 26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0" name="Text Box 26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1" name="Text Box 26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2" name="Text Box 26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3" name="Text Box 26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4" name="Text Box 26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5" name="Text Box 26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6" name="Text Box 26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7" name="Text Box 26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8" name="Text Box 26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49" name="Text Box 26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0" name="Text Box 26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1" name="Text Box 26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2" name="Text Box 26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3" name="Text Box 26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4" name="Text Box 26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5" name="Text Box 26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6" name="Text Box 26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7" name="Text Box 26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8" name="Text Box 26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59" name="Text Box 26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0" name="Text Box 26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1" name="Text Box 26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2" name="Text Box 26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3" name="Text Box 26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4" name="Text Box 26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5" name="Text Box 26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6" name="Text Box 26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7" name="Text Box 26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8" name="Text Box 26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69" name="Text Box 26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0" name="Text Box 26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1" name="Text Box 26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2" name="Text Box 26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3" name="Text Box 26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4" name="Text Box 26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5" name="Text Box 26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6" name="Text Box 27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7" name="Text Box 27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8" name="Text Box 27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79" name="Text Box 27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0" name="Text Box 27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1" name="Text Box 27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2" name="Text Box 27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3" name="Text Box 27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4" name="Text Box 27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5" name="Text Box 27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6" name="Text Box 27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7" name="Text Box 27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8" name="Text Box 27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89" name="Text Box 27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0" name="Text Box 27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1" name="Text Box 27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2" name="Text Box 27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3" name="Text Box 27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4" name="Text Box 27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5" name="Text Box 27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6" name="Text Box 27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7" name="Text Box 27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8" name="Text Box 27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199" name="Text Box 27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0" name="Text Box 27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1" name="Text Box 27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2" name="Text Box 27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3" name="Text Box 27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4" name="Text Box 27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5" name="Text Box 27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6" name="Text Box 27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7" name="Text Box 27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8" name="Text Box 27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09" name="Text Box 27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0" name="Text Box 27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1" name="Text Box 27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2" name="Text Box 27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3" name="Text Box 27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4" name="Text Box 27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5" name="Text Box 27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6" name="Text Box 27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7" name="Text Box 27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8" name="Text Box 27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19" name="Text Box 27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0" name="Text Box 27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1" name="Text Box 27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2" name="Text Box 27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3" name="Text Box 27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4" name="Text Box 27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5" name="Text Box 27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6" name="Text Box 27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7" name="Text Box 27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8" name="Text Box 27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29" name="Text Box 27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0" name="Text Box 27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1" name="Text Box 27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2" name="Text Box 27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3" name="Text Box 27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4" name="Text Box 27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5" name="Text Box 27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6" name="Text Box 27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7" name="Text Box 27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8" name="Text Box 27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39" name="Text Box 27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0" name="Text Box 27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1" name="Text Box 27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2" name="Text Box 27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3" name="Text Box 27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4" name="Text Box 27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5" name="Text Box 27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6" name="Text Box 27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7" name="Text Box 27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8" name="Text Box 27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49" name="Text Box 27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0" name="Text Box 27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1" name="Text Box 27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2" name="Text Box 27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3" name="Text Box 27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4" name="Text Box 27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5" name="Text Box 27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6" name="Text Box 27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7" name="Text Box 27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8" name="Text Box 27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59" name="Text Box 27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0" name="Text Box 27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1" name="Text Box 27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2" name="Text Box 27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3" name="Text Box 27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4" name="Text Box 27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5" name="Text Box 27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6" name="Text Box 27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7" name="Text Box 27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8" name="Text Box 27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69" name="Text Box 27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0" name="Text Box 27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1" name="Text Box 27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2" name="Text Box 27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3" name="Text Box 27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4" name="Text Box 27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5" name="Text Box 27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6" name="Text Box 28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7" name="Text Box 28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8" name="Text Box 28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79" name="Text Box 28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0" name="Text Box 28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1" name="Text Box 28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2" name="Text Box 28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3" name="Text Box 28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4" name="Text Box 28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5" name="Text Box 28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6" name="Text Box 28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7" name="Text Box 28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8" name="Text Box 28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89" name="Text Box 28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0" name="Text Box 28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1" name="Text Box 28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2" name="Text Box 28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3" name="Text Box 28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4" name="Text Box 28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5" name="Text Box 28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6" name="Text Box 28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7" name="Text Box 28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8" name="Text Box 28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299" name="Text Box 28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0" name="Text Box 28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1" name="Text Box 28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2" name="Text Box 28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3" name="Text Box 28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4" name="Text Box 28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5" name="Text Box 28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6" name="Text Box 28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7" name="Text Box 28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8" name="Text Box 28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09" name="Text Box 28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0" name="Text Box 28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1" name="Text Box 28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2" name="Text Box 28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3" name="Text Box 28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4" name="Text Box 28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5" name="Text Box 28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6" name="Text Box 28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7" name="Text Box 28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8" name="Text Box 28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19" name="Text Box 28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0" name="Text Box 28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1" name="Text Box 28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2" name="Text Box 28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3" name="Text Box 28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4" name="Text Box 28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5" name="Text Box 28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6" name="Text Box 28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7" name="Text Box 28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8" name="Text Box 28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29" name="Text Box 28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0" name="Text Box 28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1" name="Text Box 28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2" name="Text Box 28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3" name="Text Box 28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4" name="Text Box 28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5" name="Text Box 28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6" name="Text Box 28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7" name="Text Box 28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8" name="Text Box 28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39" name="Text Box 28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0" name="Text Box 28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1" name="Text Box 28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2" name="Text Box 28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3" name="Text Box 28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4" name="Text Box 28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5" name="Text Box 28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6" name="Text Box 28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7" name="Text Box 28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8" name="Text Box 28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49" name="Text Box 28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0" name="Text Box 28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1" name="Text Box 28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2" name="Text Box 28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3" name="Text Box 28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4" name="Text Box 28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5" name="Text Box 28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6" name="Text Box 28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7" name="Text Box 28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8" name="Text Box 28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59" name="Text Box 28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0" name="Text Box 28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1" name="Text Box 28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2" name="Text Box 28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3" name="Text Box 28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4" name="Text Box 28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5" name="Text Box 28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6" name="Text Box 28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7" name="Text Box 28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8" name="Text Box 28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69" name="Text Box 28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0" name="Text Box 28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1" name="Text Box 28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2" name="Text Box 28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3" name="Text Box 28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4" name="Text Box 28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5" name="Text Box 28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6" name="Text Box 29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7" name="Text Box 29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8" name="Text Box 29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79" name="Text Box 29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0" name="Text Box 29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1" name="Text Box 29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2" name="Text Box 29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3" name="Text Box 29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4" name="Text Box 29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5" name="Text Box 29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6" name="Text Box 29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7" name="Text Box 29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8" name="Text Box 29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89" name="Text Box 29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0" name="Text Box 29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1" name="Text Box 29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2" name="Text Box 29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3" name="Text Box 29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4" name="Text Box 29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5" name="Text Box 29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6" name="Text Box 29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7" name="Text Box 29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8" name="Text Box 29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399" name="Text Box 29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0" name="Text Box 29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1" name="Text Box 29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2" name="Text Box 29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3" name="Text Box 29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4" name="Text Box 29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5" name="Text Box 29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6" name="Text Box 29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7" name="Text Box 29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8" name="Text Box 29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09" name="Text Box 29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0" name="Text Box 29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1" name="Text Box 29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2" name="Text Box 29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3" name="Text Box 29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4" name="Text Box 29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5" name="Text Box 29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6" name="Text Box 29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7" name="Text Box 29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8" name="Text Box 29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19" name="Text Box 29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0" name="Text Box 29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1" name="Text Box 29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2" name="Text Box 29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3" name="Text Box 29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4" name="Text Box 29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5" name="Text Box 29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6" name="Text Box 29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7" name="Text Box 29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8" name="Text Box 29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29" name="Text Box 29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0" name="Text Box 29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1" name="Text Box 29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2" name="Text Box 29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3" name="Text Box 29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4" name="Text Box 29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5" name="Text Box 29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6" name="Text Box 29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7" name="Text Box 29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8" name="Text Box 29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39" name="Text Box 29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0" name="Text Box 29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1" name="Text Box 29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2" name="Text Box 29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3" name="Text Box 29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4" name="Text Box 29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5" name="Text Box 29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6" name="Text Box 29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7" name="Text Box 29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8" name="Text Box 29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49" name="Text Box 29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0" name="Text Box 29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1" name="Text Box 29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2" name="Text Box 29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3" name="Text Box 29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4" name="Text Box 29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5" name="Text Box 29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6" name="Text Box 29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7" name="Text Box 29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8" name="Text Box 29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59" name="Text Box 29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0" name="Text Box 29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1" name="Text Box 29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2" name="Text Box 29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3" name="Text Box 29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4" name="Text Box 29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5" name="Text Box 29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6" name="Text Box 29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7" name="Text Box 29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8" name="Text Box 29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69" name="Text Box 29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0" name="Text Box 29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1" name="Text Box 29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2" name="Text Box 29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3" name="Text Box 29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4" name="Text Box 29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5" name="Text Box 29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6" name="Text Box 30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7" name="Text Box 30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8" name="Text Box 30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79" name="Text Box 30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0" name="Text Box 30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1" name="Text Box 30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2" name="Text Box 30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3" name="Text Box 30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4" name="Text Box 30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5" name="Text Box 30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6" name="Text Box 30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7" name="Text Box 30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8" name="Text Box 30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89" name="Text Box 30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0" name="Text Box 30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1" name="Text Box 30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2" name="Text Box 30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3" name="Text Box 30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4" name="Text Box 30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5" name="Text Box 30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6" name="Text Box 30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7" name="Text Box 30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8" name="Text Box 30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499" name="Text Box 30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0" name="Text Box 30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1" name="Text Box 30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2" name="Text Box 30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3" name="Text Box 30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4" name="Text Box 30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5" name="Text Box 30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6" name="Text Box 30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7" name="Text Box 30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8" name="Text Box 30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09" name="Text Box 30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0" name="Text Box 30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1" name="Text Box 30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2" name="Text Box 30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3" name="Text Box 30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4" name="Text Box 30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5" name="Text Box 30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6" name="Text Box 30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7" name="Text Box 30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8" name="Text Box 30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19" name="Text Box 30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0" name="Text Box 30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1" name="Text Box 30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2" name="Text Box 30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3" name="Text Box 30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4" name="Text Box 30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5" name="Text Box 30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6" name="Text Box 30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7" name="Text Box 30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8" name="Text Box 30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29" name="Text Box 30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0" name="Text Box 30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1" name="Text Box 30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2" name="Text Box 30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3" name="Text Box 30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4" name="Text Box 30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5" name="Text Box 30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6" name="Text Box 30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7" name="Text Box 30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8" name="Text Box 30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39" name="Text Box 30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0" name="Text Box 30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1" name="Text Box 30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2" name="Text Box 30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3" name="Text Box 30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4" name="Text Box 30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5" name="Text Box 30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6" name="Text Box 30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7" name="Text Box 30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8" name="Text Box 30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49" name="Text Box 30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0" name="Text Box 30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1" name="Text Box 30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2" name="Text Box 30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3" name="Text Box 30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4" name="Text Box 30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5" name="Text Box 30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6" name="Text Box 30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7" name="Text Box 30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8" name="Text Box 30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59" name="Text Box 30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0" name="Text Box 30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1" name="Text Box 30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2" name="Text Box 30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3" name="Text Box 30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4" name="Text Box 30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5" name="Text Box 30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6" name="Text Box 30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7" name="Text Box 30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8" name="Text Box 30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69" name="Text Box 30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0" name="Text Box 30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1" name="Text Box 30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2" name="Text Box 30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3" name="Text Box 30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4" name="Text Box 30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5" name="Text Box 30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6" name="Text Box 31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7" name="Text Box 31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8" name="Text Box 31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79" name="Text Box 31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0" name="Text Box 31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1" name="Text Box 31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2" name="Text Box 31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3" name="Text Box 31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4" name="Text Box 31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5" name="Text Box 31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6" name="Text Box 31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7" name="Text Box 31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8" name="Text Box 31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89" name="Text Box 31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0" name="Text Box 31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1" name="Text Box 31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2" name="Text Box 31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3" name="Text Box 31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4" name="Text Box 31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5" name="Text Box 31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6" name="Text Box 31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7" name="Text Box 31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8" name="Text Box 31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599" name="Text Box 31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0" name="Text Box 31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1" name="Text Box 31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2" name="Text Box 31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3" name="Text Box 31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4" name="Text Box 31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5" name="Text Box 31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6" name="Text Box 31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7" name="Text Box 31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8" name="Text Box 31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09" name="Text Box 31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0" name="Text Box 31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1" name="Text Box 31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2" name="Text Box 31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3" name="Text Box 31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4" name="Text Box 31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5" name="Text Box 31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6" name="Text Box 31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7" name="Text Box 31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8" name="Text Box 31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19" name="Text Box 31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0" name="Text Box 31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1" name="Text Box 31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2" name="Text Box 31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3" name="Text Box 31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4" name="Text Box 31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5" name="Text Box 31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6" name="Text Box 31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7" name="Text Box 31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8" name="Text Box 31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29" name="Text Box 31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0" name="Text Box 31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1" name="Text Box 31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2" name="Text Box 31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3" name="Text Box 31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4" name="Text Box 31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5" name="Text Box 31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6" name="Text Box 31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7" name="Text Box 31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8" name="Text Box 31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39" name="Text Box 31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0" name="Text Box 31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1" name="Text Box 31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2" name="Text Box 31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3" name="Text Box 31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4" name="Text Box 31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5" name="Text Box 31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6" name="Text Box 31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7" name="Text Box 31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8" name="Text Box 31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49" name="Text Box 31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0" name="Text Box 31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1" name="Text Box 31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2" name="Text Box 31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3" name="Text Box 31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4" name="Text Box 31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5" name="Text Box 31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6" name="Text Box 31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7" name="Text Box 31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8" name="Text Box 31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59" name="Text Box 31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0" name="Text Box 31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1" name="Text Box 31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2" name="Text Box 31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3" name="Text Box 31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4" name="Text Box 31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5" name="Text Box 31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6" name="Text Box 31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7" name="Text Box 31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8" name="Text Box 31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69" name="Text Box 31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0" name="Text Box 31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1" name="Text Box 31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2" name="Text Box 31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3" name="Text Box 31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4" name="Text Box 31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5" name="Text Box 31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6" name="Text Box 32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7" name="Text Box 32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8" name="Text Box 32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79" name="Text Box 32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0" name="Text Box 32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1" name="Text Box 32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2" name="Text Box 32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3" name="Text Box 32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4" name="Text Box 32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5" name="Text Box 32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6" name="Text Box 32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7" name="Text Box 32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8" name="Text Box 32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89" name="Text Box 32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0" name="Text Box 32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1" name="Text Box 32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2" name="Text Box 32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3" name="Text Box 32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4" name="Text Box 32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5" name="Text Box 32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6" name="Text Box 32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7" name="Text Box 32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8" name="Text Box 32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699" name="Text Box 32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0" name="Text Box 32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1" name="Text Box 32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2" name="Text Box 32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3" name="Text Box 32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4" name="Text Box 32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5" name="Text Box 32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6" name="Text Box 32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7" name="Text Box 32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8" name="Text Box 32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09" name="Text Box 32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0" name="Text Box 32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1" name="Text Box 32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2" name="Text Box 32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3" name="Text Box 32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4" name="Text Box 32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5" name="Text Box 32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6" name="Text Box 32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7" name="Text Box 32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8" name="Text Box 32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19" name="Text Box 32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0" name="Text Box 32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1" name="Text Box 32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2" name="Text Box 32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3" name="Text Box 32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4" name="Text Box 32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5" name="Text Box 32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6" name="Text Box 32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7" name="Text Box 32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8" name="Text Box 32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29" name="Text Box 32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0" name="Text Box 32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1" name="Text Box 32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2" name="Text Box 32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3" name="Text Box 32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4" name="Text Box 32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5" name="Text Box 32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6" name="Text Box 32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7" name="Text Box 32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8" name="Text Box 32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39" name="Text Box 32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0" name="Text Box 32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1" name="Text Box 32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2" name="Text Box 32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3" name="Text Box 32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4" name="Text Box 32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5" name="Text Box 32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6" name="Text Box 32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7" name="Text Box 32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8" name="Text Box 32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49" name="Text Box 32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0" name="Text Box 32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1" name="Text Box 32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2" name="Text Box 32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3" name="Text Box 32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4" name="Text Box 32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5" name="Text Box 32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6" name="Text Box 32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7" name="Text Box 32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8" name="Text Box 32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59" name="Text Box 32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0" name="Text Box 32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1" name="Text Box 32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2" name="Text Box 32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3" name="Text Box 32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4" name="Text Box 32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5" name="Text Box 32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6" name="Text Box 32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7" name="Text Box 32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8" name="Text Box 32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69" name="Text Box 32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0" name="Text Box 32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1" name="Text Box 32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2" name="Text Box 32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3" name="Text Box 32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4" name="Text Box 32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5" name="Text Box 32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6" name="Text Box 33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7" name="Text Box 33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8" name="Text Box 33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79" name="Text Box 33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0" name="Text Box 33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1" name="Text Box 33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2" name="Text Box 33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3" name="Text Box 33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4" name="Text Box 33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5" name="Text Box 33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6" name="Text Box 33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7" name="Text Box 33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8" name="Text Box 33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89" name="Text Box 33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0" name="Text Box 33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1" name="Text Box 33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2" name="Text Box 33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3" name="Text Box 33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4" name="Text Box 33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5" name="Text Box 33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6" name="Text Box 33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7" name="Text Box 33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8" name="Text Box 33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799" name="Text Box 33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0" name="Text Box 33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1" name="Text Box 33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2" name="Text Box 33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3" name="Text Box 33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4" name="Text Box 33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5" name="Text Box 33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6" name="Text Box 33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7" name="Text Box 33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8" name="Text Box 33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09" name="Text Box 33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0" name="Text Box 33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1" name="Text Box 33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2" name="Text Box 33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3" name="Text Box 33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4" name="Text Box 33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5" name="Text Box 33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6" name="Text Box 33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7" name="Text Box 33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8" name="Text Box 33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19" name="Text Box 33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0" name="Text Box 33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1" name="Text Box 33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2" name="Text Box 33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3" name="Text Box 33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4" name="Text Box 33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5" name="Text Box 33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6" name="Text Box 33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7" name="Text Box 33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8" name="Text Box 33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29" name="Text Box 33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0" name="Text Box 33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1" name="Text Box 33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2" name="Text Box 33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3" name="Text Box 33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4" name="Text Box 33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5" name="Text Box 33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6" name="Text Box 33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7" name="Text Box 33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8" name="Text Box 33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39" name="Text Box 33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0" name="Text Box 33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1" name="Text Box 33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2" name="Text Box 33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3" name="Text Box 33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4" name="Text Box 33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5" name="Text Box 33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6" name="Text Box 33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7" name="Text Box 33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8" name="Text Box 33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49" name="Text Box 33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0" name="Text Box 33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1" name="Text Box 33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2" name="Text Box 33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3" name="Text Box 33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4" name="Text Box 33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5" name="Text Box 33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6" name="Text Box 33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7" name="Text Box 33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8" name="Text Box 33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59" name="Text Box 33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0" name="Text Box 33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1" name="Text Box 33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2" name="Text Box 33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3" name="Text Box 33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4" name="Text Box 33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5" name="Text Box 33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6" name="Text Box 33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7" name="Text Box 33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8" name="Text Box 33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69" name="Text Box 33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0" name="Text Box 33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1" name="Text Box 33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2" name="Text Box 33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3" name="Text Box 33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4" name="Text Box 33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5" name="Text Box 33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6" name="Text Box 34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7" name="Text Box 34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8" name="Text Box 34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79" name="Text Box 34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0" name="Text Box 34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1" name="Text Box 34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2" name="Text Box 34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3" name="Text Box 34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4" name="Text Box 34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5" name="Text Box 34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6" name="Text Box 34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7" name="Text Box 34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8" name="Text Box 34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89" name="Text Box 34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0" name="Text Box 34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1" name="Text Box 34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2" name="Text Box 34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3" name="Text Box 34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4" name="Text Box 34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5" name="Text Box 34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6" name="Text Box 34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7" name="Text Box 34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8" name="Text Box 34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899" name="Text Box 34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0" name="Text Box 34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1" name="Text Box 34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2" name="Text Box 34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3" name="Text Box 34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4" name="Text Box 34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5" name="Text Box 34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6" name="Text Box 34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7" name="Text Box 34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8" name="Text Box 34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09" name="Text Box 34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0" name="Text Box 34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1" name="Text Box 34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2" name="Text Box 34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3" name="Text Box 34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4" name="Text Box 34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5" name="Text Box 34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6" name="Text Box 34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7" name="Text Box 34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8" name="Text Box 34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19" name="Text Box 34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0" name="Text Box 34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1" name="Text Box 34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2" name="Text Box 34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3" name="Text Box 34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4" name="Text Box 34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5" name="Text Box 34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6" name="Text Box 34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7" name="Text Box 34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8" name="Text Box 34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29" name="Text Box 34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0" name="Text Box 34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1" name="Text Box 34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2" name="Text Box 34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3" name="Text Box 34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4" name="Text Box 34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5" name="Text Box 34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6" name="Text Box 34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7" name="Text Box 34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8" name="Text Box 34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39" name="Text Box 34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0" name="Text Box 34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1" name="Text Box 34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2" name="Text Box 34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3" name="Text Box 34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4" name="Text Box 34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5" name="Text Box 34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6" name="Text Box 34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7" name="Text Box 34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8" name="Text Box 34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49" name="Text Box 34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0" name="Text Box 34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1" name="Text Box 34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2" name="Text Box 34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3" name="Text Box 34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4" name="Text Box 34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5" name="Text Box 34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6" name="Text Box 34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7" name="Text Box 34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8" name="Text Box 34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59" name="Text Box 34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0" name="Text Box 34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1" name="Text Box 34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2" name="Text Box 34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3" name="Text Box 34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4" name="Text Box 34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5" name="Text Box 34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6" name="Text Box 34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7" name="Text Box 34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8" name="Text Box 34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69" name="Text Box 34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0" name="Text Box 34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1" name="Text Box 34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2" name="Text Box 34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3" name="Text Box 34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4" name="Text Box 34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5" name="Text Box 34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6" name="Text Box 35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7" name="Text Box 35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8" name="Text Box 35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79" name="Text Box 35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0" name="Text Box 35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1" name="Text Box 35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2" name="Text Box 35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3" name="Text Box 35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4" name="Text Box 35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5" name="Text Box 35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6" name="Text Box 35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7" name="Text Box 35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8" name="Text Box 35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89" name="Text Box 35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0" name="Text Box 35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1" name="Text Box 35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2" name="Text Box 35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3" name="Text Box 35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4" name="Text Box 35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5" name="Text Box 35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6" name="Text Box 35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7" name="Text Box 35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8" name="Text Box 35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1999" name="Text Box 35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0" name="Text Box 35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1" name="Text Box 35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2" name="Text Box 35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3" name="Text Box 35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4" name="Text Box 35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5" name="Text Box 35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6" name="Text Box 35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7" name="Text Box 35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8" name="Text Box 35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09" name="Text Box 35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0" name="Text Box 35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1" name="Text Box 35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2" name="Text Box 35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3" name="Text Box 35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4" name="Text Box 35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5" name="Text Box 35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6" name="Text Box 35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7" name="Text Box 35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8" name="Text Box 35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19" name="Text Box 35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0" name="Text Box 35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1" name="Text Box 35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2" name="Text Box 35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3" name="Text Box 35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4" name="Text Box 35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5" name="Text Box 35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6" name="Text Box 35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7" name="Text Box 35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8" name="Text Box 35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29" name="Text Box 35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0" name="Text Box 35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1" name="Text Box 35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2" name="Text Box 35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3" name="Text Box 35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4" name="Text Box 35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5" name="Text Box 35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6" name="Text Box 35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7" name="Text Box 35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8" name="Text Box 35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39" name="Text Box 35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0" name="Text Box 35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1" name="Text Box 35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2" name="Text Box 35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3" name="Text Box 35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4" name="Text Box 35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5" name="Text Box 35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6" name="Text Box 35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7" name="Text Box 35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8" name="Text Box 35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49" name="Text Box 35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0" name="Text Box 35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1" name="Text Box 35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2" name="Text Box 35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3" name="Text Box 35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4" name="Text Box 35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5" name="Text Box 35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6" name="Text Box 35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7" name="Text Box 35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8" name="Text Box 35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59" name="Text Box 35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0" name="Text Box 35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1" name="Text Box 35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2" name="Text Box 35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3" name="Text Box 35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4" name="Text Box 35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5" name="Text Box 35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6" name="Text Box 35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7" name="Text Box 35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8" name="Text Box 35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69" name="Text Box 35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0" name="Text Box 35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1" name="Text Box 35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2" name="Text Box 35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3" name="Text Box 35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4" name="Text Box 35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5" name="Text Box 35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6" name="Text Box 36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7" name="Text Box 36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8" name="Text Box 36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79" name="Text Box 36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0" name="Text Box 36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1" name="Text Box 36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2" name="Text Box 36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3" name="Text Box 36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4" name="Text Box 36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5" name="Text Box 36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6" name="Text Box 36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7" name="Text Box 36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8" name="Text Box 36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89" name="Text Box 36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0" name="Text Box 36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1" name="Text Box 36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2" name="Text Box 36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3" name="Text Box 36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4" name="Text Box 36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5" name="Text Box 36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6" name="Text Box 36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7" name="Text Box 36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8" name="Text Box 36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099" name="Text Box 36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0" name="Text Box 36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1" name="Text Box 36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2" name="Text Box 36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3" name="Text Box 36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4" name="Text Box 36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5" name="Text Box 36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6" name="Text Box 36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7" name="Text Box 36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8" name="Text Box 36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09" name="Text Box 36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0" name="Text Box 36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1" name="Text Box 36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2" name="Text Box 36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3" name="Text Box 36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4" name="Text Box 36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5" name="Text Box 36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6" name="Text Box 36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7" name="Text Box 36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8" name="Text Box 36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19" name="Text Box 36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0" name="Text Box 36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1" name="Text Box 36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2" name="Text Box 36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3" name="Text Box 36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4" name="Text Box 36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5" name="Text Box 36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6" name="Text Box 36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7" name="Text Box 36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8" name="Text Box 36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29" name="Text Box 36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0" name="Text Box 36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1" name="Text Box 36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2" name="Text Box 36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3" name="Text Box 36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4" name="Text Box 36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5" name="Text Box 36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6" name="Text Box 36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7" name="Text Box 36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8" name="Text Box 36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39" name="Text Box 36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0" name="Text Box 36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1" name="Text Box 36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2" name="Text Box 36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3" name="Text Box 36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4" name="Text Box 36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5" name="Text Box 36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6" name="Text Box 36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7" name="Text Box 36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8" name="Text Box 36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49" name="Text Box 36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0" name="Text Box 36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1" name="Text Box 36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2" name="Text Box 36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3" name="Text Box 36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4" name="Text Box 36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5" name="Text Box 36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6" name="Text Box 36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7" name="Text Box 36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8" name="Text Box 36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59" name="Text Box 36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0" name="Text Box 36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1" name="Text Box 36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2" name="Text Box 36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3" name="Text Box 36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4" name="Text Box 36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5" name="Text Box 36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6" name="Text Box 36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7" name="Text Box 36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8" name="Text Box 36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69" name="Text Box 36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0" name="Text Box 36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1" name="Text Box 36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2" name="Text Box 36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3" name="Text Box 36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4" name="Text Box 36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5" name="Text Box 36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6" name="Text Box 37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7" name="Text Box 37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8" name="Text Box 37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79" name="Text Box 37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0" name="Text Box 37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1" name="Text Box 37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2" name="Text Box 37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3" name="Text Box 37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4" name="Text Box 37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5" name="Text Box 37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6" name="Text Box 37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7" name="Text Box 37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8" name="Text Box 37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89" name="Text Box 37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0" name="Text Box 37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1" name="Text Box 37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2" name="Text Box 37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3" name="Text Box 37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4" name="Text Box 37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5" name="Text Box 37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6" name="Text Box 37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7" name="Text Box 37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8" name="Text Box 37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199" name="Text Box 37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0" name="Text Box 37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1" name="Text Box 37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2" name="Text Box 37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3" name="Text Box 37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4" name="Text Box 37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5" name="Text Box 37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6" name="Text Box 37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7" name="Text Box 37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8" name="Text Box 37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09" name="Text Box 37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0" name="Text Box 37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1" name="Text Box 37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2" name="Text Box 37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3" name="Text Box 37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4" name="Text Box 37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5" name="Text Box 37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6" name="Text Box 37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7" name="Text Box 37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8" name="Text Box 37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19" name="Text Box 37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0" name="Text Box 37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1" name="Text Box 37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2" name="Text Box 37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3" name="Text Box 37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4" name="Text Box 37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5" name="Text Box 37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6" name="Text Box 37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7" name="Text Box 37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8" name="Text Box 37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29" name="Text Box 37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0" name="Text Box 37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1" name="Text Box 37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2" name="Text Box 37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3" name="Text Box 37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4" name="Text Box 37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5" name="Text Box 37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6" name="Text Box 37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7" name="Text Box 37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8" name="Text Box 37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39" name="Text Box 37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0" name="Text Box 37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1" name="Text Box 37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2" name="Text Box 37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3" name="Text Box 37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4" name="Text Box 37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5" name="Text Box 37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6" name="Text Box 37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7" name="Text Box 37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8" name="Text Box 37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49" name="Text Box 37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0" name="Text Box 37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1" name="Text Box 37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2" name="Text Box 37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3" name="Text Box 37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4" name="Text Box 37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5" name="Text Box 37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6" name="Text Box 37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7" name="Text Box 37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8" name="Text Box 37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59" name="Text Box 37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0" name="Text Box 37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1" name="Text Box 37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2" name="Text Box 37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3" name="Text Box 37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4" name="Text Box 37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5" name="Text Box 37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6" name="Text Box 37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7" name="Text Box 37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8" name="Text Box 37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69" name="Text Box 37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0" name="Text Box 37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1" name="Text Box 37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2" name="Text Box 37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3" name="Text Box 37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4" name="Text Box 37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5" name="Text Box 37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6" name="Text Box 38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7" name="Text Box 38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8" name="Text Box 38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79" name="Text Box 38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0" name="Text Box 38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1" name="Text Box 38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2" name="Text Box 38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3" name="Text Box 38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4" name="Text Box 38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5" name="Text Box 38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6" name="Text Box 38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7" name="Text Box 38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8" name="Text Box 38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89" name="Text Box 38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0" name="Text Box 38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1" name="Text Box 38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2" name="Text Box 38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3" name="Text Box 38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4" name="Text Box 38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5" name="Text Box 38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6" name="Text Box 38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7" name="Text Box 38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8" name="Text Box 38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299" name="Text Box 38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0" name="Text Box 38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1" name="Text Box 38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2" name="Text Box 38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3" name="Text Box 38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4" name="Text Box 38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5" name="Text Box 38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6" name="Text Box 38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7" name="Text Box 38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8" name="Text Box 38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09" name="Text Box 38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0" name="Text Box 38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1" name="Text Box 38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2" name="Text Box 38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3" name="Text Box 38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4" name="Text Box 38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5" name="Text Box 38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6" name="Text Box 38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7" name="Text Box 38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8" name="Text Box 38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19" name="Text Box 38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0" name="Text Box 38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1" name="Text Box 38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2" name="Text Box 38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3" name="Text Box 38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4" name="Text Box 38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5" name="Text Box 38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6" name="Text Box 38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7" name="Text Box 38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8" name="Text Box 38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29" name="Text Box 38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0" name="Text Box 38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1" name="Text Box 38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2" name="Text Box 38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3" name="Text Box 38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4" name="Text Box 38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5" name="Text Box 38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6" name="Text Box 38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7" name="Text Box 38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8" name="Text Box 38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39" name="Text Box 38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0" name="Text Box 38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1" name="Text Box 38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2" name="Text Box 38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3" name="Text Box 38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4" name="Text Box 38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5" name="Text Box 38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6" name="Text Box 38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7" name="Text Box 38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8" name="Text Box 38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49" name="Text Box 38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0" name="Text Box 38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1" name="Text Box 38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2" name="Text Box 38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3" name="Text Box 38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4" name="Text Box 38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5" name="Text Box 38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6" name="Text Box 38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7" name="Text Box 38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8" name="Text Box 38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59" name="Text Box 38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0" name="Text Box 38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1" name="Text Box 38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2" name="Text Box 38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3" name="Text Box 38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4" name="Text Box 38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5" name="Text Box 38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6" name="Text Box 38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7" name="Text Box 38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8" name="Text Box 38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69" name="Text Box 38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0" name="Text Box 38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1" name="Text Box 38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2" name="Text Box 38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3" name="Text Box 38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4" name="Text Box 38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5" name="Text Box 38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6" name="Text Box 39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7" name="Text Box 39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8" name="Text Box 39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79" name="Text Box 39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0" name="Text Box 39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1" name="Text Box 39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2" name="Text Box 39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3" name="Text Box 39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4" name="Text Box 39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5" name="Text Box 39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6" name="Text Box 39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7" name="Text Box 39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8" name="Text Box 39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89" name="Text Box 39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0" name="Text Box 39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1" name="Text Box 39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2" name="Text Box 39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3" name="Text Box 39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4" name="Text Box 39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5" name="Text Box 39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6" name="Text Box 39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7" name="Text Box 39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8" name="Text Box 39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399" name="Text Box 39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0" name="Text Box 39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1" name="Text Box 39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2" name="Text Box 39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3" name="Text Box 39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4" name="Text Box 39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5" name="Text Box 39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6" name="Text Box 39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7" name="Text Box 39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8" name="Text Box 39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09" name="Text Box 39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0" name="Text Box 39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1" name="Text Box 39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2" name="Text Box 39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3" name="Text Box 39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4" name="Text Box 39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5" name="Text Box 39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6" name="Text Box 39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7" name="Text Box 39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8" name="Text Box 39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19" name="Text Box 39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0" name="Text Box 39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1" name="Text Box 39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2" name="Text Box 39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3" name="Text Box 39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4" name="Text Box 39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5" name="Text Box 39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6" name="Text Box 39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7" name="Text Box 39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8" name="Text Box 39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29" name="Text Box 39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0" name="Text Box 39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1" name="Text Box 39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2" name="Text Box 39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3" name="Text Box 39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4" name="Text Box 39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5" name="Text Box 39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6" name="Text Box 39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7" name="Text Box 39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8" name="Text Box 39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39" name="Text Box 39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0" name="Text Box 39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1" name="Text Box 39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2" name="Text Box 39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3" name="Text Box 39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4" name="Text Box 39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5" name="Text Box 39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6" name="Text Box 39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7" name="Text Box 39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8" name="Text Box 39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49" name="Text Box 39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0" name="Text Box 39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1" name="Text Box 39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2" name="Text Box 39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3" name="Text Box 39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4" name="Text Box 39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5" name="Text Box 39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6" name="Text Box 39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7" name="Text Box 39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8" name="Text Box 39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59" name="Text Box 39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0" name="Text Box 39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1" name="Text Box 39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2" name="Text Box 39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3" name="Text Box 39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4" name="Text Box 39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5" name="Text Box 39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6" name="Text Box 39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7" name="Text Box 39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8" name="Text Box 39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69" name="Text Box 39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0" name="Text Box 39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1" name="Text Box 39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2" name="Text Box 39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3" name="Text Box 39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4" name="Text Box 39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5" name="Text Box 39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6" name="Text Box 40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7" name="Text Box 40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8" name="Text Box 40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79" name="Text Box 40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0" name="Text Box 40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1" name="Text Box 40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2" name="Text Box 40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3" name="Text Box 40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4" name="Text Box 40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5" name="Text Box 40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6" name="Text Box 40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7" name="Text Box 40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8" name="Text Box 40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89" name="Text Box 40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0" name="Text Box 40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1" name="Text Box 40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2" name="Text Box 40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3" name="Text Box 40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4" name="Text Box 40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5" name="Text Box 40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6" name="Text Box 40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7" name="Text Box 40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8" name="Text Box 40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499" name="Text Box 40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0" name="Text Box 40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1" name="Text Box 40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2" name="Text Box 40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3" name="Text Box 40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4" name="Text Box 40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5" name="Text Box 40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6" name="Text Box 40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7" name="Text Box 40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8" name="Text Box 40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09" name="Text Box 40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0" name="Text Box 40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1" name="Text Box 40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2" name="Text Box 40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3" name="Text Box 40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4" name="Text Box 40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5" name="Text Box 40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6" name="Text Box 40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7" name="Text Box 40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8" name="Text Box 40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19" name="Text Box 40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0" name="Text Box 40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1" name="Text Box 40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2" name="Text Box 40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3" name="Text Box 40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4" name="Text Box 40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5" name="Text Box 40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6" name="Text Box 40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7" name="Text Box 40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8" name="Text Box 40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29" name="Text Box 40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0" name="Text Box 40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1" name="Text Box 40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2" name="Text Box 40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3" name="Text Box 40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4" name="Text Box 40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5" name="Text Box 40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6" name="Text Box 40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7" name="Text Box 40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8" name="Text Box 40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39" name="Text Box 40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0" name="Text Box 40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1" name="Text Box 40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2" name="Text Box 40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3" name="Text Box 40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4" name="Text Box 40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5" name="Text Box 40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6" name="Text Box 40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7" name="Text Box 40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8" name="Text Box 40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49" name="Text Box 40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0" name="Text Box 40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1" name="Text Box 40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2" name="Text Box 40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3" name="Text Box 40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4" name="Text Box 40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5" name="Text Box 40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6" name="Text Box 40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7" name="Text Box 40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8" name="Text Box 40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59" name="Text Box 40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0" name="Text Box 40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1" name="Text Box 40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2" name="Text Box 40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3" name="Text Box 40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4" name="Text Box 40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5" name="Text Box 40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6" name="Text Box 40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7" name="Text Box 40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8" name="Text Box 40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69" name="Text Box 40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0" name="Text Box 40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1" name="Text Box 40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2" name="Text Box 40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3" name="Text Box 40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4" name="Text Box 40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5" name="Text Box 40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6" name="Text Box 41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7" name="Text Box 41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8" name="Text Box 41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79" name="Text Box 41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0" name="Text Box 41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1" name="Text Box 41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2" name="Text Box 41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3" name="Text Box 41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4" name="Text Box 41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5" name="Text Box 41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6" name="Text Box 41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7" name="Text Box 41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8" name="Text Box 41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89" name="Text Box 41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0" name="Text Box 41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1" name="Text Box 41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2" name="Text Box 41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3" name="Text Box 41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4" name="Text Box 41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5" name="Text Box 41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6" name="Text Box 41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7" name="Text Box 41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8" name="Text Box 41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599" name="Text Box 41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0" name="Text Box 41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1" name="Text Box 41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2" name="Text Box 41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3" name="Text Box 41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4" name="Text Box 41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5" name="Text Box 41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6" name="Text Box 41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7" name="Text Box 41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8" name="Text Box 41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09" name="Text Box 41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0" name="Text Box 41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1" name="Text Box 41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2" name="Text Box 41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3" name="Text Box 41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4" name="Text Box 41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5" name="Text Box 41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6" name="Text Box 41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7" name="Text Box 41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8" name="Text Box 41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19" name="Text Box 41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0" name="Text Box 41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1" name="Text Box 41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2" name="Text Box 41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3" name="Text Box 41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4" name="Text Box 41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5" name="Text Box 41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6" name="Text Box 41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7" name="Text Box 41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8" name="Text Box 41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29" name="Text Box 41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0" name="Text Box 41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1" name="Text Box 41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2" name="Text Box 41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3" name="Text Box 41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4" name="Text Box 41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5" name="Text Box 41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6" name="Text Box 41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7" name="Text Box 41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8" name="Text Box 41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39" name="Text Box 41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0" name="Text Box 41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1" name="Text Box 41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2" name="Text Box 41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3" name="Text Box 41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4" name="Text Box 41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5" name="Text Box 41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6" name="Text Box 41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7" name="Text Box 41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8" name="Text Box 41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49" name="Text Box 41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0" name="Text Box 41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1" name="Text Box 41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2" name="Text Box 41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3" name="Text Box 41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4" name="Text Box 41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5" name="Text Box 41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6" name="Text Box 41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7" name="Text Box 41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8" name="Text Box 41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59" name="Text Box 41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0" name="Text Box 41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1" name="Text Box 41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2" name="Text Box 41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3" name="Text Box 41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4" name="Text Box 41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5" name="Text Box 41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6" name="Text Box 41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7" name="Text Box 41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8" name="Text Box 41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69" name="Text Box 41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0" name="Text Box 41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1" name="Text Box 41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2" name="Text Box 41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3" name="Text Box 41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4" name="Text Box 41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5" name="Text Box 41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6" name="Text Box 42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7" name="Text Box 42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8" name="Text Box 42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79" name="Text Box 42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0" name="Text Box 42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1" name="Text Box 42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2" name="Text Box 42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3" name="Text Box 42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4" name="Text Box 42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5" name="Text Box 42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6" name="Text Box 42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7" name="Text Box 42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8" name="Text Box 42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89" name="Text Box 42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0" name="Text Box 42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1" name="Text Box 42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2" name="Text Box 42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3" name="Text Box 42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4" name="Text Box 42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5" name="Text Box 42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6" name="Text Box 42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7" name="Text Box 42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8" name="Text Box 42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699" name="Text Box 42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0" name="Text Box 42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1" name="Text Box 42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2" name="Text Box 42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3" name="Text Box 42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4" name="Text Box 42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5" name="Text Box 42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6" name="Text Box 42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7" name="Text Box 42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8" name="Text Box 42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09" name="Text Box 42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0" name="Text Box 42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1" name="Text Box 42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2" name="Text Box 42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3" name="Text Box 42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4" name="Text Box 42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5" name="Text Box 42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6" name="Text Box 42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7" name="Text Box 42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8" name="Text Box 42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19" name="Text Box 42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0" name="Text Box 42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1" name="Text Box 42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2" name="Text Box 42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3" name="Text Box 42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4" name="Text Box 42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5" name="Text Box 42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6" name="Text Box 42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7" name="Text Box 42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8" name="Text Box 42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29" name="Text Box 42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0" name="Text Box 42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1" name="Text Box 42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2" name="Text Box 42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3" name="Text Box 42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4" name="Text Box 42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5" name="Text Box 42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6" name="Text Box 42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7" name="Text Box 42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8" name="Text Box 42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39" name="Text Box 42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0" name="Text Box 42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1" name="Text Box 42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2" name="Text Box 42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3" name="Text Box 42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4" name="Text Box 42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5" name="Text Box 42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6" name="Text Box 42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7" name="Text Box 42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8" name="Text Box 42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49" name="Text Box 42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0" name="Text Box 42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1" name="Text Box 42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2" name="Text Box 42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3" name="Text Box 42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4" name="Text Box 42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5" name="Text Box 42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6" name="Text Box 42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7" name="Text Box 42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8" name="Text Box 42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59" name="Text Box 42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0" name="Text Box 42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1" name="Text Box 42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2" name="Text Box 42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3" name="Text Box 42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4" name="Text Box 42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5" name="Text Box 42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6" name="Text Box 42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7" name="Text Box 42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8" name="Text Box 42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69" name="Text Box 42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0" name="Text Box 42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1" name="Text Box 42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2" name="Text Box 42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3" name="Text Box 42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4" name="Text Box 42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5" name="Text Box 42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6" name="Text Box 43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7" name="Text Box 43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8" name="Text Box 43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79" name="Text Box 43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0" name="Text Box 43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1" name="Text Box 43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2" name="Text Box 43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3" name="Text Box 43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4" name="Text Box 43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5" name="Text Box 43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6" name="Text Box 43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7" name="Text Box 43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8" name="Text Box 43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89" name="Text Box 43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0" name="Text Box 43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1" name="Text Box 43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2" name="Text Box 43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3" name="Text Box 43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4" name="Text Box 43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5" name="Text Box 43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6" name="Text Box 43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7" name="Text Box 43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8" name="Text Box 43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799" name="Text Box 43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0" name="Text Box 43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1" name="Text Box 43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2" name="Text Box 43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3" name="Text Box 43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4" name="Text Box 43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5" name="Text Box 43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6" name="Text Box 43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7" name="Text Box 43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8" name="Text Box 43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09" name="Text Box 43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0" name="Text Box 43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1" name="Text Box 43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2" name="Text Box 43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3" name="Text Box 43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4" name="Text Box 43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5" name="Text Box 43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6" name="Text Box 43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7" name="Text Box 43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8" name="Text Box 43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19" name="Text Box 43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0" name="Text Box 43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1" name="Text Box 43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2" name="Text Box 43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3" name="Text Box 43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4" name="Text Box 43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5" name="Text Box 43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6" name="Text Box 43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7" name="Text Box 43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8" name="Text Box 43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29" name="Text Box 43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0" name="Text Box 43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1" name="Text Box 43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2" name="Text Box 43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3" name="Text Box 43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4" name="Text Box 43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5" name="Text Box 43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6" name="Text Box 43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7" name="Text Box 43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8" name="Text Box 43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39" name="Text Box 43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0" name="Text Box 43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1" name="Text Box 43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2" name="Text Box 43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3" name="Text Box 43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4" name="Text Box 43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5" name="Text Box 43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6" name="Text Box 43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7" name="Text Box 43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8" name="Text Box 43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49" name="Text Box 43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0" name="Text Box 43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1" name="Text Box 43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2" name="Text Box 43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3" name="Text Box 43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4" name="Text Box 43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5" name="Text Box 43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6" name="Text Box 43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7" name="Text Box 43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8" name="Text Box 43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59" name="Text Box 43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0" name="Text Box 43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1" name="Text Box 43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2" name="Text Box 43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3" name="Text Box 43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4" name="Text Box 43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5" name="Text Box 43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6" name="Text Box 43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7" name="Text Box 43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8" name="Text Box 43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69" name="Text Box 43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0" name="Text Box 43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1" name="Text Box 43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2" name="Text Box 43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3" name="Text Box 43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4" name="Text Box 43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5" name="Text Box 43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6" name="Text Box 44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7" name="Text Box 44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8" name="Text Box 44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79" name="Text Box 44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0" name="Text Box 44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1" name="Text Box 44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2" name="Text Box 44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3" name="Text Box 44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4" name="Text Box 44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5" name="Text Box 44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6" name="Text Box 44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7" name="Text Box 44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8" name="Text Box 44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89" name="Text Box 44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0" name="Text Box 44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1" name="Text Box 44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2" name="Text Box 44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3" name="Text Box 44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4" name="Text Box 44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5" name="Text Box 44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6" name="Text Box 44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7" name="Text Box 44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8" name="Text Box 44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899" name="Text Box 44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0" name="Text Box 44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1" name="Text Box 44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2" name="Text Box 44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3" name="Text Box 44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4" name="Text Box 44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5" name="Text Box 44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6" name="Text Box 44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7" name="Text Box 44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8" name="Text Box 44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09" name="Text Box 44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0" name="Text Box 44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1" name="Text Box 44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2" name="Text Box 44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3" name="Text Box 44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4" name="Text Box 44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5" name="Text Box 44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6" name="Text Box 44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7" name="Text Box 44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8" name="Text Box 44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19" name="Text Box 44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0" name="Text Box 44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1" name="Text Box 44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2" name="Text Box 44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3" name="Text Box 44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4" name="Text Box 44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5" name="Text Box 44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6" name="Text Box 44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7" name="Text Box 44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8" name="Text Box 44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29" name="Text Box 44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0" name="Text Box 44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1" name="Text Box 44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2" name="Text Box 44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3" name="Text Box 44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4" name="Text Box 44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5" name="Text Box 44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6" name="Text Box 44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7" name="Text Box 44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8" name="Text Box 44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39" name="Text Box 44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0" name="Text Box 44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1" name="Text Box 44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2" name="Text Box 44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3" name="Text Box 44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4" name="Text Box 44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5" name="Text Box 44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6" name="Text Box 44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7" name="Text Box 44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8" name="Text Box 44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49" name="Text Box 44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0" name="Text Box 44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1" name="Text Box 44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2" name="Text Box 44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3" name="Text Box 44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4" name="Text Box 44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5" name="Text Box 44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6" name="Text Box 44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7" name="Text Box 44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8" name="Text Box 44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59" name="Text Box 44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0" name="Text Box 44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1" name="Text Box 44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2" name="Text Box 44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3" name="Text Box 44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4" name="Text Box 44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5" name="Text Box 44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6" name="Text Box 44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7" name="Text Box 44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8" name="Text Box 44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69" name="Text Box 44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0" name="Text Box 44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1" name="Text Box 44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2" name="Text Box 44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3" name="Text Box 44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4" name="Text Box 44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5" name="Text Box 44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6" name="Text Box 45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7" name="Text Box 45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8" name="Text Box 45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79" name="Text Box 45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0" name="Text Box 45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1" name="Text Box 45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2" name="Text Box 45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3" name="Text Box 45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4" name="Text Box 45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5" name="Text Box 45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6" name="Text Box 45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7" name="Text Box 45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8" name="Text Box 45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89" name="Text Box 45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0" name="Text Box 45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1" name="Text Box 45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2" name="Text Box 45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3" name="Text Box 45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4" name="Text Box 45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5" name="Text Box 45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6" name="Text Box 45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7" name="Text Box 45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8" name="Text Box 45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2999" name="Text Box 45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0" name="Text Box 45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1" name="Text Box 45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2" name="Text Box 45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3" name="Text Box 45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4" name="Text Box 45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5" name="Text Box 45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6" name="Text Box 45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7" name="Text Box 45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8" name="Text Box 45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09" name="Text Box 45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0" name="Text Box 45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1" name="Text Box 45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2" name="Text Box 45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3" name="Text Box 45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4" name="Text Box 45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5" name="Text Box 45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6" name="Text Box 45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7" name="Text Box 45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8" name="Text Box 45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19" name="Text Box 45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0" name="Text Box 45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1" name="Text Box 45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2" name="Text Box 45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3" name="Text Box 45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4" name="Text Box 45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5" name="Text Box 45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6" name="Text Box 45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7" name="Text Box 45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8" name="Text Box 45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29" name="Text Box 45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0" name="Text Box 45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1" name="Text Box 45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2" name="Text Box 45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3" name="Text Box 45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4" name="Text Box 45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5" name="Text Box 45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6" name="Text Box 45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7" name="Text Box 45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8" name="Text Box 45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39" name="Text Box 45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0" name="Text Box 45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1" name="Text Box 45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2" name="Text Box 45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3" name="Text Box 45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4" name="Text Box 45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5" name="Text Box 45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6" name="Text Box 45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7" name="Text Box 45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8" name="Text Box 45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49" name="Text Box 45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0" name="Text Box 45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1" name="Text Box 45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2" name="Text Box 45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3" name="Text Box 45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4" name="Text Box 45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5" name="Text Box 45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6" name="Text Box 45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7" name="Text Box 45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8" name="Text Box 45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59" name="Text Box 45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0" name="Text Box 45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1" name="Text Box 45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2" name="Text Box 45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3" name="Text Box 45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4" name="Text Box 45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5" name="Text Box 45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6" name="Text Box 45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7" name="Text Box 45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8" name="Text Box 45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69" name="Text Box 45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0" name="Text Box 45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1" name="Text Box 45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2" name="Text Box 45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3" name="Text Box 45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4" name="Text Box 45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5" name="Text Box 45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6" name="Text Box 46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7" name="Text Box 46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8" name="Text Box 46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79" name="Text Box 46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0" name="Text Box 46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1" name="Text Box 46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2" name="Text Box 46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3" name="Text Box 46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4" name="Text Box 46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5" name="Text Box 46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6" name="Text Box 46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7" name="Text Box 46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8" name="Text Box 46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89" name="Text Box 46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0" name="Text Box 46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1" name="Text Box 46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2" name="Text Box 46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3" name="Text Box 46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4" name="Text Box 46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5" name="Text Box 46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6" name="Text Box 46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7" name="Text Box 46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8" name="Text Box 46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099" name="Text Box 46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0" name="Text Box 46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1" name="Text Box 46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2" name="Text Box 46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3" name="Text Box 46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4" name="Text Box 46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5" name="Text Box 46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6" name="Text Box 46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7" name="Text Box 46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8" name="Text Box 46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09" name="Text Box 46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0" name="Text Box 46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1" name="Text Box 46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2" name="Text Box 46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3" name="Text Box 46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4" name="Text Box 46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5" name="Text Box 46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6" name="Text Box 46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7" name="Text Box 46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8" name="Text Box 46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19" name="Text Box 46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0" name="Text Box 46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1" name="Text Box 46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2" name="Text Box 46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3" name="Text Box 46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4" name="Text Box 46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5" name="Text Box 46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6" name="Text Box 46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7" name="Text Box 46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8" name="Text Box 46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29" name="Text Box 46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0" name="Text Box 46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1" name="Text Box 46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2" name="Text Box 46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3" name="Text Box 46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4" name="Text Box 46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5" name="Text Box 46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6" name="Text Box 46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7" name="Text Box 46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8" name="Text Box 46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39" name="Text Box 46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0" name="Text Box 46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1" name="Text Box 46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2" name="Text Box 46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3" name="Text Box 46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4" name="Text Box 46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5" name="Text Box 46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6" name="Text Box 46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7" name="Text Box 46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8" name="Text Box 46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49" name="Text Box 46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0" name="Text Box 46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1" name="Text Box 46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2" name="Text Box 46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3" name="Text Box 46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4" name="Text Box 46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5" name="Text Box 46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6" name="Text Box 46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7" name="Text Box 46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8" name="Text Box 46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59" name="Text Box 46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0" name="Text Box 46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1" name="Text Box 46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2" name="Text Box 46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3" name="Text Box 46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4" name="Text Box 46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5" name="Text Box 46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6" name="Text Box 46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7" name="Text Box 46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8" name="Text Box 46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69" name="Text Box 46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0" name="Text Box 46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1" name="Text Box 46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2" name="Text Box 46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3" name="Text Box 46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4" name="Text Box 46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5" name="Text Box 46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6" name="Text Box 47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7" name="Text Box 47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8" name="Text Box 47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79" name="Text Box 47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0" name="Text Box 47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1" name="Text Box 47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2" name="Text Box 47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3" name="Text Box 47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4" name="Text Box 47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5" name="Text Box 47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6" name="Text Box 47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7" name="Text Box 47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8" name="Text Box 47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89" name="Text Box 47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0" name="Text Box 47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1" name="Text Box 47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2" name="Text Box 47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3" name="Text Box 47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4" name="Text Box 47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5" name="Text Box 47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6" name="Text Box 47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7" name="Text Box 47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8" name="Text Box 47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199" name="Text Box 47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0" name="Text Box 47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1" name="Text Box 47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2" name="Text Box 47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3" name="Text Box 47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4" name="Text Box 47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5" name="Text Box 47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6" name="Text Box 47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7" name="Text Box 47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8" name="Text Box 47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09" name="Text Box 47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0" name="Text Box 47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1" name="Text Box 47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2" name="Text Box 47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3" name="Text Box 47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4" name="Text Box 47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5" name="Text Box 47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6" name="Text Box 47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7" name="Text Box 47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8" name="Text Box 47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19" name="Text Box 47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0" name="Text Box 47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1" name="Text Box 47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2" name="Text Box 47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3" name="Text Box 47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4" name="Text Box 47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5" name="Text Box 47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6" name="Text Box 47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7" name="Text Box 47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8" name="Text Box 47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29" name="Text Box 47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0" name="Text Box 47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1" name="Text Box 47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2" name="Text Box 47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3" name="Text Box 47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4" name="Text Box 47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5" name="Text Box 47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6" name="Text Box 47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7" name="Text Box 47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8" name="Text Box 47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39" name="Text Box 47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0" name="Text Box 47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1" name="Text Box 47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2" name="Text Box 47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3" name="Text Box 47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4" name="Text Box 47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5" name="Text Box 47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6" name="Text Box 47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7" name="Text Box 47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8" name="Text Box 47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49" name="Text Box 47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0" name="Text Box 47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1" name="Text Box 47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2" name="Text Box 47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3" name="Text Box 47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4" name="Text Box 47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5" name="Text Box 47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6" name="Text Box 47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7" name="Text Box 47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8" name="Text Box 47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59" name="Text Box 47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0" name="Text Box 47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1" name="Text Box 47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2" name="Text Box 47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3" name="Text Box 47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4" name="Text Box 47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5" name="Text Box 47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6" name="Text Box 47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7" name="Text Box 47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8" name="Text Box 47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69" name="Text Box 47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0" name="Text Box 47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1" name="Text Box 47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2" name="Text Box 47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3" name="Text Box 47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4" name="Text Box 47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5" name="Text Box 47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6" name="Text Box 48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7" name="Text Box 48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8" name="Text Box 48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79" name="Text Box 48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0" name="Text Box 48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1" name="Text Box 48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2" name="Text Box 48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3" name="Text Box 48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4" name="Text Box 48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5" name="Text Box 48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6" name="Text Box 48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7" name="Text Box 48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8" name="Text Box 48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89" name="Text Box 48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0" name="Text Box 48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1" name="Text Box 48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2" name="Text Box 48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3" name="Text Box 48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4" name="Text Box 48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5" name="Text Box 48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6" name="Text Box 48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7" name="Text Box 48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8" name="Text Box 48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299" name="Text Box 48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0" name="Text Box 48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1" name="Text Box 48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2" name="Text Box 48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3" name="Text Box 48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4" name="Text Box 48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5" name="Text Box 48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6" name="Text Box 48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7" name="Text Box 48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8" name="Text Box 48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09" name="Text Box 48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0" name="Text Box 48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1" name="Text Box 48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2" name="Text Box 48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3" name="Text Box 48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4" name="Text Box 48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5" name="Text Box 48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6" name="Text Box 48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7" name="Text Box 48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8" name="Text Box 48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19" name="Text Box 48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0" name="Text Box 48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1" name="Text Box 48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2" name="Text Box 48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3" name="Text Box 48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4" name="Text Box 48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5" name="Text Box 48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6" name="Text Box 48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7" name="Text Box 48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8" name="Text Box 48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29" name="Text Box 48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0" name="Text Box 48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1" name="Text Box 48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2" name="Text Box 48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3" name="Text Box 48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4" name="Text Box 48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5" name="Text Box 48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6" name="Text Box 48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7" name="Text Box 48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8" name="Text Box 48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39" name="Text Box 48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0" name="Text Box 48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1" name="Text Box 48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2" name="Text Box 48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3" name="Text Box 48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4" name="Text Box 48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5" name="Text Box 48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6" name="Text Box 48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7" name="Text Box 48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8" name="Text Box 48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49" name="Text Box 48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0" name="Text Box 48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1" name="Text Box 48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2" name="Text Box 48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3" name="Text Box 48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4" name="Text Box 48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5" name="Text Box 48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6" name="Text Box 48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7" name="Text Box 48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8" name="Text Box 48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59" name="Text Box 48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0" name="Text Box 48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1" name="Text Box 48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2" name="Text Box 48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3" name="Text Box 48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4" name="Text Box 48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5" name="Text Box 48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6" name="Text Box 48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7" name="Text Box 48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8" name="Text Box 48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69" name="Text Box 48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0" name="Text Box 48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1" name="Text Box 48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2" name="Text Box 48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3" name="Text Box 48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4" name="Text Box 48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5" name="Text Box 48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6" name="Text Box 49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7" name="Text Box 49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8" name="Text Box 49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79" name="Text Box 49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0" name="Text Box 49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1" name="Text Box 49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2" name="Text Box 49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3" name="Text Box 49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4" name="Text Box 49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5" name="Text Box 49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6" name="Text Box 49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7" name="Text Box 49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8" name="Text Box 49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89" name="Text Box 49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0" name="Text Box 49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1" name="Text Box 49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2" name="Text Box 49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3" name="Text Box 49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4" name="Text Box 49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5" name="Text Box 49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6" name="Text Box 49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7" name="Text Box 49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8" name="Text Box 49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399" name="Text Box 49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0" name="Text Box 49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1" name="Text Box 49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2" name="Text Box 49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3" name="Text Box 49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4" name="Text Box 49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5" name="Text Box 49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6" name="Text Box 49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7" name="Text Box 49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8" name="Text Box 49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09" name="Text Box 49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0" name="Text Box 49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1" name="Text Box 49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2" name="Text Box 49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3" name="Text Box 49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4" name="Text Box 49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5" name="Text Box 49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6" name="Text Box 49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7" name="Text Box 49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8" name="Text Box 49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19" name="Text Box 49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0" name="Text Box 49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1" name="Text Box 49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2" name="Text Box 49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3" name="Text Box 49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4" name="Text Box 49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5" name="Text Box 49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6" name="Text Box 49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7" name="Text Box 49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8" name="Text Box 49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29" name="Text Box 49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0" name="Text Box 49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1" name="Text Box 49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2" name="Text Box 49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3" name="Text Box 49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4" name="Text Box 49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5" name="Text Box 49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6" name="Text Box 49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7" name="Text Box 49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8" name="Text Box 49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39" name="Text Box 49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0" name="Text Box 49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1" name="Text Box 49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2" name="Text Box 49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3" name="Text Box 49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4" name="Text Box 49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5" name="Text Box 49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6" name="Text Box 49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7" name="Text Box 49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8" name="Text Box 49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49" name="Text Box 49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0" name="Text Box 49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1" name="Text Box 49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2" name="Text Box 49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3" name="Text Box 49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4" name="Text Box 49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5" name="Text Box 49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6" name="Text Box 49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7" name="Text Box 49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8" name="Text Box 49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59" name="Text Box 49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0" name="Text Box 49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1" name="Text Box 49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2" name="Text Box 49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3" name="Text Box 49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4" name="Text Box 49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5" name="Text Box 49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6" name="Text Box 49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7" name="Text Box 49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8" name="Text Box 49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69" name="Text Box 49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0" name="Text Box 49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1" name="Text Box 49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2" name="Text Box 49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3" name="Text Box 49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4" name="Text Box 49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5" name="Text Box 49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6" name="Text Box 50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7" name="Text Box 50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8" name="Text Box 50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79" name="Text Box 50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0" name="Text Box 50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1" name="Text Box 50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2" name="Text Box 50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3" name="Text Box 50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4" name="Text Box 50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5" name="Text Box 50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6" name="Text Box 50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7" name="Text Box 50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8" name="Text Box 50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89" name="Text Box 50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0" name="Text Box 50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1" name="Text Box 50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2" name="Text Box 50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3" name="Text Box 50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4" name="Text Box 50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5" name="Text Box 50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6" name="Text Box 50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7" name="Text Box 50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8" name="Text Box 50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499" name="Text Box 50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0" name="Text Box 50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1" name="Text Box 50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2" name="Text Box 50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3" name="Text Box 50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4" name="Text Box 50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5" name="Text Box 50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6" name="Text Box 50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7" name="Text Box 50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8" name="Text Box 50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09" name="Text Box 50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0" name="Text Box 50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1" name="Text Box 50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2" name="Text Box 50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3" name="Text Box 50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4" name="Text Box 50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5" name="Text Box 50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6" name="Text Box 50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7" name="Text Box 50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8" name="Text Box 50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19" name="Text Box 50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0" name="Text Box 50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1" name="Text Box 50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2" name="Text Box 50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3" name="Text Box 50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4" name="Text Box 50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5" name="Text Box 50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6" name="Text Box 50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7" name="Text Box 50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8" name="Text Box 50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29" name="Text Box 50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0" name="Text Box 50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1" name="Text Box 50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2" name="Text Box 50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3" name="Text Box 50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4" name="Text Box 50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5" name="Text Box 50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6" name="Text Box 50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7" name="Text Box 50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8" name="Text Box 50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39" name="Text Box 50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0" name="Text Box 50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1" name="Text Box 50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2" name="Text Box 50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3" name="Text Box 50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4" name="Text Box 50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5" name="Text Box 50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6" name="Text Box 50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7" name="Text Box 50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8" name="Text Box 50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49" name="Text Box 50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0" name="Text Box 50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1" name="Text Box 50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2" name="Text Box 50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3" name="Text Box 50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4" name="Text Box 50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5" name="Text Box 50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6" name="Text Box 50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7" name="Text Box 50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8" name="Text Box 50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59" name="Text Box 50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0" name="Text Box 50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1" name="Text Box 50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2" name="Text Box 50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3" name="Text Box 50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4" name="Text Box 50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5" name="Text Box 50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6" name="Text Box 50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7" name="Text Box 50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8" name="Text Box 50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69" name="Text Box 50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0" name="Text Box 50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1" name="Text Box 50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2" name="Text Box 50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3" name="Text Box 50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4" name="Text Box 50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5" name="Text Box 50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6" name="Text Box 51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7" name="Text Box 51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8" name="Text Box 51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79" name="Text Box 51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0" name="Text Box 51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1" name="Text Box 51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2" name="Text Box 51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3" name="Text Box 51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4" name="Text Box 51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5" name="Text Box 51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6" name="Text Box 51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7" name="Text Box 51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8" name="Text Box 51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89" name="Text Box 51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0" name="Text Box 51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1" name="Text Box 51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2" name="Text Box 51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3" name="Text Box 51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4" name="Text Box 51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5" name="Text Box 51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6" name="Text Box 51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7" name="Text Box 51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8" name="Text Box 51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599" name="Text Box 51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0" name="Text Box 51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1" name="Text Box 51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2" name="Text Box 51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3" name="Text Box 51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4" name="Text Box 51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5" name="Text Box 51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6" name="Text Box 51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7" name="Text Box 51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8" name="Text Box 51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09" name="Text Box 51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0" name="Text Box 51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1" name="Text Box 51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2" name="Text Box 51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3" name="Text Box 51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4" name="Text Box 51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5" name="Text Box 51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6" name="Text Box 51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7" name="Text Box 51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8" name="Text Box 51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19" name="Text Box 51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0" name="Text Box 51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1" name="Text Box 51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2" name="Text Box 51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3" name="Text Box 51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4" name="Text Box 51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5" name="Text Box 51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6" name="Text Box 51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7" name="Text Box 51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8" name="Text Box 51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29" name="Text Box 51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0" name="Text Box 51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1" name="Text Box 51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2" name="Text Box 51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3" name="Text Box 51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4" name="Text Box 51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5" name="Text Box 51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6" name="Text Box 51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7" name="Text Box 51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8" name="Text Box 51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39" name="Text Box 51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0" name="Text Box 51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1" name="Text Box 51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2" name="Text Box 51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3" name="Text Box 51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4" name="Text Box 51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5" name="Text Box 51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6" name="Text Box 51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7" name="Text Box 51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8" name="Text Box 51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49" name="Text Box 51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0" name="Text Box 51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1" name="Text Box 51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2" name="Text Box 51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3" name="Text Box 51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4" name="Text Box 51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5" name="Text Box 51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6" name="Text Box 51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7" name="Text Box 51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8" name="Text Box 51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59" name="Text Box 51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0" name="Text Box 51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1" name="Text Box 51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2" name="Text Box 51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3" name="Text Box 51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4" name="Text Box 51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5" name="Text Box 51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6" name="Text Box 51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7" name="Text Box 51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8" name="Text Box 51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69" name="Text Box 51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0" name="Text Box 51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1" name="Text Box 51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2" name="Text Box 51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3" name="Text Box 51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4" name="Text Box 51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5" name="Text Box 51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6" name="Text Box 52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7" name="Text Box 52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8" name="Text Box 52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79" name="Text Box 52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0" name="Text Box 52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1" name="Text Box 52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2" name="Text Box 52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3" name="Text Box 52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4" name="Text Box 52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5" name="Text Box 52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6" name="Text Box 52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7" name="Text Box 52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8" name="Text Box 52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89" name="Text Box 52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0" name="Text Box 52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1" name="Text Box 52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2" name="Text Box 52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3" name="Text Box 52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4" name="Text Box 52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5" name="Text Box 52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6" name="Text Box 52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7" name="Text Box 52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8" name="Text Box 52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699" name="Text Box 52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0" name="Text Box 52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1" name="Text Box 52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2" name="Text Box 52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3" name="Text Box 52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4" name="Text Box 52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5" name="Text Box 52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6" name="Text Box 52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7" name="Text Box 52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8" name="Text Box 52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09" name="Text Box 52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0" name="Text Box 52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1" name="Text Box 52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2" name="Text Box 52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3" name="Text Box 52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4" name="Text Box 52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5" name="Text Box 52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6" name="Text Box 52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7" name="Text Box 52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8" name="Text Box 52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19" name="Text Box 52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0" name="Text Box 52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1" name="Text Box 52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2" name="Text Box 52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3" name="Text Box 52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4" name="Text Box 52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5" name="Text Box 52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6" name="Text Box 52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7" name="Text Box 52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8" name="Text Box 52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29" name="Text Box 52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0" name="Text Box 52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1" name="Text Box 52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2" name="Text Box 52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3" name="Text Box 52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4" name="Text Box 52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5" name="Text Box 52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6" name="Text Box 52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7" name="Text Box 52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8" name="Text Box 52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39" name="Text Box 52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0" name="Text Box 52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1" name="Text Box 52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2" name="Text Box 52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3" name="Text Box 52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4" name="Text Box 52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5" name="Text Box 52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6" name="Text Box 52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7" name="Text Box 52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8" name="Text Box 52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49" name="Text Box 52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0" name="Text Box 52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1" name="Text Box 52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2" name="Text Box 52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3" name="Text Box 52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4" name="Text Box 52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5" name="Text Box 52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6" name="Text Box 52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7" name="Text Box 52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8" name="Text Box 52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59" name="Text Box 52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0" name="Text Box 52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1" name="Text Box 52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2" name="Text Box 52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3" name="Text Box 52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4" name="Text Box 52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5" name="Text Box 52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6" name="Text Box 52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7" name="Text Box 52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8" name="Text Box 52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69" name="Text Box 52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0" name="Text Box 52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1" name="Text Box 52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2" name="Text Box 52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3" name="Text Box 52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4" name="Text Box 52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5" name="Text Box 52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6" name="Text Box 53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7" name="Text Box 53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8" name="Text Box 53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79" name="Text Box 53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0" name="Text Box 53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1" name="Text Box 53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2" name="Text Box 53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3" name="Text Box 53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4" name="Text Box 530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5" name="Text Box 530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6" name="Text Box 531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7" name="Text Box 531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8" name="Text Box 531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89" name="Text Box 531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0" name="Text Box 531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1" name="Text Box 531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2" name="Text Box 531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3" name="Text Box 531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4" name="Text Box 531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5" name="Text Box 531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6" name="Text Box 532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7" name="Text Box 532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8" name="Text Box 532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799" name="Text Box 532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0" name="Text Box 532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1" name="Text Box 532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2" name="Text Box 532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3" name="Text Box 532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4" name="Text Box 532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5" name="Text Box 532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6" name="Text Box 533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7" name="Text Box 533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8" name="Text Box 533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09" name="Text Box 533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0" name="Text Box 533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1" name="Text Box 533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2" name="Text Box 533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3" name="Text Box 533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4" name="Text Box 533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5" name="Text Box 533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6" name="Text Box 534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7" name="Text Box 534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8" name="Text Box 534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19" name="Text Box 534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0" name="Text Box 534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1" name="Text Box 534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2" name="Text Box 534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3" name="Text Box 534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4" name="Text Box 534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5" name="Text Box 534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6" name="Text Box 535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7" name="Text Box 535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8" name="Text Box 535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29" name="Text Box 535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0" name="Text Box 535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1" name="Text Box 535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2" name="Text Box 535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3" name="Text Box 535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4" name="Text Box 535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5" name="Text Box 535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6" name="Text Box 536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7" name="Text Box 536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8" name="Text Box 536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39" name="Text Box 536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0" name="Text Box 536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1" name="Text Box 536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2" name="Text Box 536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3" name="Text Box 536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4" name="Text Box 536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5" name="Text Box 536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6" name="Text Box 537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7" name="Text Box 537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8" name="Text Box 537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49" name="Text Box 537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0" name="Text Box 537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1" name="Text Box 537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2" name="Text Box 537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3" name="Text Box 537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4" name="Text Box 537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5" name="Text Box 537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6" name="Text Box 538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7" name="Text Box 538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8" name="Text Box 538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59" name="Text Box 538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0" name="Text Box 538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1" name="Text Box 538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2" name="Text Box 538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3" name="Text Box 538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4" name="Text Box 538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5" name="Text Box 538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6" name="Text Box 539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7" name="Text Box 539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8" name="Text Box 539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69" name="Text Box 539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0" name="Text Box 539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1" name="Text Box 539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2" name="Text Box 539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3" name="Text Box 539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4" name="Text Box 5398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5" name="Text Box 5399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6" name="Text Box 5400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7" name="Text Box 5401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8" name="Text Box 5402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79" name="Text Box 5403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80" name="Text Box 5404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81" name="Text Box 5405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82" name="Text Box 5406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755</xdr:row>
      <xdr:rowOff>0</xdr:rowOff>
    </xdr:from>
    <xdr:ext cx="85725" cy="205410"/>
    <xdr:sp macro="" textlink="">
      <xdr:nvSpPr>
        <xdr:cNvPr id="13883" name="Text Box 5407"/>
        <xdr:cNvSpPr txBox="1">
          <a:spLocks noChangeArrowheads="1"/>
        </xdr:cNvSpPr>
      </xdr:nvSpPr>
      <xdr:spPr bwMode="auto">
        <a:xfrm>
          <a:off x="4686300" y="143827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84" name="Text Box 5427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85" name="Text Box 5428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86" name="Text Box 5429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87" name="Text Box 5430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88" name="Text Box 5431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89" name="Text Box 5432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0" name="Text Box 5433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1" name="Text Box 5434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2" name="Text Box 5435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3" name="Text Box 5436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4" name="Text Box 5437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5" name="Text Box 5438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6" name="Text Box 5439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7" name="Text Box 5440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8" name="Text Box 5441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899" name="Text Box 5442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0" name="Text Box 5443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1" name="Text Box 5444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2" name="Text Box 5445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3" name="Text Box 5446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4" name="Text Box 5447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5" name="Text Box 5448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6" name="Text Box 5449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7" name="Text Box 5450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8" name="Text Box 5451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09" name="Text Box 5452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0" name="Text Box 5453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1" name="Text Box 5454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2" name="Text Box 5455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3" name="Text Box 5456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4" name="Text Box 5457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5" name="Text Box 5458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6" name="Text Box 5459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7" name="Text Box 5460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8" name="Text Box 5461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19" name="Text Box 5462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20" name="Text Box 5463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21" name="Text Box 5464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22" name="Text Box 5465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23" name="Text Box 5466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24" name="Text Box 5467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754</xdr:row>
      <xdr:rowOff>0</xdr:rowOff>
    </xdr:from>
    <xdr:ext cx="85725" cy="205407"/>
    <xdr:sp macro="" textlink="">
      <xdr:nvSpPr>
        <xdr:cNvPr id="13925" name="Text Box 5468"/>
        <xdr:cNvSpPr txBox="1">
          <a:spLocks noChangeArrowheads="1"/>
        </xdr:cNvSpPr>
      </xdr:nvSpPr>
      <xdr:spPr bwMode="auto">
        <a:xfrm>
          <a:off x="4686300" y="143637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26" name="Text Box 25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27" name="Text Box 25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28" name="Text Box 25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29" name="Text Box 25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0" name="Text Box 25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1" name="Text Box 25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2" name="Text Box 25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3" name="Text Box 25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4" name="Text Box 25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5" name="Text Box 25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6" name="Text Box 25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7" name="Text Box 25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8" name="Text Box 25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39" name="Text Box 25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0" name="Text Box 26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1" name="Text Box 26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2" name="Text Box 26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3" name="Text Box 26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4" name="Text Box 26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5" name="Text Box 26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6" name="Text Box 26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7" name="Text Box 26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8" name="Text Box 26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49" name="Text Box 26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0" name="Text Box 26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1" name="Text Box 26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2" name="Text Box 26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3" name="Text Box 26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4" name="Text Box 26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5" name="Text Box 26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6" name="Text Box 26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7" name="Text Box 26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8" name="Text Box 26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59" name="Text Box 26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0" name="Text Box 26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1" name="Text Box 26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2" name="Text Box 26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3" name="Text Box 26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4" name="Text Box 26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5" name="Text Box 26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6" name="Text Box 26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7" name="Text Box 26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8" name="Text Box 26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69" name="Text Box 26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0" name="Text Box 26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1" name="Text Box 26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2" name="Text Box 26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3" name="Text Box 26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4" name="Text Box 26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5" name="Text Box 26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6" name="Text Box 26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7" name="Text Box 26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8" name="Text Box 26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79" name="Text Box 26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0" name="Text Box 26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1" name="Text Box 26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2" name="Text Box 26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3" name="Text Box 26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4" name="Text Box 26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5" name="Text Box 26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6" name="Text Box 26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7" name="Text Box 26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8" name="Text Box 26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89" name="Text Box 26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0" name="Text Box 26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1" name="Text Box 26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2" name="Text Box 26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3" name="Text Box 26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4" name="Text Box 26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5" name="Text Box 26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6" name="Text Box 26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7" name="Text Box 26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8" name="Text Box 27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3999" name="Text Box 27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0" name="Text Box 27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1" name="Text Box 27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2" name="Text Box 27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3" name="Text Box 27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4" name="Text Box 27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5" name="Text Box 27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6" name="Text Box 27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7" name="Text Box 27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8" name="Text Box 27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09" name="Text Box 27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0" name="Text Box 27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1" name="Text Box 27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2" name="Text Box 27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3" name="Text Box 27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4" name="Text Box 27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5" name="Text Box 27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6" name="Text Box 27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7" name="Text Box 27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8" name="Text Box 27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19" name="Text Box 27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0" name="Text Box 27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1" name="Text Box 27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2" name="Text Box 27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3" name="Text Box 27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4" name="Text Box 27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5" name="Text Box 27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6" name="Text Box 27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7" name="Text Box 27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8" name="Text Box 27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29" name="Text Box 27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0" name="Text Box 27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1" name="Text Box 27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2" name="Text Box 27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3" name="Text Box 27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4" name="Text Box 27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5" name="Text Box 27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6" name="Text Box 27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7" name="Text Box 27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8" name="Text Box 27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39" name="Text Box 27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0" name="Text Box 27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1" name="Text Box 27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2" name="Text Box 27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3" name="Text Box 27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4" name="Text Box 27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5" name="Text Box 27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6" name="Text Box 27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7" name="Text Box 27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8" name="Text Box 27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49" name="Text Box 27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0" name="Text Box 27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1" name="Text Box 27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2" name="Text Box 27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3" name="Text Box 27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4" name="Text Box 27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5" name="Text Box 27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6" name="Text Box 27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7" name="Text Box 27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8" name="Text Box 27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59" name="Text Box 27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0" name="Text Box 27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1" name="Text Box 27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2" name="Text Box 27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3" name="Text Box 27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4" name="Text Box 27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5" name="Text Box 27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6" name="Text Box 27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7" name="Text Box 27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8" name="Text Box 27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69" name="Text Box 27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0" name="Text Box 27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1" name="Text Box 27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2" name="Text Box 27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3" name="Text Box 27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4" name="Text Box 27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5" name="Text Box 27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6" name="Text Box 27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7" name="Text Box 27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8" name="Text Box 27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79" name="Text Box 27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0" name="Text Box 27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1" name="Text Box 27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2" name="Text Box 27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3" name="Text Box 27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4" name="Text Box 27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5" name="Text Box 27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6" name="Text Box 27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7" name="Text Box 27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8" name="Text Box 27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89" name="Text Box 27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0" name="Text Box 27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1" name="Text Box 27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2" name="Text Box 27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3" name="Text Box 27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4" name="Text Box 27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5" name="Text Box 27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6" name="Text Box 27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7" name="Text Box 27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8" name="Text Box 28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099" name="Text Box 28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0" name="Text Box 28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1" name="Text Box 28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2" name="Text Box 28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3" name="Text Box 28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4" name="Text Box 28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5" name="Text Box 28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6" name="Text Box 28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7" name="Text Box 28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8" name="Text Box 28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09" name="Text Box 28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0" name="Text Box 28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1" name="Text Box 28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2" name="Text Box 28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3" name="Text Box 28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4" name="Text Box 28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5" name="Text Box 28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6" name="Text Box 28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7" name="Text Box 28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8" name="Text Box 28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19" name="Text Box 28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0" name="Text Box 28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1" name="Text Box 28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2" name="Text Box 28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3" name="Text Box 28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4" name="Text Box 28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5" name="Text Box 28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6" name="Text Box 28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7" name="Text Box 28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8" name="Text Box 28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29" name="Text Box 28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0" name="Text Box 28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1" name="Text Box 28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2" name="Text Box 28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3" name="Text Box 28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4" name="Text Box 28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5" name="Text Box 28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6" name="Text Box 28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7" name="Text Box 28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8" name="Text Box 28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39" name="Text Box 28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0" name="Text Box 28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1" name="Text Box 28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2" name="Text Box 28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3" name="Text Box 28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4" name="Text Box 28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5" name="Text Box 28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6" name="Text Box 28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7" name="Text Box 28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8" name="Text Box 28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49" name="Text Box 28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0" name="Text Box 28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1" name="Text Box 28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2" name="Text Box 28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3" name="Text Box 28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4" name="Text Box 28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5" name="Text Box 28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6" name="Text Box 28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7" name="Text Box 28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8" name="Text Box 28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59" name="Text Box 28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0" name="Text Box 28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1" name="Text Box 28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2" name="Text Box 28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3" name="Text Box 28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4" name="Text Box 28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5" name="Text Box 28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6" name="Text Box 28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7" name="Text Box 28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8" name="Text Box 28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69" name="Text Box 28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0" name="Text Box 28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1" name="Text Box 28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2" name="Text Box 28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3" name="Text Box 28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4" name="Text Box 28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5" name="Text Box 28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6" name="Text Box 28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7" name="Text Box 28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8" name="Text Box 28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79" name="Text Box 28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0" name="Text Box 28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1" name="Text Box 28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2" name="Text Box 28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3" name="Text Box 28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4" name="Text Box 28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5" name="Text Box 28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6" name="Text Box 28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7" name="Text Box 28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8" name="Text Box 28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89" name="Text Box 28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0" name="Text Box 28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1" name="Text Box 28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2" name="Text Box 28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3" name="Text Box 28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4" name="Text Box 28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5" name="Text Box 28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6" name="Text Box 28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7" name="Text Box 28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8" name="Text Box 29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199" name="Text Box 29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0" name="Text Box 29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1" name="Text Box 29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2" name="Text Box 29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3" name="Text Box 29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4" name="Text Box 29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5" name="Text Box 29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6" name="Text Box 29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7" name="Text Box 29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8" name="Text Box 29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09" name="Text Box 29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0" name="Text Box 29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1" name="Text Box 29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2" name="Text Box 29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3" name="Text Box 29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4" name="Text Box 29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5" name="Text Box 29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6" name="Text Box 29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7" name="Text Box 29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8" name="Text Box 29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19" name="Text Box 29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0" name="Text Box 29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1" name="Text Box 29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2" name="Text Box 29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3" name="Text Box 29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4" name="Text Box 29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5" name="Text Box 29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6" name="Text Box 29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7" name="Text Box 29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8" name="Text Box 29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29" name="Text Box 29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0" name="Text Box 29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1" name="Text Box 29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2" name="Text Box 29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3" name="Text Box 29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4" name="Text Box 29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5" name="Text Box 29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6" name="Text Box 29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7" name="Text Box 29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8" name="Text Box 29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39" name="Text Box 29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0" name="Text Box 29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1" name="Text Box 29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2" name="Text Box 29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3" name="Text Box 29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4" name="Text Box 29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5" name="Text Box 29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6" name="Text Box 29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7" name="Text Box 29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8" name="Text Box 29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49" name="Text Box 29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0" name="Text Box 29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1" name="Text Box 29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2" name="Text Box 29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3" name="Text Box 29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4" name="Text Box 29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5" name="Text Box 29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6" name="Text Box 29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7" name="Text Box 29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8" name="Text Box 29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59" name="Text Box 29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0" name="Text Box 29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1" name="Text Box 29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2" name="Text Box 29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3" name="Text Box 29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4" name="Text Box 29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5" name="Text Box 29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6" name="Text Box 29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7" name="Text Box 29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8" name="Text Box 29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69" name="Text Box 29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0" name="Text Box 29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1" name="Text Box 29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2" name="Text Box 29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3" name="Text Box 29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4" name="Text Box 29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5" name="Text Box 29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6" name="Text Box 29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7" name="Text Box 29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8" name="Text Box 29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79" name="Text Box 29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0" name="Text Box 29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1" name="Text Box 29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2" name="Text Box 29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3" name="Text Box 29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4" name="Text Box 29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5" name="Text Box 29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6" name="Text Box 29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7" name="Text Box 29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8" name="Text Box 29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89" name="Text Box 29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0" name="Text Box 29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1" name="Text Box 29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2" name="Text Box 29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3" name="Text Box 29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4" name="Text Box 29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5" name="Text Box 29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6" name="Text Box 29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7" name="Text Box 29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8" name="Text Box 30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299" name="Text Box 30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0" name="Text Box 30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1" name="Text Box 30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2" name="Text Box 30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3" name="Text Box 30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4" name="Text Box 30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5" name="Text Box 30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6" name="Text Box 30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7" name="Text Box 30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8" name="Text Box 30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09" name="Text Box 30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0" name="Text Box 30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1" name="Text Box 30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2" name="Text Box 30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3" name="Text Box 30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4" name="Text Box 30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5" name="Text Box 30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6" name="Text Box 30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7" name="Text Box 30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8" name="Text Box 30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19" name="Text Box 30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0" name="Text Box 30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1" name="Text Box 30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2" name="Text Box 30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3" name="Text Box 30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4" name="Text Box 30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5" name="Text Box 30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6" name="Text Box 30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7" name="Text Box 30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8" name="Text Box 30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29" name="Text Box 30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0" name="Text Box 30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1" name="Text Box 30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2" name="Text Box 30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3" name="Text Box 30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4" name="Text Box 30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5" name="Text Box 30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6" name="Text Box 30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7" name="Text Box 30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8" name="Text Box 30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39" name="Text Box 30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0" name="Text Box 30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1" name="Text Box 30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2" name="Text Box 30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3" name="Text Box 30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4" name="Text Box 30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5" name="Text Box 30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6" name="Text Box 30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7" name="Text Box 30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8" name="Text Box 30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49" name="Text Box 30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0" name="Text Box 30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1" name="Text Box 30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2" name="Text Box 30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3" name="Text Box 30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4" name="Text Box 30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5" name="Text Box 30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6" name="Text Box 30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7" name="Text Box 30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8" name="Text Box 30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59" name="Text Box 30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0" name="Text Box 30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1" name="Text Box 30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2" name="Text Box 30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3" name="Text Box 30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4" name="Text Box 30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5" name="Text Box 30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6" name="Text Box 30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7" name="Text Box 30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8" name="Text Box 30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69" name="Text Box 30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0" name="Text Box 30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1" name="Text Box 30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2" name="Text Box 30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3" name="Text Box 30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4" name="Text Box 30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5" name="Text Box 30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6" name="Text Box 30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7" name="Text Box 30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8" name="Text Box 30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79" name="Text Box 30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0" name="Text Box 30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1" name="Text Box 30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2" name="Text Box 30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3" name="Text Box 30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4" name="Text Box 30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5" name="Text Box 30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6" name="Text Box 30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7" name="Text Box 30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8" name="Text Box 30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89" name="Text Box 30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0" name="Text Box 30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1" name="Text Box 30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2" name="Text Box 30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3" name="Text Box 30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4" name="Text Box 30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5" name="Text Box 30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6" name="Text Box 30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7" name="Text Box 30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8" name="Text Box 31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399" name="Text Box 31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0" name="Text Box 31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1" name="Text Box 31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2" name="Text Box 31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3" name="Text Box 31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4" name="Text Box 31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5" name="Text Box 31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6" name="Text Box 31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7" name="Text Box 31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8" name="Text Box 31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09" name="Text Box 31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0" name="Text Box 31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1" name="Text Box 31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2" name="Text Box 31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3" name="Text Box 31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4" name="Text Box 31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5" name="Text Box 31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6" name="Text Box 31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7" name="Text Box 31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8" name="Text Box 31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19" name="Text Box 31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0" name="Text Box 31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1" name="Text Box 31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2" name="Text Box 31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3" name="Text Box 31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4" name="Text Box 31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5" name="Text Box 31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6" name="Text Box 31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7" name="Text Box 31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8" name="Text Box 31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29" name="Text Box 31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0" name="Text Box 31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1" name="Text Box 31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2" name="Text Box 31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3" name="Text Box 31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4" name="Text Box 31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5" name="Text Box 31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6" name="Text Box 31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7" name="Text Box 31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8" name="Text Box 31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39" name="Text Box 31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0" name="Text Box 31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1" name="Text Box 31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2" name="Text Box 31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3" name="Text Box 31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4" name="Text Box 31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5" name="Text Box 31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6" name="Text Box 31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7" name="Text Box 31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8" name="Text Box 31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49" name="Text Box 31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0" name="Text Box 31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1" name="Text Box 31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2" name="Text Box 31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3" name="Text Box 31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4" name="Text Box 31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5" name="Text Box 31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6" name="Text Box 31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7" name="Text Box 31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8" name="Text Box 31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59" name="Text Box 31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0" name="Text Box 31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1" name="Text Box 31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2" name="Text Box 31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3" name="Text Box 31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4" name="Text Box 31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5" name="Text Box 31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6" name="Text Box 31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7" name="Text Box 31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8" name="Text Box 31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69" name="Text Box 31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0" name="Text Box 31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1" name="Text Box 31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2" name="Text Box 31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3" name="Text Box 31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4" name="Text Box 31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5" name="Text Box 31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6" name="Text Box 31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7" name="Text Box 31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8" name="Text Box 31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79" name="Text Box 31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0" name="Text Box 31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1" name="Text Box 31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2" name="Text Box 31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3" name="Text Box 31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4" name="Text Box 31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5" name="Text Box 31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6" name="Text Box 31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7" name="Text Box 31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8" name="Text Box 31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89" name="Text Box 31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0" name="Text Box 31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1" name="Text Box 31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2" name="Text Box 31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3" name="Text Box 31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4" name="Text Box 31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5" name="Text Box 31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6" name="Text Box 31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7" name="Text Box 31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8" name="Text Box 32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499" name="Text Box 32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0" name="Text Box 32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1" name="Text Box 32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2" name="Text Box 32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3" name="Text Box 32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4" name="Text Box 32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5" name="Text Box 32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6" name="Text Box 32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7" name="Text Box 32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8" name="Text Box 32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09" name="Text Box 32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0" name="Text Box 32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1" name="Text Box 32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2" name="Text Box 32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3" name="Text Box 32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4" name="Text Box 32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5" name="Text Box 32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6" name="Text Box 32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7" name="Text Box 32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8" name="Text Box 32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19" name="Text Box 32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0" name="Text Box 32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1" name="Text Box 32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2" name="Text Box 32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3" name="Text Box 32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4" name="Text Box 32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5" name="Text Box 32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6" name="Text Box 32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7" name="Text Box 32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8" name="Text Box 32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29" name="Text Box 32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0" name="Text Box 32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1" name="Text Box 32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2" name="Text Box 32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3" name="Text Box 32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4" name="Text Box 32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5" name="Text Box 32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6" name="Text Box 32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7" name="Text Box 32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8" name="Text Box 32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39" name="Text Box 32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0" name="Text Box 32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1" name="Text Box 32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2" name="Text Box 32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3" name="Text Box 32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4" name="Text Box 32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5" name="Text Box 32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6" name="Text Box 32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7" name="Text Box 32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8" name="Text Box 32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49" name="Text Box 32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0" name="Text Box 32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1" name="Text Box 32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2" name="Text Box 32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3" name="Text Box 32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4" name="Text Box 32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5" name="Text Box 32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6" name="Text Box 32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7" name="Text Box 32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8" name="Text Box 32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59" name="Text Box 32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0" name="Text Box 32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1" name="Text Box 32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2" name="Text Box 32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3" name="Text Box 32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4" name="Text Box 32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5" name="Text Box 32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6" name="Text Box 32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7" name="Text Box 32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8" name="Text Box 32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69" name="Text Box 32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0" name="Text Box 32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1" name="Text Box 32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2" name="Text Box 32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3" name="Text Box 32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4" name="Text Box 32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5" name="Text Box 32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6" name="Text Box 32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7" name="Text Box 32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8" name="Text Box 32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79" name="Text Box 32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0" name="Text Box 32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1" name="Text Box 32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2" name="Text Box 32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3" name="Text Box 32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4" name="Text Box 32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5" name="Text Box 32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6" name="Text Box 32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7" name="Text Box 32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8" name="Text Box 32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89" name="Text Box 32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0" name="Text Box 32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1" name="Text Box 32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2" name="Text Box 32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3" name="Text Box 32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4" name="Text Box 32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5" name="Text Box 32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6" name="Text Box 32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7" name="Text Box 32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8" name="Text Box 33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599" name="Text Box 33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0" name="Text Box 33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1" name="Text Box 33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2" name="Text Box 33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3" name="Text Box 33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4" name="Text Box 33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5" name="Text Box 33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6" name="Text Box 33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7" name="Text Box 33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8" name="Text Box 33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09" name="Text Box 33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0" name="Text Box 33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1" name="Text Box 33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2" name="Text Box 33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3" name="Text Box 33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4" name="Text Box 33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5" name="Text Box 33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6" name="Text Box 33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7" name="Text Box 33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8" name="Text Box 33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19" name="Text Box 33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0" name="Text Box 33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1" name="Text Box 33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2" name="Text Box 33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3" name="Text Box 33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4" name="Text Box 33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5" name="Text Box 33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6" name="Text Box 33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7" name="Text Box 33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8" name="Text Box 33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29" name="Text Box 33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0" name="Text Box 33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1" name="Text Box 33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2" name="Text Box 33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3" name="Text Box 33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4" name="Text Box 33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5" name="Text Box 33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6" name="Text Box 33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7" name="Text Box 33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8" name="Text Box 33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39" name="Text Box 33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0" name="Text Box 33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1" name="Text Box 33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2" name="Text Box 33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3" name="Text Box 33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4" name="Text Box 33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5" name="Text Box 33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6" name="Text Box 33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7" name="Text Box 33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8" name="Text Box 33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49" name="Text Box 33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0" name="Text Box 33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1" name="Text Box 33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2" name="Text Box 33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3" name="Text Box 33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4" name="Text Box 33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5" name="Text Box 33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6" name="Text Box 33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7" name="Text Box 33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8" name="Text Box 33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59" name="Text Box 33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0" name="Text Box 33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1" name="Text Box 33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2" name="Text Box 33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3" name="Text Box 33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4" name="Text Box 33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5" name="Text Box 33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6" name="Text Box 33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7" name="Text Box 33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8" name="Text Box 33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69" name="Text Box 33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0" name="Text Box 33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1" name="Text Box 33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2" name="Text Box 33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3" name="Text Box 33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4" name="Text Box 33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5" name="Text Box 33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6" name="Text Box 33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7" name="Text Box 33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8" name="Text Box 33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79" name="Text Box 33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0" name="Text Box 33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1" name="Text Box 33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2" name="Text Box 33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3" name="Text Box 33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4" name="Text Box 33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5" name="Text Box 33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6" name="Text Box 33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7" name="Text Box 33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8" name="Text Box 33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89" name="Text Box 33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0" name="Text Box 33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1" name="Text Box 33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2" name="Text Box 33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3" name="Text Box 33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4" name="Text Box 33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5" name="Text Box 33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6" name="Text Box 33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7" name="Text Box 33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8" name="Text Box 34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699" name="Text Box 34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0" name="Text Box 34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1" name="Text Box 34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2" name="Text Box 34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3" name="Text Box 34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4" name="Text Box 34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5" name="Text Box 34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6" name="Text Box 34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7" name="Text Box 34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8" name="Text Box 34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09" name="Text Box 34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0" name="Text Box 34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1" name="Text Box 34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2" name="Text Box 34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3" name="Text Box 34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4" name="Text Box 34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5" name="Text Box 34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6" name="Text Box 34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7" name="Text Box 34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8" name="Text Box 34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19" name="Text Box 34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0" name="Text Box 34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1" name="Text Box 34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2" name="Text Box 34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3" name="Text Box 34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4" name="Text Box 34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5" name="Text Box 34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6" name="Text Box 34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7" name="Text Box 34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8" name="Text Box 34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29" name="Text Box 34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0" name="Text Box 34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1" name="Text Box 34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2" name="Text Box 34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3" name="Text Box 34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4" name="Text Box 34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5" name="Text Box 34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6" name="Text Box 34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7" name="Text Box 34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8" name="Text Box 34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39" name="Text Box 34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0" name="Text Box 34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1" name="Text Box 34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2" name="Text Box 34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3" name="Text Box 34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4" name="Text Box 34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5" name="Text Box 34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6" name="Text Box 34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7" name="Text Box 34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8" name="Text Box 34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49" name="Text Box 34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0" name="Text Box 34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1" name="Text Box 34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2" name="Text Box 34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3" name="Text Box 34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4" name="Text Box 34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5" name="Text Box 34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6" name="Text Box 34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7" name="Text Box 34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8" name="Text Box 34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59" name="Text Box 34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0" name="Text Box 34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1" name="Text Box 34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2" name="Text Box 34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3" name="Text Box 34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4" name="Text Box 34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5" name="Text Box 34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6" name="Text Box 34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7" name="Text Box 34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8" name="Text Box 34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69" name="Text Box 34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0" name="Text Box 34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1" name="Text Box 34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2" name="Text Box 34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3" name="Text Box 34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4" name="Text Box 34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5" name="Text Box 34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6" name="Text Box 34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7" name="Text Box 34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8" name="Text Box 34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79" name="Text Box 34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0" name="Text Box 34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1" name="Text Box 34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2" name="Text Box 34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3" name="Text Box 34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4" name="Text Box 34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5" name="Text Box 34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6" name="Text Box 34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7" name="Text Box 34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8" name="Text Box 34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89" name="Text Box 34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0" name="Text Box 34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1" name="Text Box 34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2" name="Text Box 34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3" name="Text Box 34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4" name="Text Box 34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5" name="Text Box 34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6" name="Text Box 34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7" name="Text Box 34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8" name="Text Box 35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799" name="Text Box 35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0" name="Text Box 35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1" name="Text Box 35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2" name="Text Box 35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3" name="Text Box 35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4" name="Text Box 35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5" name="Text Box 35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6" name="Text Box 35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7" name="Text Box 35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8" name="Text Box 35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09" name="Text Box 35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0" name="Text Box 35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1" name="Text Box 35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2" name="Text Box 35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3" name="Text Box 35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4" name="Text Box 35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5" name="Text Box 35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6" name="Text Box 35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7" name="Text Box 35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8" name="Text Box 35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19" name="Text Box 35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0" name="Text Box 35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1" name="Text Box 35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2" name="Text Box 35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3" name="Text Box 35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4" name="Text Box 35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5" name="Text Box 35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6" name="Text Box 35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7" name="Text Box 35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8" name="Text Box 35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29" name="Text Box 35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0" name="Text Box 35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1" name="Text Box 35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2" name="Text Box 35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3" name="Text Box 35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4" name="Text Box 35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5" name="Text Box 35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6" name="Text Box 35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7" name="Text Box 35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8" name="Text Box 35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39" name="Text Box 35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0" name="Text Box 35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1" name="Text Box 35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2" name="Text Box 35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3" name="Text Box 35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4" name="Text Box 35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5" name="Text Box 35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6" name="Text Box 35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7" name="Text Box 35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8" name="Text Box 35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49" name="Text Box 35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0" name="Text Box 35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1" name="Text Box 35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2" name="Text Box 35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3" name="Text Box 35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4" name="Text Box 35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5" name="Text Box 35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6" name="Text Box 35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7" name="Text Box 35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8" name="Text Box 35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59" name="Text Box 35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0" name="Text Box 35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1" name="Text Box 35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2" name="Text Box 35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3" name="Text Box 35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4" name="Text Box 35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5" name="Text Box 35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6" name="Text Box 35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7" name="Text Box 35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8" name="Text Box 35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69" name="Text Box 35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0" name="Text Box 35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1" name="Text Box 35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2" name="Text Box 35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3" name="Text Box 35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4" name="Text Box 35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5" name="Text Box 35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6" name="Text Box 35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7" name="Text Box 35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8" name="Text Box 35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79" name="Text Box 35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0" name="Text Box 35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1" name="Text Box 35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2" name="Text Box 35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3" name="Text Box 35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4" name="Text Box 35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5" name="Text Box 35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6" name="Text Box 35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7" name="Text Box 35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8" name="Text Box 35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89" name="Text Box 35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0" name="Text Box 35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1" name="Text Box 35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2" name="Text Box 35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3" name="Text Box 35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4" name="Text Box 35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5" name="Text Box 35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6" name="Text Box 35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7" name="Text Box 35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8" name="Text Box 36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899" name="Text Box 36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0" name="Text Box 36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1" name="Text Box 36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2" name="Text Box 36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3" name="Text Box 36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4" name="Text Box 36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5" name="Text Box 36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6" name="Text Box 36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7" name="Text Box 36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8" name="Text Box 36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09" name="Text Box 36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0" name="Text Box 36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1" name="Text Box 36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2" name="Text Box 36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3" name="Text Box 36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4" name="Text Box 36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5" name="Text Box 36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6" name="Text Box 36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7" name="Text Box 36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8" name="Text Box 36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19" name="Text Box 36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0" name="Text Box 36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1" name="Text Box 36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2" name="Text Box 36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3" name="Text Box 36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4" name="Text Box 36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5" name="Text Box 36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6" name="Text Box 36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7" name="Text Box 36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8" name="Text Box 36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29" name="Text Box 36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0" name="Text Box 36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1" name="Text Box 36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2" name="Text Box 36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3" name="Text Box 36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4" name="Text Box 36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5" name="Text Box 36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6" name="Text Box 36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7" name="Text Box 36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8" name="Text Box 36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39" name="Text Box 36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0" name="Text Box 36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1" name="Text Box 36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2" name="Text Box 36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3" name="Text Box 36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4" name="Text Box 36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5" name="Text Box 36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6" name="Text Box 36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7" name="Text Box 36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8" name="Text Box 36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49" name="Text Box 36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0" name="Text Box 36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1" name="Text Box 36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2" name="Text Box 36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3" name="Text Box 36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4" name="Text Box 36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5" name="Text Box 36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6" name="Text Box 36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7" name="Text Box 36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8" name="Text Box 36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59" name="Text Box 36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0" name="Text Box 36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1" name="Text Box 36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2" name="Text Box 36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3" name="Text Box 36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4" name="Text Box 36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5" name="Text Box 36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6" name="Text Box 36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7" name="Text Box 36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8" name="Text Box 36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69" name="Text Box 36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0" name="Text Box 36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1" name="Text Box 36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2" name="Text Box 36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3" name="Text Box 36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4" name="Text Box 36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5" name="Text Box 36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6" name="Text Box 36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7" name="Text Box 36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8" name="Text Box 36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79" name="Text Box 36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0" name="Text Box 36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1" name="Text Box 36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2" name="Text Box 36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3" name="Text Box 36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4" name="Text Box 36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5" name="Text Box 36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6" name="Text Box 36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7" name="Text Box 36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8" name="Text Box 36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89" name="Text Box 36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0" name="Text Box 36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1" name="Text Box 36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2" name="Text Box 36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3" name="Text Box 36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4" name="Text Box 36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5" name="Text Box 36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6" name="Text Box 36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7" name="Text Box 36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8" name="Text Box 37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4999" name="Text Box 37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0" name="Text Box 37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1" name="Text Box 37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2" name="Text Box 37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3" name="Text Box 37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4" name="Text Box 37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5" name="Text Box 37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6" name="Text Box 37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7" name="Text Box 37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8" name="Text Box 37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09" name="Text Box 37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0" name="Text Box 37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1" name="Text Box 37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2" name="Text Box 37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3" name="Text Box 37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4" name="Text Box 37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5" name="Text Box 37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6" name="Text Box 37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7" name="Text Box 37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8" name="Text Box 37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19" name="Text Box 37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0" name="Text Box 37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1" name="Text Box 37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2" name="Text Box 37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3" name="Text Box 37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4" name="Text Box 37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5" name="Text Box 37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6" name="Text Box 37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7" name="Text Box 37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8" name="Text Box 37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29" name="Text Box 37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0" name="Text Box 37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1" name="Text Box 37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2" name="Text Box 37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3" name="Text Box 37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4" name="Text Box 37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5" name="Text Box 37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6" name="Text Box 37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7" name="Text Box 37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8" name="Text Box 37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39" name="Text Box 37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0" name="Text Box 37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1" name="Text Box 37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2" name="Text Box 37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3" name="Text Box 37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4" name="Text Box 37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5" name="Text Box 37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6" name="Text Box 37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7" name="Text Box 37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8" name="Text Box 37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49" name="Text Box 37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0" name="Text Box 37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1" name="Text Box 37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2" name="Text Box 37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3" name="Text Box 37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4" name="Text Box 37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5" name="Text Box 37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6" name="Text Box 37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7" name="Text Box 37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8" name="Text Box 37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59" name="Text Box 37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0" name="Text Box 37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1" name="Text Box 37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2" name="Text Box 37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3" name="Text Box 37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4" name="Text Box 37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5" name="Text Box 37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6" name="Text Box 37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7" name="Text Box 37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8" name="Text Box 37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69" name="Text Box 37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0" name="Text Box 37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1" name="Text Box 37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2" name="Text Box 37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3" name="Text Box 37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4" name="Text Box 37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5" name="Text Box 37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6" name="Text Box 37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7" name="Text Box 37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8" name="Text Box 37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79" name="Text Box 37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0" name="Text Box 37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1" name="Text Box 37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2" name="Text Box 37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3" name="Text Box 37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4" name="Text Box 37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5" name="Text Box 37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6" name="Text Box 37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7" name="Text Box 37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8" name="Text Box 37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89" name="Text Box 37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0" name="Text Box 37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1" name="Text Box 37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2" name="Text Box 37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3" name="Text Box 37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4" name="Text Box 37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5" name="Text Box 37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6" name="Text Box 37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7" name="Text Box 37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8" name="Text Box 38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099" name="Text Box 38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0" name="Text Box 38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1" name="Text Box 38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2" name="Text Box 38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3" name="Text Box 38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4" name="Text Box 38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5" name="Text Box 38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6" name="Text Box 38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7" name="Text Box 38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8" name="Text Box 38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09" name="Text Box 38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0" name="Text Box 38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1" name="Text Box 38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2" name="Text Box 38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3" name="Text Box 38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4" name="Text Box 38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5" name="Text Box 38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6" name="Text Box 38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7" name="Text Box 38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8" name="Text Box 38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19" name="Text Box 38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0" name="Text Box 38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1" name="Text Box 38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2" name="Text Box 38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3" name="Text Box 38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4" name="Text Box 38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5" name="Text Box 38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6" name="Text Box 38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7" name="Text Box 38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8" name="Text Box 38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29" name="Text Box 38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0" name="Text Box 38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1" name="Text Box 38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2" name="Text Box 38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3" name="Text Box 38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4" name="Text Box 38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5" name="Text Box 38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6" name="Text Box 38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7" name="Text Box 38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8" name="Text Box 38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39" name="Text Box 38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0" name="Text Box 38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1" name="Text Box 38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2" name="Text Box 38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3" name="Text Box 38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4" name="Text Box 38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5" name="Text Box 38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6" name="Text Box 38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7" name="Text Box 38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8" name="Text Box 38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49" name="Text Box 38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0" name="Text Box 38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1" name="Text Box 38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2" name="Text Box 38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3" name="Text Box 38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4" name="Text Box 38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5" name="Text Box 38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6" name="Text Box 38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7" name="Text Box 38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8" name="Text Box 38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59" name="Text Box 38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0" name="Text Box 38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1" name="Text Box 38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2" name="Text Box 38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3" name="Text Box 38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4" name="Text Box 38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5" name="Text Box 38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6" name="Text Box 38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7" name="Text Box 38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8" name="Text Box 38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69" name="Text Box 38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0" name="Text Box 38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1" name="Text Box 38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2" name="Text Box 38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3" name="Text Box 38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4" name="Text Box 38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5" name="Text Box 38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6" name="Text Box 38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7" name="Text Box 38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8" name="Text Box 38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79" name="Text Box 38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0" name="Text Box 38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1" name="Text Box 38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2" name="Text Box 38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3" name="Text Box 38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4" name="Text Box 38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5" name="Text Box 38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6" name="Text Box 38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7" name="Text Box 38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8" name="Text Box 38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89" name="Text Box 38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0" name="Text Box 38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1" name="Text Box 38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2" name="Text Box 38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3" name="Text Box 38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4" name="Text Box 38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5" name="Text Box 38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6" name="Text Box 38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7" name="Text Box 38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8" name="Text Box 39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199" name="Text Box 39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0" name="Text Box 39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1" name="Text Box 39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2" name="Text Box 39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3" name="Text Box 39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4" name="Text Box 39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5" name="Text Box 39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6" name="Text Box 39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7" name="Text Box 39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8" name="Text Box 39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09" name="Text Box 39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0" name="Text Box 39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1" name="Text Box 39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2" name="Text Box 39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3" name="Text Box 39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4" name="Text Box 39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5" name="Text Box 39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6" name="Text Box 39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7" name="Text Box 39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8" name="Text Box 39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19" name="Text Box 39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0" name="Text Box 39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1" name="Text Box 39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2" name="Text Box 39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3" name="Text Box 39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4" name="Text Box 39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5" name="Text Box 39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6" name="Text Box 39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7" name="Text Box 39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8" name="Text Box 39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29" name="Text Box 39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0" name="Text Box 39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1" name="Text Box 39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2" name="Text Box 39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3" name="Text Box 39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4" name="Text Box 39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5" name="Text Box 39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6" name="Text Box 39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7" name="Text Box 39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8" name="Text Box 39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39" name="Text Box 39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0" name="Text Box 39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1" name="Text Box 39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2" name="Text Box 39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3" name="Text Box 39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4" name="Text Box 39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5" name="Text Box 39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6" name="Text Box 39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7" name="Text Box 39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8" name="Text Box 39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49" name="Text Box 39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0" name="Text Box 39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1" name="Text Box 39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2" name="Text Box 39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3" name="Text Box 39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4" name="Text Box 39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5" name="Text Box 39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6" name="Text Box 39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7" name="Text Box 39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8" name="Text Box 39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59" name="Text Box 39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0" name="Text Box 39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1" name="Text Box 39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2" name="Text Box 39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3" name="Text Box 39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4" name="Text Box 39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5" name="Text Box 39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6" name="Text Box 39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7" name="Text Box 39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8" name="Text Box 39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69" name="Text Box 39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0" name="Text Box 39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1" name="Text Box 39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2" name="Text Box 39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3" name="Text Box 39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4" name="Text Box 39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5" name="Text Box 39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6" name="Text Box 39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7" name="Text Box 39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8" name="Text Box 39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79" name="Text Box 39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0" name="Text Box 39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1" name="Text Box 39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2" name="Text Box 39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3" name="Text Box 39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4" name="Text Box 39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5" name="Text Box 39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6" name="Text Box 39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7" name="Text Box 39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8" name="Text Box 39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89" name="Text Box 39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0" name="Text Box 39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1" name="Text Box 39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2" name="Text Box 39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3" name="Text Box 39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4" name="Text Box 39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5" name="Text Box 39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6" name="Text Box 39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7" name="Text Box 39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8" name="Text Box 40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299" name="Text Box 40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0" name="Text Box 40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1" name="Text Box 40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2" name="Text Box 40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3" name="Text Box 40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4" name="Text Box 40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5" name="Text Box 40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6" name="Text Box 40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7" name="Text Box 40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8" name="Text Box 40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09" name="Text Box 40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0" name="Text Box 40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1" name="Text Box 40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2" name="Text Box 40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3" name="Text Box 40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4" name="Text Box 40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5" name="Text Box 40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6" name="Text Box 40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7" name="Text Box 40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8" name="Text Box 40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19" name="Text Box 40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0" name="Text Box 40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1" name="Text Box 40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2" name="Text Box 40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3" name="Text Box 40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4" name="Text Box 40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5" name="Text Box 40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6" name="Text Box 40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7" name="Text Box 40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8" name="Text Box 40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29" name="Text Box 40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0" name="Text Box 40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1" name="Text Box 40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2" name="Text Box 40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3" name="Text Box 40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4" name="Text Box 40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5" name="Text Box 40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6" name="Text Box 40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7" name="Text Box 40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8" name="Text Box 40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39" name="Text Box 40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0" name="Text Box 40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1" name="Text Box 40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2" name="Text Box 40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3" name="Text Box 40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4" name="Text Box 40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5" name="Text Box 40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6" name="Text Box 40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7" name="Text Box 40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8" name="Text Box 40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49" name="Text Box 40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0" name="Text Box 40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1" name="Text Box 40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2" name="Text Box 40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3" name="Text Box 40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4" name="Text Box 40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5" name="Text Box 40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6" name="Text Box 40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7" name="Text Box 40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8" name="Text Box 40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59" name="Text Box 40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0" name="Text Box 40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1" name="Text Box 40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2" name="Text Box 40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3" name="Text Box 40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4" name="Text Box 40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5" name="Text Box 40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6" name="Text Box 40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7" name="Text Box 40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8" name="Text Box 40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69" name="Text Box 40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0" name="Text Box 40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1" name="Text Box 40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2" name="Text Box 40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3" name="Text Box 40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4" name="Text Box 40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5" name="Text Box 40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6" name="Text Box 40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7" name="Text Box 40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8" name="Text Box 40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79" name="Text Box 40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0" name="Text Box 40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1" name="Text Box 40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2" name="Text Box 40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3" name="Text Box 40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4" name="Text Box 40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5" name="Text Box 40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6" name="Text Box 40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7" name="Text Box 40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8" name="Text Box 40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89" name="Text Box 40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0" name="Text Box 40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1" name="Text Box 40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2" name="Text Box 40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3" name="Text Box 40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4" name="Text Box 40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5" name="Text Box 40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6" name="Text Box 40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7" name="Text Box 40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8" name="Text Box 41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399" name="Text Box 41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0" name="Text Box 41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1" name="Text Box 41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2" name="Text Box 41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3" name="Text Box 41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4" name="Text Box 41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5" name="Text Box 41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6" name="Text Box 41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7" name="Text Box 41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8" name="Text Box 41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09" name="Text Box 41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0" name="Text Box 41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1" name="Text Box 41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2" name="Text Box 41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3" name="Text Box 41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4" name="Text Box 41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5" name="Text Box 41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6" name="Text Box 41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7" name="Text Box 41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8" name="Text Box 41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19" name="Text Box 41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0" name="Text Box 41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1" name="Text Box 41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2" name="Text Box 41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3" name="Text Box 41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4" name="Text Box 41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5" name="Text Box 41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6" name="Text Box 41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7" name="Text Box 41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8" name="Text Box 41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29" name="Text Box 41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0" name="Text Box 41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1" name="Text Box 41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2" name="Text Box 41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3" name="Text Box 41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4" name="Text Box 41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5" name="Text Box 41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6" name="Text Box 41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7" name="Text Box 41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8" name="Text Box 41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39" name="Text Box 41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0" name="Text Box 41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1" name="Text Box 41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2" name="Text Box 41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3" name="Text Box 41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4" name="Text Box 41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5" name="Text Box 41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6" name="Text Box 41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7" name="Text Box 41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8" name="Text Box 41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49" name="Text Box 41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0" name="Text Box 41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1" name="Text Box 41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2" name="Text Box 41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3" name="Text Box 41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4" name="Text Box 41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5" name="Text Box 41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6" name="Text Box 41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7" name="Text Box 41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8" name="Text Box 41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59" name="Text Box 41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0" name="Text Box 41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1" name="Text Box 41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2" name="Text Box 41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3" name="Text Box 41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4" name="Text Box 41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5" name="Text Box 41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6" name="Text Box 41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7" name="Text Box 41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8" name="Text Box 41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69" name="Text Box 41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0" name="Text Box 41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1" name="Text Box 41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2" name="Text Box 41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3" name="Text Box 41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4" name="Text Box 41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5" name="Text Box 41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6" name="Text Box 41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7" name="Text Box 41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8" name="Text Box 41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79" name="Text Box 41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0" name="Text Box 41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1" name="Text Box 41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2" name="Text Box 41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3" name="Text Box 41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4" name="Text Box 41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5" name="Text Box 41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6" name="Text Box 41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7" name="Text Box 41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8" name="Text Box 41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89" name="Text Box 41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0" name="Text Box 41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1" name="Text Box 41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2" name="Text Box 41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3" name="Text Box 41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4" name="Text Box 41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5" name="Text Box 41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6" name="Text Box 41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7" name="Text Box 41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8" name="Text Box 42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499" name="Text Box 42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0" name="Text Box 42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1" name="Text Box 42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2" name="Text Box 42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3" name="Text Box 42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4" name="Text Box 42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5" name="Text Box 42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6" name="Text Box 42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7" name="Text Box 42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8" name="Text Box 42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09" name="Text Box 42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0" name="Text Box 42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1" name="Text Box 42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2" name="Text Box 42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3" name="Text Box 42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4" name="Text Box 42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5" name="Text Box 42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6" name="Text Box 42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7" name="Text Box 42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8" name="Text Box 42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19" name="Text Box 42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0" name="Text Box 42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1" name="Text Box 42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2" name="Text Box 42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3" name="Text Box 42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4" name="Text Box 42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5" name="Text Box 42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6" name="Text Box 42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7" name="Text Box 42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8" name="Text Box 42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29" name="Text Box 42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0" name="Text Box 42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1" name="Text Box 42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2" name="Text Box 42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3" name="Text Box 42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4" name="Text Box 42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5" name="Text Box 42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6" name="Text Box 42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7" name="Text Box 42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8" name="Text Box 42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39" name="Text Box 42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0" name="Text Box 42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1" name="Text Box 42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2" name="Text Box 42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3" name="Text Box 42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4" name="Text Box 42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5" name="Text Box 42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6" name="Text Box 42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7" name="Text Box 42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8" name="Text Box 42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49" name="Text Box 42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0" name="Text Box 42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1" name="Text Box 42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2" name="Text Box 42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3" name="Text Box 42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4" name="Text Box 42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5" name="Text Box 42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6" name="Text Box 42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7" name="Text Box 42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8" name="Text Box 42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59" name="Text Box 42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0" name="Text Box 42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1" name="Text Box 42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2" name="Text Box 42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3" name="Text Box 42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4" name="Text Box 42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5" name="Text Box 42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6" name="Text Box 42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7" name="Text Box 42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8" name="Text Box 42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69" name="Text Box 42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0" name="Text Box 42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1" name="Text Box 42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2" name="Text Box 42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3" name="Text Box 42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4" name="Text Box 42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5" name="Text Box 42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6" name="Text Box 42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7" name="Text Box 42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8" name="Text Box 42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79" name="Text Box 42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0" name="Text Box 42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1" name="Text Box 42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2" name="Text Box 42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3" name="Text Box 42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4" name="Text Box 42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5" name="Text Box 42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6" name="Text Box 42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7" name="Text Box 42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8" name="Text Box 42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89" name="Text Box 42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0" name="Text Box 42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1" name="Text Box 42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2" name="Text Box 42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3" name="Text Box 42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4" name="Text Box 42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5" name="Text Box 42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6" name="Text Box 42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7" name="Text Box 42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8" name="Text Box 43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599" name="Text Box 43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0" name="Text Box 43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1" name="Text Box 43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2" name="Text Box 43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3" name="Text Box 43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4" name="Text Box 43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5" name="Text Box 43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6" name="Text Box 43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7" name="Text Box 43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8" name="Text Box 43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09" name="Text Box 43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0" name="Text Box 43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1" name="Text Box 43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2" name="Text Box 43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3" name="Text Box 43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4" name="Text Box 43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5" name="Text Box 43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6" name="Text Box 43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7" name="Text Box 43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8" name="Text Box 43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19" name="Text Box 43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0" name="Text Box 43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1" name="Text Box 43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2" name="Text Box 43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3" name="Text Box 43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4" name="Text Box 43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5" name="Text Box 43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6" name="Text Box 43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7" name="Text Box 43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8" name="Text Box 43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29" name="Text Box 43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0" name="Text Box 43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1" name="Text Box 43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2" name="Text Box 43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3" name="Text Box 43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4" name="Text Box 43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5" name="Text Box 43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6" name="Text Box 43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7" name="Text Box 43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8" name="Text Box 43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39" name="Text Box 43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0" name="Text Box 43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1" name="Text Box 43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2" name="Text Box 43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3" name="Text Box 43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4" name="Text Box 43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5" name="Text Box 43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6" name="Text Box 43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7" name="Text Box 43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8" name="Text Box 43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49" name="Text Box 43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0" name="Text Box 43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1" name="Text Box 43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2" name="Text Box 43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3" name="Text Box 43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4" name="Text Box 43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5" name="Text Box 43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6" name="Text Box 43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7" name="Text Box 43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8" name="Text Box 43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59" name="Text Box 43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0" name="Text Box 43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1" name="Text Box 43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2" name="Text Box 43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3" name="Text Box 43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4" name="Text Box 43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5" name="Text Box 43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6" name="Text Box 43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7" name="Text Box 43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8" name="Text Box 43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69" name="Text Box 43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0" name="Text Box 43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1" name="Text Box 43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2" name="Text Box 43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3" name="Text Box 43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4" name="Text Box 43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5" name="Text Box 43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6" name="Text Box 43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7" name="Text Box 43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8" name="Text Box 43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79" name="Text Box 43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0" name="Text Box 43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1" name="Text Box 43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2" name="Text Box 43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3" name="Text Box 43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4" name="Text Box 43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5" name="Text Box 43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6" name="Text Box 43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7" name="Text Box 43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8" name="Text Box 43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89" name="Text Box 43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0" name="Text Box 43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1" name="Text Box 43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2" name="Text Box 43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3" name="Text Box 43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4" name="Text Box 43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5" name="Text Box 43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6" name="Text Box 43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7" name="Text Box 43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8" name="Text Box 44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699" name="Text Box 44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0" name="Text Box 44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1" name="Text Box 44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2" name="Text Box 44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3" name="Text Box 44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4" name="Text Box 44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5" name="Text Box 44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6" name="Text Box 44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7" name="Text Box 44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8" name="Text Box 44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09" name="Text Box 44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0" name="Text Box 44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1" name="Text Box 44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2" name="Text Box 44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3" name="Text Box 44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4" name="Text Box 44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5" name="Text Box 44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6" name="Text Box 44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7" name="Text Box 44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8" name="Text Box 44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19" name="Text Box 44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0" name="Text Box 44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1" name="Text Box 44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2" name="Text Box 44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3" name="Text Box 44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4" name="Text Box 44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5" name="Text Box 44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6" name="Text Box 44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7" name="Text Box 44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8" name="Text Box 44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29" name="Text Box 44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0" name="Text Box 44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1" name="Text Box 44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2" name="Text Box 44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3" name="Text Box 44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4" name="Text Box 44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5" name="Text Box 44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6" name="Text Box 44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7" name="Text Box 44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8" name="Text Box 44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39" name="Text Box 44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0" name="Text Box 44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1" name="Text Box 44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2" name="Text Box 44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3" name="Text Box 44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4" name="Text Box 44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5" name="Text Box 44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6" name="Text Box 44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7" name="Text Box 44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8" name="Text Box 44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49" name="Text Box 44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0" name="Text Box 44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1" name="Text Box 44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2" name="Text Box 44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3" name="Text Box 44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4" name="Text Box 44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5" name="Text Box 44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6" name="Text Box 44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7" name="Text Box 44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8" name="Text Box 44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59" name="Text Box 44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0" name="Text Box 44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1" name="Text Box 44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2" name="Text Box 44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3" name="Text Box 44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4" name="Text Box 44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5" name="Text Box 44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6" name="Text Box 44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7" name="Text Box 44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8" name="Text Box 44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69" name="Text Box 44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0" name="Text Box 44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1" name="Text Box 44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2" name="Text Box 44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3" name="Text Box 44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4" name="Text Box 44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5" name="Text Box 44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6" name="Text Box 44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7" name="Text Box 44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8" name="Text Box 44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79" name="Text Box 44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0" name="Text Box 44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1" name="Text Box 44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2" name="Text Box 44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3" name="Text Box 44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4" name="Text Box 44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5" name="Text Box 44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6" name="Text Box 44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7" name="Text Box 44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8" name="Text Box 44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89" name="Text Box 44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0" name="Text Box 44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1" name="Text Box 44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2" name="Text Box 44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3" name="Text Box 44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4" name="Text Box 44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5" name="Text Box 44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6" name="Text Box 44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7" name="Text Box 44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8" name="Text Box 45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799" name="Text Box 45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0" name="Text Box 45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1" name="Text Box 45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2" name="Text Box 45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3" name="Text Box 45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4" name="Text Box 45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5" name="Text Box 45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6" name="Text Box 45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7" name="Text Box 45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8" name="Text Box 45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09" name="Text Box 45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0" name="Text Box 45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1" name="Text Box 45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2" name="Text Box 45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3" name="Text Box 45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4" name="Text Box 45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5" name="Text Box 45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6" name="Text Box 45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7" name="Text Box 45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8" name="Text Box 45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19" name="Text Box 45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0" name="Text Box 45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1" name="Text Box 45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2" name="Text Box 45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3" name="Text Box 45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4" name="Text Box 45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5" name="Text Box 45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6" name="Text Box 45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7" name="Text Box 45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8" name="Text Box 45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29" name="Text Box 45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0" name="Text Box 45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1" name="Text Box 45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2" name="Text Box 45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3" name="Text Box 45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4" name="Text Box 45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5" name="Text Box 45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6" name="Text Box 45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7" name="Text Box 45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8" name="Text Box 45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39" name="Text Box 45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0" name="Text Box 45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1" name="Text Box 45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2" name="Text Box 45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3" name="Text Box 45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4" name="Text Box 45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5" name="Text Box 45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6" name="Text Box 45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7" name="Text Box 45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8" name="Text Box 45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49" name="Text Box 45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0" name="Text Box 45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1" name="Text Box 45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2" name="Text Box 45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3" name="Text Box 45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4" name="Text Box 45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5" name="Text Box 45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6" name="Text Box 45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7" name="Text Box 45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8" name="Text Box 45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59" name="Text Box 45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0" name="Text Box 45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1" name="Text Box 45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2" name="Text Box 45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3" name="Text Box 45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4" name="Text Box 45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5" name="Text Box 45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6" name="Text Box 45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7" name="Text Box 45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8" name="Text Box 45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69" name="Text Box 45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0" name="Text Box 45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1" name="Text Box 45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2" name="Text Box 45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3" name="Text Box 45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4" name="Text Box 45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5" name="Text Box 45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6" name="Text Box 45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7" name="Text Box 45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8" name="Text Box 45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79" name="Text Box 45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0" name="Text Box 45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1" name="Text Box 45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2" name="Text Box 45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3" name="Text Box 45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4" name="Text Box 45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5" name="Text Box 45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6" name="Text Box 45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7" name="Text Box 45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8" name="Text Box 45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89" name="Text Box 45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0" name="Text Box 45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1" name="Text Box 45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2" name="Text Box 45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3" name="Text Box 45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4" name="Text Box 45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5" name="Text Box 45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6" name="Text Box 45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7" name="Text Box 45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8" name="Text Box 46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899" name="Text Box 46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0" name="Text Box 46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1" name="Text Box 46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2" name="Text Box 46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3" name="Text Box 46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4" name="Text Box 46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5" name="Text Box 46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6" name="Text Box 46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7" name="Text Box 46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8" name="Text Box 46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09" name="Text Box 46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0" name="Text Box 46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1" name="Text Box 46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2" name="Text Box 46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3" name="Text Box 46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4" name="Text Box 46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5" name="Text Box 46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6" name="Text Box 46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7" name="Text Box 46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8" name="Text Box 46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19" name="Text Box 46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0" name="Text Box 46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1" name="Text Box 46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2" name="Text Box 46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3" name="Text Box 46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4" name="Text Box 46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5" name="Text Box 46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6" name="Text Box 46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7" name="Text Box 46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8" name="Text Box 46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29" name="Text Box 46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0" name="Text Box 46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1" name="Text Box 46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2" name="Text Box 46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3" name="Text Box 46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4" name="Text Box 46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5" name="Text Box 46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6" name="Text Box 46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7" name="Text Box 46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8" name="Text Box 46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39" name="Text Box 46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0" name="Text Box 46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1" name="Text Box 46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2" name="Text Box 46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3" name="Text Box 46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4" name="Text Box 46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5" name="Text Box 46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6" name="Text Box 46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7" name="Text Box 46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8" name="Text Box 46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49" name="Text Box 46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0" name="Text Box 46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1" name="Text Box 46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2" name="Text Box 46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3" name="Text Box 46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4" name="Text Box 46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5" name="Text Box 46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6" name="Text Box 46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7" name="Text Box 46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8" name="Text Box 46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59" name="Text Box 46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0" name="Text Box 46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1" name="Text Box 46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2" name="Text Box 46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3" name="Text Box 46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4" name="Text Box 46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5" name="Text Box 46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6" name="Text Box 46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7" name="Text Box 46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8" name="Text Box 46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69" name="Text Box 46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0" name="Text Box 46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1" name="Text Box 46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2" name="Text Box 46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3" name="Text Box 46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4" name="Text Box 46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5" name="Text Box 46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6" name="Text Box 46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7" name="Text Box 46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8" name="Text Box 46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79" name="Text Box 46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0" name="Text Box 46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1" name="Text Box 46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2" name="Text Box 46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3" name="Text Box 46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4" name="Text Box 46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5" name="Text Box 46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6" name="Text Box 46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7" name="Text Box 46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8" name="Text Box 46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89" name="Text Box 46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0" name="Text Box 46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1" name="Text Box 46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2" name="Text Box 46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3" name="Text Box 46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4" name="Text Box 46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5" name="Text Box 46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6" name="Text Box 46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7" name="Text Box 46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8" name="Text Box 47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5999" name="Text Box 47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0" name="Text Box 47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1" name="Text Box 47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2" name="Text Box 47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3" name="Text Box 47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4" name="Text Box 47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5" name="Text Box 47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6" name="Text Box 47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7" name="Text Box 47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8" name="Text Box 47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09" name="Text Box 47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0" name="Text Box 47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1" name="Text Box 47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2" name="Text Box 47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3" name="Text Box 47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4" name="Text Box 47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5" name="Text Box 47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6" name="Text Box 47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7" name="Text Box 47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8" name="Text Box 47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19" name="Text Box 47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0" name="Text Box 47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1" name="Text Box 47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2" name="Text Box 47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3" name="Text Box 47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4" name="Text Box 47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5" name="Text Box 47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6" name="Text Box 47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7" name="Text Box 47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8" name="Text Box 47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29" name="Text Box 47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0" name="Text Box 47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1" name="Text Box 47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2" name="Text Box 47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3" name="Text Box 47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4" name="Text Box 47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5" name="Text Box 47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6" name="Text Box 47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7" name="Text Box 47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8" name="Text Box 47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39" name="Text Box 47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0" name="Text Box 47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1" name="Text Box 47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2" name="Text Box 47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3" name="Text Box 47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4" name="Text Box 47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5" name="Text Box 47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6" name="Text Box 47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7" name="Text Box 47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8" name="Text Box 47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49" name="Text Box 47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0" name="Text Box 47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1" name="Text Box 47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2" name="Text Box 47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3" name="Text Box 47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4" name="Text Box 47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5" name="Text Box 47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6" name="Text Box 47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7" name="Text Box 47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8" name="Text Box 47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59" name="Text Box 47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0" name="Text Box 47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1" name="Text Box 47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2" name="Text Box 47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3" name="Text Box 47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4" name="Text Box 47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5" name="Text Box 47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6" name="Text Box 47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7" name="Text Box 47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8" name="Text Box 47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69" name="Text Box 47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0" name="Text Box 47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1" name="Text Box 47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2" name="Text Box 47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3" name="Text Box 47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4" name="Text Box 47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5" name="Text Box 47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6" name="Text Box 47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7" name="Text Box 47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8" name="Text Box 47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79" name="Text Box 47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0" name="Text Box 47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1" name="Text Box 47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2" name="Text Box 47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3" name="Text Box 47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4" name="Text Box 47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5" name="Text Box 47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6" name="Text Box 47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7" name="Text Box 47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8" name="Text Box 47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89" name="Text Box 47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0" name="Text Box 47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1" name="Text Box 47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2" name="Text Box 47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3" name="Text Box 47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4" name="Text Box 47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5" name="Text Box 47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6" name="Text Box 47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7" name="Text Box 47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8" name="Text Box 48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099" name="Text Box 48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0" name="Text Box 48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1" name="Text Box 48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2" name="Text Box 48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3" name="Text Box 48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4" name="Text Box 48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5" name="Text Box 48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6" name="Text Box 48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7" name="Text Box 48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8" name="Text Box 48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09" name="Text Box 48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0" name="Text Box 48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1" name="Text Box 48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2" name="Text Box 48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3" name="Text Box 48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4" name="Text Box 48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5" name="Text Box 48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6" name="Text Box 48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7" name="Text Box 48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8" name="Text Box 48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19" name="Text Box 48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0" name="Text Box 48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1" name="Text Box 48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2" name="Text Box 48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3" name="Text Box 48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4" name="Text Box 48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5" name="Text Box 48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6" name="Text Box 48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7" name="Text Box 48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8" name="Text Box 48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29" name="Text Box 48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0" name="Text Box 48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1" name="Text Box 48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2" name="Text Box 48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3" name="Text Box 48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4" name="Text Box 48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5" name="Text Box 48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6" name="Text Box 48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7" name="Text Box 48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8" name="Text Box 48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39" name="Text Box 48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0" name="Text Box 48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1" name="Text Box 48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2" name="Text Box 48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3" name="Text Box 48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4" name="Text Box 48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5" name="Text Box 48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6" name="Text Box 48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7" name="Text Box 48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8" name="Text Box 48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49" name="Text Box 48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0" name="Text Box 48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1" name="Text Box 48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2" name="Text Box 48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3" name="Text Box 48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4" name="Text Box 48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5" name="Text Box 48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6" name="Text Box 48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7" name="Text Box 48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8" name="Text Box 48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59" name="Text Box 48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0" name="Text Box 48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1" name="Text Box 48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2" name="Text Box 48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3" name="Text Box 48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4" name="Text Box 48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5" name="Text Box 48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6" name="Text Box 48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7" name="Text Box 48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8" name="Text Box 48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69" name="Text Box 48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0" name="Text Box 48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1" name="Text Box 48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2" name="Text Box 48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3" name="Text Box 48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4" name="Text Box 48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5" name="Text Box 48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6" name="Text Box 48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7" name="Text Box 48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8" name="Text Box 48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79" name="Text Box 48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0" name="Text Box 48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1" name="Text Box 48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2" name="Text Box 48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3" name="Text Box 48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4" name="Text Box 48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5" name="Text Box 48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6" name="Text Box 48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7" name="Text Box 48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8" name="Text Box 48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89" name="Text Box 48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0" name="Text Box 48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1" name="Text Box 48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2" name="Text Box 48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3" name="Text Box 48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4" name="Text Box 48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5" name="Text Box 48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6" name="Text Box 48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7" name="Text Box 48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8" name="Text Box 49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199" name="Text Box 49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0" name="Text Box 49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1" name="Text Box 49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2" name="Text Box 49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3" name="Text Box 49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4" name="Text Box 49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5" name="Text Box 49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6" name="Text Box 49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7" name="Text Box 49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8" name="Text Box 49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09" name="Text Box 49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0" name="Text Box 49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1" name="Text Box 49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2" name="Text Box 49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3" name="Text Box 49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4" name="Text Box 49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5" name="Text Box 49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6" name="Text Box 49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7" name="Text Box 49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8" name="Text Box 49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19" name="Text Box 49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0" name="Text Box 49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1" name="Text Box 49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2" name="Text Box 49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3" name="Text Box 49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4" name="Text Box 49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5" name="Text Box 49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6" name="Text Box 49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7" name="Text Box 49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8" name="Text Box 49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29" name="Text Box 49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0" name="Text Box 49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1" name="Text Box 49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2" name="Text Box 49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3" name="Text Box 49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4" name="Text Box 49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5" name="Text Box 49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6" name="Text Box 49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7" name="Text Box 49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8" name="Text Box 49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39" name="Text Box 49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0" name="Text Box 49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1" name="Text Box 49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2" name="Text Box 49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3" name="Text Box 49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4" name="Text Box 49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5" name="Text Box 49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6" name="Text Box 49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7" name="Text Box 49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8" name="Text Box 49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49" name="Text Box 49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0" name="Text Box 49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1" name="Text Box 49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2" name="Text Box 49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3" name="Text Box 49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4" name="Text Box 49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5" name="Text Box 49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6" name="Text Box 49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7" name="Text Box 49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8" name="Text Box 49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59" name="Text Box 49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0" name="Text Box 49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1" name="Text Box 49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2" name="Text Box 49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3" name="Text Box 49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4" name="Text Box 49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5" name="Text Box 49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6" name="Text Box 49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7" name="Text Box 49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8" name="Text Box 49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69" name="Text Box 49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0" name="Text Box 49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1" name="Text Box 49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2" name="Text Box 49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3" name="Text Box 49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4" name="Text Box 49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5" name="Text Box 49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6" name="Text Box 49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7" name="Text Box 49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8" name="Text Box 49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79" name="Text Box 49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0" name="Text Box 49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1" name="Text Box 49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2" name="Text Box 49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3" name="Text Box 49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4" name="Text Box 49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5" name="Text Box 49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6" name="Text Box 49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7" name="Text Box 49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8" name="Text Box 49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89" name="Text Box 49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0" name="Text Box 49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1" name="Text Box 49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2" name="Text Box 49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3" name="Text Box 49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4" name="Text Box 49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5" name="Text Box 49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6" name="Text Box 49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7" name="Text Box 49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8" name="Text Box 50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299" name="Text Box 50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0" name="Text Box 50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1" name="Text Box 50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2" name="Text Box 50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3" name="Text Box 50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4" name="Text Box 50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5" name="Text Box 50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6" name="Text Box 50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7" name="Text Box 50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8" name="Text Box 50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09" name="Text Box 50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0" name="Text Box 50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1" name="Text Box 50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2" name="Text Box 50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3" name="Text Box 50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4" name="Text Box 50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5" name="Text Box 50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6" name="Text Box 50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7" name="Text Box 50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8" name="Text Box 50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19" name="Text Box 50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0" name="Text Box 50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1" name="Text Box 50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2" name="Text Box 50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3" name="Text Box 50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4" name="Text Box 50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5" name="Text Box 50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6" name="Text Box 50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7" name="Text Box 50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8" name="Text Box 50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29" name="Text Box 50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0" name="Text Box 50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1" name="Text Box 50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2" name="Text Box 50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3" name="Text Box 50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4" name="Text Box 50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5" name="Text Box 50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6" name="Text Box 50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7" name="Text Box 50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8" name="Text Box 50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39" name="Text Box 50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0" name="Text Box 50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1" name="Text Box 50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2" name="Text Box 50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3" name="Text Box 50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4" name="Text Box 50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5" name="Text Box 50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6" name="Text Box 50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7" name="Text Box 50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8" name="Text Box 50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49" name="Text Box 50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0" name="Text Box 50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1" name="Text Box 50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2" name="Text Box 50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3" name="Text Box 50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4" name="Text Box 50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5" name="Text Box 50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6" name="Text Box 50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7" name="Text Box 50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8" name="Text Box 50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59" name="Text Box 50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0" name="Text Box 50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1" name="Text Box 50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2" name="Text Box 50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3" name="Text Box 50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4" name="Text Box 50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5" name="Text Box 50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6" name="Text Box 50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7" name="Text Box 50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8" name="Text Box 50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69" name="Text Box 50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0" name="Text Box 50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1" name="Text Box 50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2" name="Text Box 50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3" name="Text Box 50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4" name="Text Box 50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5" name="Text Box 50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6" name="Text Box 50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7" name="Text Box 50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8" name="Text Box 50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79" name="Text Box 50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0" name="Text Box 50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1" name="Text Box 50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2" name="Text Box 50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3" name="Text Box 50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4" name="Text Box 50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5" name="Text Box 50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6" name="Text Box 50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7" name="Text Box 50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8" name="Text Box 50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89" name="Text Box 50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0" name="Text Box 50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1" name="Text Box 50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2" name="Text Box 50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3" name="Text Box 50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4" name="Text Box 50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5" name="Text Box 50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6" name="Text Box 50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7" name="Text Box 50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8" name="Text Box 51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399" name="Text Box 51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0" name="Text Box 51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1" name="Text Box 51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2" name="Text Box 51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3" name="Text Box 51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4" name="Text Box 51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5" name="Text Box 51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6" name="Text Box 51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7" name="Text Box 51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8" name="Text Box 51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09" name="Text Box 51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0" name="Text Box 51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1" name="Text Box 51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2" name="Text Box 51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3" name="Text Box 51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4" name="Text Box 51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5" name="Text Box 51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6" name="Text Box 51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7" name="Text Box 51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8" name="Text Box 51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19" name="Text Box 51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0" name="Text Box 51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1" name="Text Box 51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2" name="Text Box 51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3" name="Text Box 51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4" name="Text Box 51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5" name="Text Box 51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6" name="Text Box 51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7" name="Text Box 51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8" name="Text Box 51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29" name="Text Box 51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0" name="Text Box 51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1" name="Text Box 51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2" name="Text Box 51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3" name="Text Box 51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4" name="Text Box 51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5" name="Text Box 51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6" name="Text Box 51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7" name="Text Box 51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8" name="Text Box 51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39" name="Text Box 51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0" name="Text Box 51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1" name="Text Box 51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2" name="Text Box 51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3" name="Text Box 51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4" name="Text Box 51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5" name="Text Box 51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6" name="Text Box 51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7" name="Text Box 51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8" name="Text Box 51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49" name="Text Box 51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0" name="Text Box 51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1" name="Text Box 51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2" name="Text Box 51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3" name="Text Box 51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4" name="Text Box 51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5" name="Text Box 51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6" name="Text Box 51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7" name="Text Box 51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8" name="Text Box 51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59" name="Text Box 51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0" name="Text Box 51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1" name="Text Box 51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2" name="Text Box 51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3" name="Text Box 51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4" name="Text Box 51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5" name="Text Box 51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6" name="Text Box 51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7" name="Text Box 51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8" name="Text Box 51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69" name="Text Box 51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0" name="Text Box 51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1" name="Text Box 51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2" name="Text Box 51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3" name="Text Box 51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4" name="Text Box 51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5" name="Text Box 51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6" name="Text Box 51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7" name="Text Box 51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8" name="Text Box 51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79" name="Text Box 51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0" name="Text Box 51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1" name="Text Box 51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2" name="Text Box 51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3" name="Text Box 51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4" name="Text Box 51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5" name="Text Box 51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6" name="Text Box 51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7" name="Text Box 51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8" name="Text Box 51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89" name="Text Box 51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0" name="Text Box 51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1" name="Text Box 51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2" name="Text Box 51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3" name="Text Box 51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4" name="Text Box 51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5" name="Text Box 51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6" name="Text Box 51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7" name="Text Box 51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8" name="Text Box 52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499" name="Text Box 52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0" name="Text Box 52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1" name="Text Box 52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2" name="Text Box 52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3" name="Text Box 52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4" name="Text Box 52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5" name="Text Box 52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6" name="Text Box 52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7" name="Text Box 52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8" name="Text Box 52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09" name="Text Box 52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0" name="Text Box 52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1" name="Text Box 52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2" name="Text Box 52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3" name="Text Box 52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4" name="Text Box 52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5" name="Text Box 52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6" name="Text Box 52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7" name="Text Box 52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8" name="Text Box 52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19" name="Text Box 52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0" name="Text Box 52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1" name="Text Box 52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2" name="Text Box 52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3" name="Text Box 52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4" name="Text Box 52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5" name="Text Box 52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6" name="Text Box 52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7" name="Text Box 52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8" name="Text Box 52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29" name="Text Box 52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0" name="Text Box 52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1" name="Text Box 52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2" name="Text Box 52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3" name="Text Box 52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4" name="Text Box 52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5" name="Text Box 52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6" name="Text Box 52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7" name="Text Box 52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8" name="Text Box 52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39" name="Text Box 52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0" name="Text Box 52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1" name="Text Box 52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2" name="Text Box 52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3" name="Text Box 52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4" name="Text Box 52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5" name="Text Box 52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6" name="Text Box 52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7" name="Text Box 52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8" name="Text Box 52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49" name="Text Box 52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0" name="Text Box 52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1" name="Text Box 52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2" name="Text Box 52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3" name="Text Box 52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4" name="Text Box 52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5" name="Text Box 52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6" name="Text Box 52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7" name="Text Box 52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8" name="Text Box 52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59" name="Text Box 52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0" name="Text Box 52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1" name="Text Box 52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2" name="Text Box 52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3" name="Text Box 52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4" name="Text Box 52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5" name="Text Box 52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6" name="Text Box 52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7" name="Text Box 52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8" name="Text Box 52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69" name="Text Box 52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0" name="Text Box 52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1" name="Text Box 52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2" name="Text Box 52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3" name="Text Box 52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4" name="Text Box 52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5" name="Text Box 52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6" name="Text Box 52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7" name="Text Box 52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8" name="Text Box 52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79" name="Text Box 52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0" name="Text Box 52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1" name="Text Box 52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2" name="Text Box 52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3" name="Text Box 52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4" name="Text Box 52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5" name="Text Box 52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6" name="Text Box 52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7" name="Text Box 52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8" name="Text Box 52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89" name="Text Box 52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0" name="Text Box 52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1" name="Text Box 52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2" name="Text Box 52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3" name="Text Box 52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4" name="Text Box 52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5" name="Text Box 52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6" name="Text Box 52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7" name="Text Box 52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8" name="Text Box 53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599" name="Text Box 53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0" name="Text Box 53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1" name="Text Box 53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2" name="Text Box 53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3" name="Text Box 53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4" name="Text Box 53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5" name="Text Box 53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6" name="Text Box 530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7" name="Text Box 530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8" name="Text Box 531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09" name="Text Box 531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0" name="Text Box 531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1" name="Text Box 531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2" name="Text Box 531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3" name="Text Box 531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4" name="Text Box 531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5" name="Text Box 531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6" name="Text Box 531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7" name="Text Box 531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8" name="Text Box 532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19" name="Text Box 532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0" name="Text Box 532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1" name="Text Box 532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2" name="Text Box 532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3" name="Text Box 532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4" name="Text Box 532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5" name="Text Box 532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6" name="Text Box 532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7" name="Text Box 532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8" name="Text Box 533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29" name="Text Box 533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0" name="Text Box 533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1" name="Text Box 533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2" name="Text Box 533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3" name="Text Box 533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4" name="Text Box 533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5" name="Text Box 533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6" name="Text Box 533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7" name="Text Box 533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8" name="Text Box 534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39" name="Text Box 534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0" name="Text Box 534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1" name="Text Box 534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2" name="Text Box 534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3" name="Text Box 534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4" name="Text Box 534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5" name="Text Box 534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6" name="Text Box 534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7" name="Text Box 534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8" name="Text Box 535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49" name="Text Box 535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0" name="Text Box 535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1" name="Text Box 535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2" name="Text Box 535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3" name="Text Box 535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4" name="Text Box 535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5" name="Text Box 535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6" name="Text Box 535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7" name="Text Box 535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8" name="Text Box 536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59" name="Text Box 536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0" name="Text Box 536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1" name="Text Box 536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2" name="Text Box 536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3" name="Text Box 536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4" name="Text Box 536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5" name="Text Box 536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6" name="Text Box 536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7" name="Text Box 536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8" name="Text Box 537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69" name="Text Box 537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0" name="Text Box 537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1" name="Text Box 537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2" name="Text Box 537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3" name="Text Box 537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4" name="Text Box 537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5" name="Text Box 537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6" name="Text Box 537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7" name="Text Box 537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8" name="Text Box 538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79" name="Text Box 538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0" name="Text Box 538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1" name="Text Box 538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2" name="Text Box 538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3" name="Text Box 538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4" name="Text Box 538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5" name="Text Box 538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6" name="Text Box 538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7" name="Text Box 538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8" name="Text Box 539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89" name="Text Box 539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0" name="Text Box 539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1" name="Text Box 539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2" name="Text Box 539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3" name="Text Box 539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4" name="Text Box 539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5" name="Text Box 539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6" name="Text Box 5398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7" name="Text Box 5399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8" name="Text Box 5400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699" name="Text Box 5401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700" name="Text Box 5402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701" name="Text Box 5403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702" name="Text Box 5404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703" name="Text Box 5405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704" name="Text Box 5406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16978</xdr:rowOff>
    </xdr:to>
    <xdr:sp macro="" textlink="">
      <xdr:nvSpPr>
        <xdr:cNvPr id="16705" name="Text Box 5407"/>
        <xdr:cNvSpPr txBox="1">
          <a:spLocks noChangeArrowheads="1"/>
        </xdr:cNvSpPr>
      </xdr:nvSpPr>
      <xdr:spPr bwMode="auto">
        <a:xfrm>
          <a:off x="4686300" y="148780500"/>
          <a:ext cx="85725" cy="207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06" name="Text Box 5427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07" name="Text Box 5428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08" name="Text Box 5429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09" name="Text Box 5430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0" name="Text Box 5431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1" name="Text Box 5432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2" name="Text Box 5433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3" name="Text Box 5434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4" name="Text Box 5435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5" name="Text Box 5436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6" name="Text Box 5437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7" name="Text Box 5438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8" name="Text Box 5439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19" name="Text Box 5440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0" name="Text Box 5441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1" name="Text Box 5442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2" name="Text Box 5443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3" name="Text Box 5444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4" name="Text Box 5445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5" name="Text Box 5446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6" name="Text Box 5447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7" name="Text Box 5448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8" name="Text Box 5449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29" name="Text Box 5450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0" name="Text Box 5451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1" name="Text Box 5452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2" name="Text Box 5453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3" name="Text Box 5454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4" name="Text Box 5455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5" name="Text Box 5456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6" name="Text Box 5457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7" name="Text Box 5458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8" name="Text Box 5459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39" name="Text Box 5460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0" name="Text Box 5461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1" name="Text Box 5462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2" name="Text Box 5463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3" name="Text Box 5464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4" name="Text Box 5465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5" name="Text Box 5466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6" name="Text Box 5467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12840</xdr:rowOff>
    </xdr:to>
    <xdr:sp macro="" textlink="">
      <xdr:nvSpPr>
        <xdr:cNvPr id="16747" name="Text Box 5468"/>
        <xdr:cNvSpPr txBox="1">
          <a:spLocks noChangeArrowheads="1"/>
        </xdr:cNvSpPr>
      </xdr:nvSpPr>
      <xdr:spPr bwMode="auto">
        <a:xfrm>
          <a:off x="4686300" y="148590000"/>
          <a:ext cx="85725" cy="20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48" name="Text Box 25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49" name="Text Box 25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0" name="Text Box 25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1" name="Text Box 25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2" name="Text Box 25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3" name="Text Box 25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4" name="Text Box 25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5" name="Text Box 25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6" name="Text Box 25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7" name="Text Box 25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8" name="Text Box 25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59" name="Text Box 25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0" name="Text Box 25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1" name="Text Box 25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2" name="Text Box 26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3" name="Text Box 26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4" name="Text Box 26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5" name="Text Box 26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6" name="Text Box 26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7" name="Text Box 26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8" name="Text Box 26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69" name="Text Box 26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0" name="Text Box 26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1" name="Text Box 26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2" name="Text Box 26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3" name="Text Box 26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4" name="Text Box 26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5" name="Text Box 26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6" name="Text Box 26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7" name="Text Box 26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8" name="Text Box 26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79" name="Text Box 26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0" name="Text Box 26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1" name="Text Box 26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2" name="Text Box 26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3" name="Text Box 26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4" name="Text Box 26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5" name="Text Box 26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6" name="Text Box 26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7" name="Text Box 26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8" name="Text Box 26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89" name="Text Box 26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0" name="Text Box 26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1" name="Text Box 26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2" name="Text Box 26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3" name="Text Box 26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4" name="Text Box 26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5" name="Text Box 26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6" name="Text Box 26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7" name="Text Box 26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8" name="Text Box 26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799" name="Text Box 26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0" name="Text Box 26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1" name="Text Box 26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2" name="Text Box 26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3" name="Text Box 26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4" name="Text Box 26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5" name="Text Box 26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6" name="Text Box 26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7" name="Text Box 26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8" name="Text Box 26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09" name="Text Box 26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0" name="Text Box 26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1" name="Text Box 26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2" name="Text Box 26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3" name="Text Box 26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4" name="Text Box 26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5" name="Text Box 26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6" name="Text Box 26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7" name="Text Box 26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8" name="Text Box 26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19" name="Text Box 26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0" name="Text Box 27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1" name="Text Box 27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2" name="Text Box 27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3" name="Text Box 27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4" name="Text Box 27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5" name="Text Box 27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6" name="Text Box 27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7" name="Text Box 27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8" name="Text Box 27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29" name="Text Box 27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0" name="Text Box 27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1" name="Text Box 27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2" name="Text Box 27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3" name="Text Box 27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4" name="Text Box 27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5" name="Text Box 27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6" name="Text Box 27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7" name="Text Box 27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8" name="Text Box 27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39" name="Text Box 27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0" name="Text Box 27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1" name="Text Box 27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2" name="Text Box 27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3" name="Text Box 27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4" name="Text Box 27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5" name="Text Box 27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6" name="Text Box 27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7" name="Text Box 27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8" name="Text Box 27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49" name="Text Box 27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0" name="Text Box 27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1" name="Text Box 27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2" name="Text Box 27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3" name="Text Box 27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4" name="Text Box 27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5" name="Text Box 27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6" name="Text Box 27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7" name="Text Box 27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8" name="Text Box 27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59" name="Text Box 27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0" name="Text Box 27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1" name="Text Box 27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2" name="Text Box 27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3" name="Text Box 27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4" name="Text Box 27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5" name="Text Box 27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6" name="Text Box 27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7" name="Text Box 27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8" name="Text Box 27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69" name="Text Box 27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0" name="Text Box 27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1" name="Text Box 27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2" name="Text Box 27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3" name="Text Box 27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4" name="Text Box 27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5" name="Text Box 27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6" name="Text Box 27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7" name="Text Box 27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8" name="Text Box 27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79" name="Text Box 27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0" name="Text Box 27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1" name="Text Box 27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2" name="Text Box 27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3" name="Text Box 27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4" name="Text Box 27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5" name="Text Box 27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6" name="Text Box 27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7" name="Text Box 27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8" name="Text Box 27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89" name="Text Box 27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0" name="Text Box 27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1" name="Text Box 27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2" name="Text Box 27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3" name="Text Box 27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4" name="Text Box 27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5" name="Text Box 27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6" name="Text Box 27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7" name="Text Box 27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8" name="Text Box 27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899" name="Text Box 27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0" name="Text Box 27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1" name="Text Box 27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2" name="Text Box 27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3" name="Text Box 27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4" name="Text Box 27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5" name="Text Box 27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6" name="Text Box 27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7" name="Text Box 27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8" name="Text Box 27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09" name="Text Box 27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0" name="Text Box 27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1" name="Text Box 27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2" name="Text Box 27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3" name="Text Box 27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4" name="Text Box 27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5" name="Text Box 27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6" name="Text Box 27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7" name="Text Box 27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8" name="Text Box 27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19" name="Text Box 27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0" name="Text Box 28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1" name="Text Box 28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2" name="Text Box 28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3" name="Text Box 28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4" name="Text Box 28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5" name="Text Box 28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6" name="Text Box 28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7" name="Text Box 28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8" name="Text Box 28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29" name="Text Box 28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0" name="Text Box 28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1" name="Text Box 28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2" name="Text Box 28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3" name="Text Box 28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4" name="Text Box 28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5" name="Text Box 28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6" name="Text Box 28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7" name="Text Box 28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8" name="Text Box 28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39" name="Text Box 28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0" name="Text Box 28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1" name="Text Box 28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2" name="Text Box 28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3" name="Text Box 28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4" name="Text Box 28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5" name="Text Box 28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6" name="Text Box 28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7" name="Text Box 28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8" name="Text Box 28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49" name="Text Box 28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0" name="Text Box 28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1" name="Text Box 28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2" name="Text Box 28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3" name="Text Box 28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4" name="Text Box 28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5" name="Text Box 28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6" name="Text Box 28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7" name="Text Box 28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8" name="Text Box 28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59" name="Text Box 28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0" name="Text Box 28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1" name="Text Box 28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2" name="Text Box 28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3" name="Text Box 28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4" name="Text Box 28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5" name="Text Box 28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6" name="Text Box 28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7" name="Text Box 28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8" name="Text Box 28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69" name="Text Box 28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0" name="Text Box 28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1" name="Text Box 28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2" name="Text Box 28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3" name="Text Box 28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4" name="Text Box 28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5" name="Text Box 28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6" name="Text Box 28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7" name="Text Box 28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8" name="Text Box 28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79" name="Text Box 28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0" name="Text Box 28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1" name="Text Box 28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2" name="Text Box 28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3" name="Text Box 28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4" name="Text Box 28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5" name="Text Box 28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6" name="Text Box 28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7" name="Text Box 28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8" name="Text Box 28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89" name="Text Box 28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0" name="Text Box 28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1" name="Text Box 28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2" name="Text Box 28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3" name="Text Box 28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4" name="Text Box 28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5" name="Text Box 28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6" name="Text Box 28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7" name="Text Box 28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8" name="Text Box 28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6999" name="Text Box 28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0" name="Text Box 28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1" name="Text Box 28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2" name="Text Box 28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3" name="Text Box 28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4" name="Text Box 28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5" name="Text Box 28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6" name="Text Box 28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7" name="Text Box 28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8" name="Text Box 28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09" name="Text Box 28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0" name="Text Box 28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1" name="Text Box 28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2" name="Text Box 28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3" name="Text Box 28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4" name="Text Box 28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5" name="Text Box 28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6" name="Text Box 28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7" name="Text Box 28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8" name="Text Box 28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19" name="Text Box 28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0" name="Text Box 29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1" name="Text Box 29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2" name="Text Box 29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3" name="Text Box 29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4" name="Text Box 29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5" name="Text Box 29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6" name="Text Box 29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7" name="Text Box 29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8" name="Text Box 29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29" name="Text Box 29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0" name="Text Box 29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1" name="Text Box 29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2" name="Text Box 29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3" name="Text Box 29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4" name="Text Box 29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5" name="Text Box 29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6" name="Text Box 29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7" name="Text Box 29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8" name="Text Box 29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39" name="Text Box 29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0" name="Text Box 29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1" name="Text Box 29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2" name="Text Box 29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3" name="Text Box 29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4" name="Text Box 29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5" name="Text Box 29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6" name="Text Box 29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7" name="Text Box 29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8" name="Text Box 29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49" name="Text Box 29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0" name="Text Box 29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1" name="Text Box 29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2" name="Text Box 29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3" name="Text Box 29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4" name="Text Box 29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5" name="Text Box 29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6" name="Text Box 29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7" name="Text Box 29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8" name="Text Box 29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59" name="Text Box 29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0" name="Text Box 29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1" name="Text Box 29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2" name="Text Box 29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3" name="Text Box 29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4" name="Text Box 29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5" name="Text Box 29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6" name="Text Box 29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7" name="Text Box 29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8" name="Text Box 29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69" name="Text Box 29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0" name="Text Box 29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1" name="Text Box 29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2" name="Text Box 29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3" name="Text Box 29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4" name="Text Box 29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5" name="Text Box 29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6" name="Text Box 29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7" name="Text Box 29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8" name="Text Box 29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79" name="Text Box 29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0" name="Text Box 29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1" name="Text Box 29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2" name="Text Box 29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3" name="Text Box 29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4" name="Text Box 29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5" name="Text Box 29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6" name="Text Box 29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7" name="Text Box 29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8" name="Text Box 29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89" name="Text Box 29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0" name="Text Box 29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1" name="Text Box 29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2" name="Text Box 29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3" name="Text Box 29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4" name="Text Box 29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5" name="Text Box 29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6" name="Text Box 29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7" name="Text Box 29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8" name="Text Box 29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099" name="Text Box 29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0" name="Text Box 29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1" name="Text Box 29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2" name="Text Box 29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3" name="Text Box 29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4" name="Text Box 29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5" name="Text Box 29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6" name="Text Box 29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7" name="Text Box 29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8" name="Text Box 29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09" name="Text Box 29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0" name="Text Box 29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1" name="Text Box 29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2" name="Text Box 29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3" name="Text Box 29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4" name="Text Box 29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5" name="Text Box 29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6" name="Text Box 29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7" name="Text Box 29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8" name="Text Box 29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19" name="Text Box 29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0" name="Text Box 30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1" name="Text Box 30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2" name="Text Box 30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3" name="Text Box 30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4" name="Text Box 30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5" name="Text Box 30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6" name="Text Box 30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7" name="Text Box 30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8" name="Text Box 30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29" name="Text Box 30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0" name="Text Box 30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1" name="Text Box 30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2" name="Text Box 30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3" name="Text Box 30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4" name="Text Box 30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5" name="Text Box 30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6" name="Text Box 30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7" name="Text Box 30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8" name="Text Box 30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39" name="Text Box 30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0" name="Text Box 30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1" name="Text Box 30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2" name="Text Box 30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3" name="Text Box 30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4" name="Text Box 30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5" name="Text Box 30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6" name="Text Box 30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7" name="Text Box 30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8" name="Text Box 30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49" name="Text Box 30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0" name="Text Box 30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1" name="Text Box 30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2" name="Text Box 30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3" name="Text Box 30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4" name="Text Box 30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5" name="Text Box 30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6" name="Text Box 30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7" name="Text Box 30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8" name="Text Box 30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59" name="Text Box 30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0" name="Text Box 30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1" name="Text Box 30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2" name="Text Box 30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3" name="Text Box 30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4" name="Text Box 30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5" name="Text Box 30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6" name="Text Box 30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7" name="Text Box 30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8" name="Text Box 30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69" name="Text Box 30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0" name="Text Box 30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1" name="Text Box 30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2" name="Text Box 30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3" name="Text Box 30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4" name="Text Box 30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5" name="Text Box 30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6" name="Text Box 30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7" name="Text Box 30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8" name="Text Box 30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79" name="Text Box 30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0" name="Text Box 30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1" name="Text Box 30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2" name="Text Box 30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3" name="Text Box 30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4" name="Text Box 30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5" name="Text Box 30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6" name="Text Box 30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7" name="Text Box 30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8" name="Text Box 30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89" name="Text Box 30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0" name="Text Box 30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1" name="Text Box 30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2" name="Text Box 30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3" name="Text Box 30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4" name="Text Box 30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5" name="Text Box 30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6" name="Text Box 30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7" name="Text Box 30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8" name="Text Box 30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199" name="Text Box 30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0" name="Text Box 30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1" name="Text Box 30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2" name="Text Box 30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3" name="Text Box 30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4" name="Text Box 30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5" name="Text Box 30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6" name="Text Box 30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7" name="Text Box 30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8" name="Text Box 30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09" name="Text Box 30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0" name="Text Box 30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1" name="Text Box 30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2" name="Text Box 30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3" name="Text Box 30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4" name="Text Box 30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5" name="Text Box 30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6" name="Text Box 30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7" name="Text Box 30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8" name="Text Box 30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19" name="Text Box 30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0" name="Text Box 31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1" name="Text Box 31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2" name="Text Box 31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3" name="Text Box 31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4" name="Text Box 31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5" name="Text Box 31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6" name="Text Box 31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7" name="Text Box 31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8" name="Text Box 31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29" name="Text Box 31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0" name="Text Box 31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1" name="Text Box 31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2" name="Text Box 31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3" name="Text Box 31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4" name="Text Box 31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5" name="Text Box 31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6" name="Text Box 31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7" name="Text Box 31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8" name="Text Box 31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39" name="Text Box 31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0" name="Text Box 31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1" name="Text Box 31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2" name="Text Box 31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3" name="Text Box 31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4" name="Text Box 31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5" name="Text Box 31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6" name="Text Box 31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7" name="Text Box 31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8" name="Text Box 31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49" name="Text Box 31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0" name="Text Box 31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1" name="Text Box 31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2" name="Text Box 31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3" name="Text Box 31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4" name="Text Box 31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5" name="Text Box 31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6" name="Text Box 31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7" name="Text Box 31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8" name="Text Box 31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59" name="Text Box 31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0" name="Text Box 31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1" name="Text Box 31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2" name="Text Box 31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3" name="Text Box 31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4" name="Text Box 31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5" name="Text Box 31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6" name="Text Box 31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7" name="Text Box 31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8" name="Text Box 31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69" name="Text Box 31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0" name="Text Box 31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1" name="Text Box 31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2" name="Text Box 31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3" name="Text Box 31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4" name="Text Box 31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5" name="Text Box 31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6" name="Text Box 31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7" name="Text Box 31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8" name="Text Box 31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79" name="Text Box 31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0" name="Text Box 31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1" name="Text Box 31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2" name="Text Box 31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3" name="Text Box 31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4" name="Text Box 31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5" name="Text Box 31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6" name="Text Box 31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7" name="Text Box 31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8" name="Text Box 31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89" name="Text Box 31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0" name="Text Box 31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1" name="Text Box 31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2" name="Text Box 31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3" name="Text Box 31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4" name="Text Box 31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5" name="Text Box 31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6" name="Text Box 31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7" name="Text Box 31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8" name="Text Box 31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299" name="Text Box 31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0" name="Text Box 31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1" name="Text Box 31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2" name="Text Box 31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3" name="Text Box 31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4" name="Text Box 31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5" name="Text Box 31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6" name="Text Box 31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7" name="Text Box 31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8" name="Text Box 31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09" name="Text Box 31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0" name="Text Box 31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1" name="Text Box 31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2" name="Text Box 31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3" name="Text Box 31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4" name="Text Box 31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5" name="Text Box 31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6" name="Text Box 31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7" name="Text Box 31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8" name="Text Box 31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19" name="Text Box 31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0" name="Text Box 32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1" name="Text Box 32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2" name="Text Box 32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3" name="Text Box 32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4" name="Text Box 32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5" name="Text Box 32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6" name="Text Box 32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7" name="Text Box 32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8" name="Text Box 32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29" name="Text Box 32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0" name="Text Box 32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1" name="Text Box 32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2" name="Text Box 32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3" name="Text Box 32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4" name="Text Box 32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5" name="Text Box 32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6" name="Text Box 32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7" name="Text Box 32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8" name="Text Box 32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39" name="Text Box 32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0" name="Text Box 32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1" name="Text Box 32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2" name="Text Box 32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3" name="Text Box 32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4" name="Text Box 32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5" name="Text Box 32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6" name="Text Box 32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7" name="Text Box 32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8" name="Text Box 32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49" name="Text Box 32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0" name="Text Box 32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1" name="Text Box 32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2" name="Text Box 32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3" name="Text Box 32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4" name="Text Box 32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5" name="Text Box 32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6" name="Text Box 32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7" name="Text Box 32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8" name="Text Box 32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59" name="Text Box 32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0" name="Text Box 32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1" name="Text Box 32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2" name="Text Box 32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3" name="Text Box 32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4" name="Text Box 32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5" name="Text Box 32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6" name="Text Box 32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7" name="Text Box 32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8" name="Text Box 32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69" name="Text Box 32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0" name="Text Box 32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1" name="Text Box 32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2" name="Text Box 32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3" name="Text Box 32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4" name="Text Box 32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5" name="Text Box 32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6" name="Text Box 32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7" name="Text Box 32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8" name="Text Box 32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79" name="Text Box 32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0" name="Text Box 32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1" name="Text Box 32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2" name="Text Box 32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3" name="Text Box 32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4" name="Text Box 32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5" name="Text Box 32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6" name="Text Box 32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7" name="Text Box 32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8" name="Text Box 32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89" name="Text Box 32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0" name="Text Box 32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1" name="Text Box 32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2" name="Text Box 32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3" name="Text Box 32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4" name="Text Box 32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5" name="Text Box 32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6" name="Text Box 32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7" name="Text Box 32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8" name="Text Box 32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399" name="Text Box 32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0" name="Text Box 32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1" name="Text Box 32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2" name="Text Box 32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3" name="Text Box 32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4" name="Text Box 32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5" name="Text Box 32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6" name="Text Box 32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7" name="Text Box 32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8" name="Text Box 32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09" name="Text Box 32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0" name="Text Box 32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1" name="Text Box 32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2" name="Text Box 32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3" name="Text Box 32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4" name="Text Box 32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5" name="Text Box 32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6" name="Text Box 32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7" name="Text Box 32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8" name="Text Box 32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19" name="Text Box 32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0" name="Text Box 33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1" name="Text Box 33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2" name="Text Box 33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3" name="Text Box 33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4" name="Text Box 33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5" name="Text Box 33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6" name="Text Box 33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7" name="Text Box 33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8" name="Text Box 33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29" name="Text Box 33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0" name="Text Box 33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1" name="Text Box 33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2" name="Text Box 33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3" name="Text Box 33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4" name="Text Box 33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5" name="Text Box 33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6" name="Text Box 33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7" name="Text Box 33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8" name="Text Box 33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39" name="Text Box 33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0" name="Text Box 33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1" name="Text Box 33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2" name="Text Box 33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3" name="Text Box 33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4" name="Text Box 33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5" name="Text Box 33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6" name="Text Box 33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7" name="Text Box 33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8" name="Text Box 33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49" name="Text Box 33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0" name="Text Box 33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1" name="Text Box 33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2" name="Text Box 33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3" name="Text Box 33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4" name="Text Box 33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5" name="Text Box 33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6" name="Text Box 33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7" name="Text Box 33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8" name="Text Box 33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59" name="Text Box 33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0" name="Text Box 33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1" name="Text Box 33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2" name="Text Box 33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3" name="Text Box 33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4" name="Text Box 33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5" name="Text Box 33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6" name="Text Box 33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7" name="Text Box 33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8" name="Text Box 33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69" name="Text Box 33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0" name="Text Box 33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1" name="Text Box 33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2" name="Text Box 33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3" name="Text Box 33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4" name="Text Box 33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5" name="Text Box 33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6" name="Text Box 33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7" name="Text Box 33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8" name="Text Box 33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79" name="Text Box 33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0" name="Text Box 33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1" name="Text Box 33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2" name="Text Box 33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3" name="Text Box 33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4" name="Text Box 33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5" name="Text Box 33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6" name="Text Box 33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7" name="Text Box 33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8" name="Text Box 33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89" name="Text Box 33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0" name="Text Box 33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1" name="Text Box 33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2" name="Text Box 33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3" name="Text Box 33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4" name="Text Box 33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5" name="Text Box 33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6" name="Text Box 33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7" name="Text Box 33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8" name="Text Box 33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499" name="Text Box 33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0" name="Text Box 33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1" name="Text Box 33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2" name="Text Box 33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3" name="Text Box 33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4" name="Text Box 33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5" name="Text Box 33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6" name="Text Box 33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7" name="Text Box 33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8" name="Text Box 33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09" name="Text Box 33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0" name="Text Box 33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1" name="Text Box 33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2" name="Text Box 33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3" name="Text Box 33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4" name="Text Box 33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5" name="Text Box 33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6" name="Text Box 33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7" name="Text Box 33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8" name="Text Box 33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19" name="Text Box 33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0" name="Text Box 34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1" name="Text Box 34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2" name="Text Box 34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3" name="Text Box 34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4" name="Text Box 34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5" name="Text Box 34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6" name="Text Box 34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7" name="Text Box 34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8" name="Text Box 34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29" name="Text Box 34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0" name="Text Box 34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1" name="Text Box 34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2" name="Text Box 34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3" name="Text Box 34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4" name="Text Box 34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5" name="Text Box 34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6" name="Text Box 34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7" name="Text Box 34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8" name="Text Box 34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39" name="Text Box 34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0" name="Text Box 34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1" name="Text Box 34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2" name="Text Box 34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3" name="Text Box 34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4" name="Text Box 34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5" name="Text Box 34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6" name="Text Box 34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7" name="Text Box 34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8" name="Text Box 34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49" name="Text Box 34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0" name="Text Box 34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1" name="Text Box 34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2" name="Text Box 34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3" name="Text Box 34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4" name="Text Box 34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5" name="Text Box 34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6" name="Text Box 34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7" name="Text Box 34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8" name="Text Box 34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59" name="Text Box 34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0" name="Text Box 34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1" name="Text Box 34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2" name="Text Box 34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3" name="Text Box 34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4" name="Text Box 34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5" name="Text Box 34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6" name="Text Box 34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7" name="Text Box 34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8" name="Text Box 34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69" name="Text Box 34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0" name="Text Box 34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1" name="Text Box 34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2" name="Text Box 34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3" name="Text Box 34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4" name="Text Box 34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5" name="Text Box 34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6" name="Text Box 34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7" name="Text Box 34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8" name="Text Box 34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79" name="Text Box 34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0" name="Text Box 34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1" name="Text Box 34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2" name="Text Box 34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3" name="Text Box 34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4" name="Text Box 34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5" name="Text Box 34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6" name="Text Box 34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7" name="Text Box 34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8" name="Text Box 34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89" name="Text Box 34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0" name="Text Box 34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1" name="Text Box 34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2" name="Text Box 34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3" name="Text Box 34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4" name="Text Box 34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5" name="Text Box 34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6" name="Text Box 34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7" name="Text Box 34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8" name="Text Box 34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599" name="Text Box 34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0" name="Text Box 34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1" name="Text Box 34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2" name="Text Box 34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3" name="Text Box 34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4" name="Text Box 34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5" name="Text Box 34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6" name="Text Box 34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7" name="Text Box 34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8" name="Text Box 34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09" name="Text Box 34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0" name="Text Box 34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1" name="Text Box 34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2" name="Text Box 34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3" name="Text Box 34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4" name="Text Box 34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5" name="Text Box 34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6" name="Text Box 34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7" name="Text Box 34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8" name="Text Box 34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19" name="Text Box 34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0" name="Text Box 35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1" name="Text Box 35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2" name="Text Box 35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3" name="Text Box 35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4" name="Text Box 35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5" name="Text Box 35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6" name="Text Box 35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7" name="Text Box 35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8" name="Text Box 35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29" name="Text Box 35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0" name="Text Box 35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1" name="Text Box 35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2" name="Text Box 35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3" name="Text Box 35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4" name="Text Box 35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5" name="Text Box 35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6" name="Text Box 35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7" name="Text Box 35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8" name="Text Box 35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39" name="Text Box 35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0" name="Text Box 35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1" name="Text Box 35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2" name="Text Box 35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3" name="Text Box 35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4" name="Text Box 35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5" name="Text Box 35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6" name="Text Box 35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7" name="Text Box 35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8" name="Text Box 35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49" name="Text Box 35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0" name="Text Box 35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1" name="Text Box 35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2" name="Text Box 35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3" name="Text Box 35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4" name="Text Box 35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5" name="Text Box 35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6" name="Text Box 35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7" name="Text Box 35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8" name="Text Box 35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59" name="Text Box 35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0" name="Text Box 35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1" name="Text Box 35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2" name="Text Box 35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3" name="Text Box 35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4" name="Text Box 35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5" name="Text Box 35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6" name="Text Box 35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7" name="Text Box 35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8" name="Text Box 35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69" name="Text Box 35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0" name="Text Box 35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1" name="Text Box 35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2" name="Text Box 35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3" name="Text Box 35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4" name="Text Box 35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5" name="Text Box 35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6" name="Text Box 35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7" name="Text Box 35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8" name="Text Box 35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79" name="Text Box 35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0" name="Text Box 35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1" name="Text Box 35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2" name="Text Box 35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3" name="Text Box 35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4" name="Text Box 35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5" name="Text Box 35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6" name="Text Box 35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7" name="Text Box 35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8" name="Text Box 35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89" name="Text Box 35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0" name="Text Box 35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1" name="Text Box 35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2" name="Text Box 35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3" name="Text Box 35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4" name="Text Box 35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5" name="Text Box 35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6" name="Text Box 35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7" name="Text Box 35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8" name="Text Box 35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699" name="Text Box 35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0" name="Text Box 35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1" name="Text Box 35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2" name="Text Box 35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3" name="Text Box 35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4" name="Text Box 35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5" name="Text Box 35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6" name="Text Box 35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7" name="Text Box 35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8" name="Text Box 35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09" name="Text Box 35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0" name="Text Box 35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1" name="Text Box 35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2" name="Text Box 35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3" name="Text Box 35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4" name="Text Box 35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5" name="Text Box 35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6" name="Text Box 35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7" name="Text Box 35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8" name="Text Box 35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19" name="Text Box 35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0" name="Text Box 36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1" name="Text Box 36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2" name="Text Box 36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3" name="Text Box 36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4" name="Text Box 36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5" name="Text Box 36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6" name="Text Box 36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7" name="Text Box 36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8" name="Text Box 36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29" name="Text Box 36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0" name="Text Box 36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1" name="Text Box 36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2" name="Text Box 36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3" name="Text Box 36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4" name="Text Box 36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5" name="Text Box 36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6" name="Text Box 36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7" name="Text Box 36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8" name="Text Box 36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39" name="Text Box 36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0" name="Text Box 36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1" name="Text Box 36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2" name="Text Box 36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3" name="Text Box 36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4" name="Text Box 36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5" name="Text Box 36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6" name="Text Box 36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7" name="Text Box 36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8" name="Text Box 36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49" name="Text Box 36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0" name="Text Box 36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1" name="Text Box 36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2" name="Text Box 36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3" name="Text Box 36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4" name="Text Box 36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5" name="Text Box 36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6" name="Text Box 36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7" name="Text Box 36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8" name="Text Box 36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59" name="Text Box 36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0" name="Text Box 36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1" name="Text Box 36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2" name="Text Box 36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3" name="Text Box 36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4" name="Text Box 36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5" name="Text Box 36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6" name="Text Box 36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7" name="Text Box 36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8" name="Text Box 36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69" name="Text Box 36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0" name="Text Box 36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1" name="Text Box 36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2" name="Text Box 36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3" name="Text Box 36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4" name="Text Box 36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5" name="Text Box 36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6" name="Text Box 36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7" name="Text Box 36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8" name="Text Box 36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79" name="Text Box 36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0" name="Text Box 36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1" name="Text Box 36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2" name="Text Box 36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3" name="Text Box 36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4" name="Text Box 36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5" name="Text Box 36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6" name="Text Box 36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7" name="Text Box 36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8" name="Text Box 36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89" name="Text Box 36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0" name="Text Box 36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1" name="Text Box 36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2" name="Text Box 36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3" name="Text Box 36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4" name="Text Box 36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5" name="Text Box 36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6" name="Text Box 36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7" name="Text Box 36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8" name="Text Box 36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799" name="Text Box 36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0" name="Text Box 36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1" name="Text Box 36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2" name="Text Box 36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3" name="Text Box 36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4" name="Text Box 36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5" name="Text Box 36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6" name="Text Box 36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7" name="Text Box 36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8" name="Text Box 36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09" name="Text Box 36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0" name="Text Box 36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1" name="Text Box 36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2" name="Text Box 36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3" name="Text Box 36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4" name="Text Box 36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5" name="Text Box 36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6" name="Text Box 36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7" name="Text Box 36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8" name="Text Box 36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19" name="Text Box 36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0" name="Text Box 37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1" name="Text Box 37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2" name="Text Box 37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3" name="Text Box 37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4" name="Text Box 37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5" name="Text Box 37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6" name="Text Box 37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7" name="Text Box 37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8" name="Text Box 37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29" name="Text Box 37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0" name="Text Box 37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1" name="Text Box 37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2" name="Text Box 37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3" name="Text Box 37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4" name="Text Box 37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5" name="Text Box 37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6" name="Text Box 37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7" name="Text Box 37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8" name="Text Box 37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39" name="Text Box 37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0" name="Text Box 37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1" name="Text Box 37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2" name="Text Box 37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3" name="Text Box 37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4" name="Text Box 37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5" name="Text Box 37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6" name="Text Box 37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7" name="Text Box 37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8" name="Text Box 37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49" name="Text Box 37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0" name="Text Box 37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1" name="Text Box 37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2" name="Text Box 37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3" name="Text Box 37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4" name="Text Box 37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5" name="Text Box 37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6" name="Text Box 37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7" name="Text Box 37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8" name="Text Box 37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59" name="Text Box 37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0" name="Text Box 37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1" name="Text Box 37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2" name="Text Box 37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3" name="Text Box 37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4" name="Text Box 37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5" name="Text Box 37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6" name="Text Box 37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7" name="Text Box 37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8" name="Text Box 37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69" name="Text Box 37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0" name="Text Box 37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1" name="Text Box 37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2" name="Text Box 37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3" name="Text Box 37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4" name="Text Box 37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5" name="Text Box 37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6" name="Text Box 37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7" name="Text Box 37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8" name="Text Box 37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79" name="Text Box 37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0" name="Text Box 37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1" name="Text Box 37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2" name="Text Box 37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3" name="Text Box 37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4" name="Text Box 37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5" name="Text Box 37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6" name="Text Box 37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7" name="Text Box 37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8" name="Text Box 37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89" name="Text Box 37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0" name="Text Box 37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1" name="Text Box 37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2" name="Text Box 37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3" name="Text Box 37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4" name="Text Box 37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5" name="Text Box 37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6" name="Text Box 37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7" name="Text Box 37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8" name="Text Box 37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899" name="Text Box 37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0" name="Text Box 37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1" name="Text Box 37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2" name="Text Box 37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3" name="Text Box 37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4" name="Text Box 37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5" name="Text Box 37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6" name="Text Box 37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7" name="Text Box 37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8" name="Text Box 37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09" name="Text Box 37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0" name="Text Box 37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1" name="Text Box 37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2" name="Text Box 37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3" name="Text Box 37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4" name="Text Box 37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5" name="Text Box 37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6" name="Text Box 37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7" name="Text Box 37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8" name="Text Box 37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19" name="Text Box 37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0" name="Text Box 38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1" name="Text Box 38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2" name="Text Box 38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3" name="Text Box 38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4" name="Text Box 38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5" name="Text Box 38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6" name="Text Box 38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7" name="Text Box 38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8" name="Text Box 38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29" name="Text Box 38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0" name="Text Box 38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1" name="Text Box 38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2" name="Text Box 38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3" name="Text Box 38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4" name="Text Box 38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5" name="Text Box 38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6" name="Text Box 38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7" name="Text Box 38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8" name="Text Box 38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39" name="Text Box 38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0" name="Text Box 38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1" name="Text Box 38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2" name="Text Box 38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3" name="Text Box 38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4" name="Text Box 38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5" name="Text Box 38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6" name="Text Box 38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7" name="Text Box 38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8" name="Text Box 38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49" name="Text Box 38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0" name="Text Box 38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1" name="Text Box 38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2" name="Text Box 38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3" name="Text Box 38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4" name="Text Box 38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5" name="Text Box 38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6" name="Text Box 38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7" name="Text Box 38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8" name="Text Box 38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59" name="Text Box 38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0" name="Text Box 38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1" name="Text Box 38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2" name="Text Box 38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3" name="Text Box 38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4" name="Text Box 38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5" name="Text Box 38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6" name="Text Box 38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7" name="Text Box 38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8" name="Text Box 38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69" name="Text Box 38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0" name="Text Box 38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1" name="Text Box 38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2" name="Text Box 38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3" name="Text Box 38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4" name="Text Box 38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5" name="Text Box 38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6" name="Text Box 38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7" name="Text Box 38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8" name="Text Box 38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79" name="Text Box 38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0" name="Text Box 38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1" name="Text Box 38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2" name="Text Box 38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3" name="Text Box 38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4" name="Text Box 38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5" name="Text Box 38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6" name="Text Box 38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7" name="Text Box 38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8" name="Text Box 38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89" name="Text Box 38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0" name="Text Box 38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1" name="Text Box 38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2" name="Text Box 38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3" name="Text Box 38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4" name="Text Box 38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5" name="Text Box 38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6" name="Text Box 38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7" name="Text Box 38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8" name="Text Box 38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7999" name="Text Box 38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0" name="Text Box 38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1" name="Text Box 38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2" name="Text Box 38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3" name="Text Box 38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4" name="Text Box 38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5" name="Text Box 38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6" name="Text Box 38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7" name="Text Box 38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8" name="Text Box 38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09" name="Text Box 38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0" name="Text Box 38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1" name="Text Box 38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2" name="Text Box 38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3" name="Text Box 38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4" name="Text Box 38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5" name="Text Box 38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6" name="Text Box 38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7" name="Text Box 38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8" name="Text Box 38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19" name="Text Box 38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0" name="Text Box 39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1" name="Text Box 39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2" name="Text Box 39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3" name="Text Box 39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4" name="Text Box 39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5" name="Text Box 39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6" name="Text Box 39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7" name="Text Box 39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8" name="Text Box 39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29" name="Text Box 39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0" name="Text Box 39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1" name="Text Box 39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2" name="Text Box 39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3" name="Text Box 39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4" name="Text Box 39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5" name="Text Box 39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6" name="Text Box 39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7" name="Text Box 39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8" name="Text Box 39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39" name="Text Box 39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0" name="Text Box 39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1" name="Text Box 39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2" name="Text Box 39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3" name="Text Box 39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4" name="Text Box 39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5" name="Text Box 39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6" name="Text Box 39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7" name="Text Box 39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8" name="Text Box 39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49" name="Text Box 39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0" name="Text Box 39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1" name="Text Box 39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2" name="Text Box 39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3" name="Text Box 39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4" name="Text Box 39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5" name="Text Box 39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6" name="Text Box 39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7" name="Text Box 39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8" name="Text Box 39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59" name="Text Box 39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0" name="Text Box 39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1" name="Text Box 39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2" name="Text Box 39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3" name="Text Box 39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4" name="Text Box 39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5" name="Text Box 39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6" name="Text Box 39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7" name="Text Box 39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8" name="Text Box 39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69" name="Text Box 39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0" name="Text Box 39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1" name="Text Box 39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2" name="Text Box 39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3" name="Text Box 39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4" name="Text Box 39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5" name="Text Box 39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6" name="Text Box 39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7" name="Text Box 39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8" name="Text Box 39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79" name="Text Box 39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0" name="Text Box 39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1" name="Text Box 39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2" name="Text Box 39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3" name="Text Box 39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4" name="Text Box 39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5" name="Text Box 39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6" name="Text Box 39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7" name="Text Box 39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8" name="Text Box 39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89" name="Text Box 39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0" name="Text Box 39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1" name="Text Box 39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2" name="Text Box 39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3" name="Text Box 39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4" name="Text Box 39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5" name="Text Box 39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6" name="Text Box 39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7" name="Text Box 39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8" name="Text Box 39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099" name="Text Box 39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0" name="Text Box 39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1" name="Text Box 39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2" name="Text Box 39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3" name="Text Box 39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4" name="Text Box 39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5" name="Text Box 39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6" name="Text Box 39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7" name="Text Box 39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8" name="Text Box 39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09" name="Text Box 39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0" name="Text Box 39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1" name="Text Box 39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2" name="Text Box 39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3" name="Text Box 39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4" name="Text Box 39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5" name="Text Box 39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6" name="Text Box 39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7" name="Text Box 39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8" name="Text Box 39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19" name="Text Box 39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0" name="Text Box 40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1" name="Text Box 40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2" name="Text Box 40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3" name="Text Box 40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4" name="Text Box 40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5" name="Text Box 40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6" name="Text Box 40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7" name="Text Box 40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8" name="Text Box 40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29" name="Text Box 40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0" name="Text Box 40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1" name="Text Box 40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2" name="Text Box 40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3" name="Text Box 40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4" name="Text Box 40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5" name="Text Box 40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6" name="Text Box 40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7" name="Text Box 40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8" name="Text Box 40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39" name="Text Box 40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0" name="Text Box 40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1" name="Text Box 40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2" name="Text Box 40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3" name="Text Box 40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4" name="Text Box 40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5" name="Text Box 40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6" name="Text Box 40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7" name="Text Box 40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8" name="Text Box 40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49" name="Text Box 40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0" name="Text Box 40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1" name="Text Box 40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2" name="Text Box 40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3" name="Text Box 40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4" name="Text Box 40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5" name="Text Box 40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6" name="Text Box 40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7" name="Text Box 40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8" name="Text Box 40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59" name="Text Box 40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0" name="Text Box 40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1" name="Text Box 40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2" name="Text Box 40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3" name="Text Box 40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4" name="Text Box 40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5" name="Text Box 40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6" name="Text Box 40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7" name="Text Box 40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8" name="Text Box 40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69" name="Text Box 40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0" name="Text Box 40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1" name="Text Box 40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2" name="Text Box 40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3" name="Text Box 40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4" name="Text Box 40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5" name="Text Box 40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6" name="Text Box 40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7" name="Text Box 40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8" name="Text Box 40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79" name="Text Box 40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0" name="Text Box 40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1" name="Text Box 40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2" name="Text Box 40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3" name="Text Box 40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4" name="Text Box 40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5" name="Text Box 40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6" name="Text Box 40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7" name="Text Box 40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8" name="Text Box 40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89" name="Text Box 40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0" name="Text Box 40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1" name="Text Box 40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2" name="Text Box 40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3" name="Text Box 40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4" name="Text Box 40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5" name="Text Box 40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6" name="Text Box 40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7" name="Text Box 40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8" name="Text Box 40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199" name="Text Box 40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0" name="Text Box 40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1" name="Text Box 40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2" name="Text Box 40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3" name="Text Box 40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4" name="Text Box 40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5" name="Text Box 40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6" name="Text Box 40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7" name="Text Box 40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8" name="Text Box 40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09" name="Text Box 40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0" name="Text Box 40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1" name="Text Box 40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2" name="Text Box 40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3" name="Text Box 40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4" name="Text Box 40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5" name="Text Box 40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6" name="Text Box 40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7" name="Text Box 40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8" name="Text Box 40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19" name="Text Box 40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0" name="Text Box 41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1" name="Text Box 41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2" name="Text Box 41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3" name="Text Box 41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4" name="Text Box 41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5" name="Text Box 41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6" name="Text Box 41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7" name="Text Box 41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8" name="Text Box 41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29" name="Text Box 41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0" name="Text Box 41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1" name="Text Box 41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2" name="Text Box 41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3" name="Text Box 41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4" name="Text Box 41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5" name="Text Box 41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6" name="Text Box 41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7" name="Text Box 41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8" name="Text Box 41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39" name="Text Box 41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0" name="Text Box 41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1" name="Text Box 41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2" name="Text Box 41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3" name="Text Box 41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4" name="Text Box 41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5" name="Text Box 41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6" name="Text Box 41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7" name="Text Box 41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8" name="Text Box 41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49" name="Text Box 41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0" name="Text Box 41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1" name="Text Box 41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2" name="Text Box 41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3" name="Text Box 41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4" name="Text Box 41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5" name="Text Box 41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6" name="Text Box 41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7" name="Text Box 41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8" name="Text Box 41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59" name="Text Box 41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0" name="Text Box 41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1" name="Text Box 41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2" name="Text Box 41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3" name="Text Box 41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4" name="Text Box 41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5" name="Text Box 41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6" name="Text Box 41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7" name="Text Box 41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8" name="Text Box 41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69" name="Text Box 41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0" name="Text Box 41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1" name="Text Box 41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2" name="Text Box 41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3" name="Text Box 41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4" name="Text Box 41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5" name="Text Box 41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6" name="Text Box 41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7" name="Text Box 41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8" name="Text Box 41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79" name="Text Box 41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0" name="Text Box 41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1" name="Text Box 41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2" name="Text Box 41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3" name="Text Box 41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4" name="Text Box 41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5" name="Text Box 41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6" name="Text Box 41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7" name="Text Box 41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8" name="Text Box 41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89" name="Text Box 41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0" name="Text Box 41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1" name="Text Box 41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2" name="Text Box 41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3" name="Text Box 41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4" name="Text Box 41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5" name="Text Box 41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6" name="Text Box 41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7" name="Text Box 41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8" name="Text Box 41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299" name="Text Box 41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0" name="Text Box 41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1" name="Text Box 41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2" name="Text Box 41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3" name="Text Box 41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4" name="Text Box 41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5" name="Text Box 41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6" name="Text Box 41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7" name="Text Box 41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8" name="Text Box 41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09" name="Text Box 41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0" name="Text Box 41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1" name="Text Box 41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2" name="Text Box 41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3" name="Text Box 41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4" name="Text Box 41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5" name="Text Box 41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6" name="Text Box 41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7" name="Text Box 41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8" name="Text Box 41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19" name="Text Box 41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0" name="Text Box 42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1" name="Text Box 42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2" name="Text Box 42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3" name="Text Box 42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4" name="Text Box 42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5" name="Text Box 42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6" name="Text Box 42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7" name="Text Box 42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8" name="Text Box 42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29" name="Text Box 42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0" name="Text Box 42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1" name="Text Box 42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2" name="Text Box 42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3" name="Text Box 42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4" name="Text Box 42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5" name="Text Box 42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6" name="Text Box 42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7" name="Text Box 42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8" name="Text Box 42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39" name="Text Box 42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0" name="Text Box 42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1" name="Text Box 42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2" name="Text Box 42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3" name="Text Box 42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4" name="Text Box 42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5" name="Text Box 42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6" name="Text Box 42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7" name="Text Box 42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8" name="Text Box 42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49" name="Text Box 42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0" name="Text Box 42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1" name="Text Box 42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2" name="Text Box 42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3" name="Text Box 42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4" name="Text Box 42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5" name="Text Box 42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6" name="Text Box 42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7" name="Text Box 42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8" name="Text Box 42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59" name="Text Box 42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0" name="Text Box 42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1" name="Text Box 42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2" name="Text Box 42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3" name="Text Box 42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4" name="Text Box 42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5" name="Text Box 42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6" name="Text Box 42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7" name="Text Box 42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8" name="Text Box 42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69" name="Text Box 42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0" name="Text Box 42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1" name="Text Box 42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2" name="Text Box 42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3" name="Text Box 42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4" name="Text Box 42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5" name="Text Box 42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6" name="Text Box 42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7" name="Text Box 42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8" name="Text Box 42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79" name="Text Box 42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0" name="Text Box 42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1" name="Text Box 42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2" name="Text Box 42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3" name="Text Box 42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4" name="Text Box 42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5" name="Text Box 42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6" name="Text Box 42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7" name="Text Box 42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8" name="Text Box 42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89" name="Text Box 42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0" name="Text Box 42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1" name="Text Box 42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2" name="Text Box 42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3" name="Text Box 42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4" name="Text Box 42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5" name="Text Box 42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6" name="Text Box 42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7" name="Text Box 42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8" name="Text Box 42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399" name="Text Box 42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0" name="Text Box 42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1" name="Text Box 42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2" name="Text Box 42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3" name="Text Box 42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4" name="Text Box 42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5" name="Text Box 42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6" name="Text Box 42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7" name="Text Box 42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8" name="Text Box 42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09" name="Text Box 42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0" name="Text Box 42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1" name="Text Box 42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2" name="Text Box 42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3" name="Text Box 42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4" name="Text Box 42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5" name="Text Box 42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6" name="Text Box 42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7" name="Text Box 42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8" name="Text Box 42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19" name="Text Box 42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0" name="Text Box 43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1" name="Text Box 43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2" name="Text Box 43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3" name="Text Box 43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4" name="Text Box 43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5" name="Text Box 43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6" name="Text Box 43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7" name="Text Box 43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8" name="Text Box 43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29" name="Text Box 43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0" name="Text Box 43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1" name="Text Box 43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2" name="Text Box 43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3" name="Text Box 43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4" name="Text Box 43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5" name="Text Box 43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6" name="Text Box 43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7" name="Text Box 43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8" name="Text Box 43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39" name="Text Box 43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0" name="Text Box 43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1" name="Text Box 43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2" name="Text Box 43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3" name="Text Box 43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4" name="Text Box 43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5" name="Text Box 43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6" name="Text Box 43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7" name="Text Box 43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8" name="Text Box 43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49" name="Text Box 43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0" name="Text Box 43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1" name="Text Box 43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2" name="Text Box 43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3" name="Text Box 43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4" name="Text Box 43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5" name="Text Box 43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6" name="Text Box 43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7" name="Text Box 43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8" name="Text Box 43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59" name="Text Box 43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0" name="Text Box 43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1" name="Text Box 43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2" name="Text Box 43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3" name="Text Box 43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4" name="Text Box 43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5" name="Text Box 43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6" name="Text Box 43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7" name="Text Box 43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8" name="Text Box 43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69" name="Text Box 43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0" name="Text Box 43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1" name="Text Box 43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2" name="Text Box 43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3" name="Text Box 43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4" name="Text Box 43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5" name="Text Box 43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6" name="Text Box 43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7" name="Text Box 43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8" name="Text Box 43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79" name="Text Box 43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0" name="Text Box 43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1" name="Text Box 43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2" name="Text Box 43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3" name="Text Box 43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4" name="Text Box 43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5" name="Text Box 43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6" name="Text Box 43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7" name="Text Box 43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8" name="Text Box 43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89" name="Text Box 43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0" name="Text Box 43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1" name="Text Box 43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2" name="Text Box 43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3" name="Text Box 43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4" name="Text Box 43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5" name="Text Box 43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6" name="Text Box 43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7" name="Text Box 43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8" name="Text Box 43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499" name="Text Box 43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0" name="Text Box 43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1" name="Text Box 43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2" name="Text Box 43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3" name="Text Box 43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4" name="Text Box 43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5" name="Text Box 43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6" name="Text Box 43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7" name="Text Box 43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8" name="Text Box 43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09" name="Text Box 43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0" name="Text Box 43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1" name="Text Box 43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2" name="Text Box 43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3" name="Text Box 43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4" name="Text Box 43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5" name="Text Box 43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6" name="Text Box 43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7" name="Text Box 43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8" name="Text Box 43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19" name="Text Box 43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0" name="Text Box 44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1" name="Text Box 44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2" name="Text Box 44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3" name="Text Box 44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4" name="Text Box 44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5" name="Text Box 44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6" name="Text Box 44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7" name="Text Box 44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8" name="Text Box 44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29" name="Text Box 44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0" name="Text Box 44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1" name="Text Box 44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2" name="Text Box 44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3" name="Text Box 44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4" name="Text Box 44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5" name="Text Box 44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6" name="Text Box 44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7" name="Text Box 44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8" name="Text Box 44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39" name="Text Box 44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0" name="Text Box 44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1" name="Text Box 44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2" name="Text Box 44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3" name="Text Box 44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4" name="Text Box 44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5" name="Text Box 44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6" name="Text Box 44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7" name="Text Box 44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8" name="Text Box 44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49" name="Text Box 44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0" name="Text Box 44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1" name="Text Box 44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2" name="Text Box 44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3" name="Text Box 44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4" name="Text Box 44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5" name="Text Box 44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6" name="Text Box 44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7" name="Text Box 44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8" name="Text Box 44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59" name="Text Box 44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0" name="Text Box 44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1" name="Text Box 44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2" name="Text Box 44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3" name="Text Box 44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4" name="Text Box 44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5" name="Text Box 44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6" name="Text Box 44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7" name="Text Box 44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8" name="Text Box 44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69" name="Text Box 44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0" name="Text Box 44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1" name="Text Box 44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2" name="Text Box 44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3" name="Text Box 44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4" name="Text Box 44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5" name="Text Box 44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6" name="Text Box 44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7" name="Text Box 44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8" name="Text Box 44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79" name="Text Box 44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0" name="Text Box 44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1" name="Text Box 44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2" name="Text Box 44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3" name="Text Box 44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4" name="Text Box 44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5" name="Text Box 44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6" name="Text Box 44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7" name="Text Box 44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8" name="Text Box 44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89" name="Text Box 44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0" name="Text Box 44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1" name="Text Box 44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2" name="Text Box 44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3" name="Text Box 44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4" name="Text Box 44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5" name="Text Box 44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6" name="Text Box 44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7" name="Text Box 44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8" name="Text Box 44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599" name="Text Box 44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0" name="Text Box 44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1" name="Text Box 44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2" name="Text Box 44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3" name="Text Box 44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4" name="Text Box 44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5" name="Text Box 44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6" name="Text Box 44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7" name="Text Box 44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8" name="Text Box 44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09" name="Text Box 44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0" name="Text Box 44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1" name="Text Box 44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2" name="Text Box 44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3" name="Text Box 44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4" name="Text Box 44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5" name="Text Box 44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6" name="Text Box 44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7" name="Text Box 44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8" name="Text Box 44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19" name="Text Box 44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0" name="Text Box 45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1" name="Text Box 45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2" name="Text Box 45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3" name="Text Box 45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4" name="Text Box 45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5" name="Text Box 45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6" name="Text Box 45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7" name="Text Box 45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8" name="Text Box 45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29" name="Text Box 45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0" name="Text Box 45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1" name="Text Box 45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2" name="Text Box 45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3" name="Text Box 45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4" name="Text Box 45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5" name="Text Box 45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6" name="Text Box 45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7" name="Text Box 45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8" name="Text Box 45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39" name="Text Box 45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0" name="Text Box 45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1" name="Text Box 45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2" name="Text Box 45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3" name="Text Box 45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4" name="Text Box 45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5" name="Text Box 45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6" name="Text Box 45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7" name="Text Box 45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8" name="Text Box 45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49" name="Text Box 45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0" name="Text Box 45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1" name="Text Box 45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2" name="Text Box 45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3" name="Text Box 45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4" name="Text Box 45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5" name="Text Box 45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6" name="Text Box 45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7" name="Text Box 45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8" name="Text Box 45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59" name="Text Box 45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0" name="Text Box 45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1" name="Text Box 45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2" name="Text Box 45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3" name="Text Box 45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4" name="Text Box 45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5" name="Text Box 45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6" name="Text Box 45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7" name="Text Box 45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8" name="Text Box 45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69" name="Text Box 45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0" name="Text Box 45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1" name="Text Box 45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2" name="Text Box 45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3" name="Text Box 45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4" name="Text Box 45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5" name="Text Box 45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6" name="Text Box 45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7" name="Text Box 45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8" name="Text Box 45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79" name="Text Box 45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0" name="Text Box 45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1" name="Text Box 45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2" name="Text Box 45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3" name="Text Box 45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4" name="Text Box 45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5" name="Text Box 45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6" name="Text Box 45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7" name="Text Box 45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8" name="Text Box 45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89" name="Text Box 45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0" name="Text Box 45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1" name="Text Box 45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2" name="Text Box 45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3" name="Text Box 45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4" name="Text Box 45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5" name="Text Box 45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6" name="Text Box 45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7" name="Text Box 45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8" name="Text Box 45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699" name="Text Box 45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0" name="Text Box 45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1" name="Text Box 45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2" name="Text Box 45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3" name="Text Box 45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4" name="Text Box 45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5" name="Text Box 45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6" name="Text Box 45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7" name="Text Box 45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8" name="Text Box 45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09" name="Text Box 45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0" name="Text Box 45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1" name="Text Box 45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2" name="Text Box 45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3" name="Text Box 45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4" name="Text Box 45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5" name="Text Box 45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6" name="Text Box 45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7" name="Text Box 45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8" name="Text Box 45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19" name="Text Box 45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0" name="Text Box 46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1" name="Text Box 46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2" name="Text Box 46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3" name="Text Box 46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4" name="Text Box 46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5" name="Text Box 46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6" name="Text Box 46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7" name="Text Box 46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8" name="Text Box 46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29" name="Text Box 46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0" name="Text Box 46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1" name="Text Box 46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2" name="Text Box 46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3" name="Text Box 46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4" name="Text Box 46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5" name="Text Box 46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6" name="Text Box 46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7" name="Text Box 46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8" name="Text Box 46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39" name="Text Box 46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0" name="Text Box 46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1" name="Text Box 46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2" name="Text Box 46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3" name="Text Box 46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4" name="Text Box 46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5" name="Text Box 46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6" name="Text Box 46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7" name="Text Box 46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8" name="Text Box 46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49" name="Text Box 46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0" name="Text Box 46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1" name="Text Box 46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2" name="Text Box 46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3" name="Text Box 46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4" name="Text Box 46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5" name="Text Box 46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6" name="Text Box 46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7" name="Text Box 46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8" name="Text Box 46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59" name="Text Box 46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0" name="Text Box 46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1" name="Text Box 46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2" name="Text Box 46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3" name="Text Box 46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4" name="Text Box 46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5" name="Text Box 46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6" name="Text Box 46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7" name="Text Box 46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8" name="Text Box 46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69" name="Text Box 46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0" name="Text Box 46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1" name="Text Box 46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2" name="Text Box 46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3" name="Text Box 46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4" name="Text Box 46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5" name="Text Box 46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6" name="Text Box 46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7" name="Text Box 46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8" name="Text Box 46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79" name="Text Box 46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0" name="Text Box 46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1" name="Text Box 46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2" name="Text Box 46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3" name="Text Box 46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4" name="Text Box 46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5" name="Text Box 46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6" name="Text Box 46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7" name="Text Box 46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8" name="Text Box 46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89" name="Text Box 46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0" name="Text Box 46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1" name="Text Box 46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2" name="Text Box 46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3" name="Text Box 46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4" name="Text Box 46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5" name="Text Box 46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6" name="Text Box 46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7" name="Text Box 46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8" name="Text Box 46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799" name="Text Box 46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0" name="Text Box 46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1" name="Text Box 46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2" name="Text Box 46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3" name="Text Box 46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4" name="Text Box 46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5" name="Text Box 46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6" name="Text Box 46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7" name="Text Box 46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8" name="Text Box 46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09" name="Text Box 46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0" name="Text Box 46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1" name="Text Box 46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2" name="Text Box 46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3" name="Text Box 46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4" name="Text Box 46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5" name="Text Box 46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6" name="Text Box 46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7" name="Text Box 46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8" name="Text Box 46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19" name="Text Box 46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0" name="Text Box 47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1" name="Text Box 47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2" name="Text Box 47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3" name="Text Box 47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4" name="Text Box 47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5" name="Text Box 47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6" name="Text Box 47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7" name="Text Box 47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8" name="Text Box 47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29" name="Text Box 47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0" name="Text Box 47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1" name="Text Box 47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2" name="Text Box 47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3" name="Text Box 47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4" name="Text Box 47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5" name="Text Box 47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6" name="Text Box 47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7" name="Text Box 47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8" name="Text Box 47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39" name="Text Box 47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0" name="Text Box 47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1" name="Text Box 47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2" name="Text Box 47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3" name="Text Box 47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4" name="Text Box 47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5" name="Text Box 47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6" name="Text Box 47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7" name="Text Box 47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8" name="Text Box 47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49" name="Text Box 47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0" name="Text Box 47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1" name="Text Box 47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2" name="Text Box 47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3" name="Text Box 47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4" name="Text Box 47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5" name="Text Box 47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6" name="Text Box 47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7" name="Text Box 47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8" name="Text Box 47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59" name="Text Box 47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0" name="Text Box 47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1" name="Text Box 47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2" name="Text Box 47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3" name="Text Box 47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4" name="Text Box 47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5" name="Text Box 47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6" name="Text Box 47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7" name="Text Box 47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8" name="Text Box 47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69" name="Text Box 47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0" name="Text Box 47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1" name="Text Box 47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2" name="Text Box 47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3" name="Text Box 47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4" name="Text Box 47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5" name="Text Box 47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6" name="Text Box 47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7" name="Text Box 47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8" name="Text Box 47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79" name="Text Box 47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0" name="Text Box 47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1" name="Text Box 47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2" name="Text Box 47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3" name="Text Box 47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4" name="Text Box 47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5" name="Text Box 47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6" name="Text Box 47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7" name="Text Box 47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8" name="Text Box 47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89" name="Text Box 47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0" name="Text Box 47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1" name="Text Box 47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2" name="Text Box 47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3" name="Text Box 47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4" name="Text Box 47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5" name="Text Box 47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6" name="Text Box 47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7" name="Text Box 47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8" name="Text Box 47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899" name="Text Box 47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0" name="Text Box 47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1" name="Text Box 47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2" name="Text Box 47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3" name="Text Box 47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4" name="Text Box 47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5" name="Text Box 47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6" name="Text Box 47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7" name="Text Box 47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8" name="Text Box 47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09" name="Text Box 47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0" name="Text Box 47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1" name="Text Box 47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2" name="Text Box 47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3" name="Text Box 47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4" name="Text Box 47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5" name="Text Box 47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6" name="Text Box 47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7" name="Text Box 47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8" name="Text Box 47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19" name="Text Box 47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0" name="Text Box 48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1" name="Text Box 48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2" name="Text Box 48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3" name="Text Box 48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4" name="Text Box 48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5" name="Text Box 48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6" name="Text Box 48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7" name="Text Box 48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8" name="Text Box 48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29" name="Text Box 48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0" name="Text Box 48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1" name="Text Box 48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2" name="Text Box 48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3" name="Text Box 48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4" name="Text Box 48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5" name="Text Box 48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6" name="Text Box 48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7" name="Text Box 48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8" name="Text Box 48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39" name="Text Box 48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0" name="Text Box 48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1" name="Text Box 48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2" name="Text Box 48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3" name="Text Box 48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4" name="Text Box 48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5" name="Text Box 48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6" name="Text Box 48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7" name="Text Box 48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8" name="Text Box 48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49" name="Text Box 48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0" name="Text Box 48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1" name="Text Box 48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2" name="Text Box 48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3" name="Text Box 48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4" name="Text Box 48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5" name="Text Box 48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6" name="Text Box 48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7" name="Text Box 48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8" name="Text Box 48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59" name="Text Box 48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0" name="Text Box 48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1" name="Text Box 48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2" name="Text Box 48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3" name="Text Box 48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4" name="Text Box 48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5" name="Text Box 48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6" name="Text Box 48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7" name="Text Box 48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8" name="Text Box 48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69" name="Text Box 48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0" name="Text Box 48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1" name="Text Box 48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2" name="Text Box 48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3" name="Text Box 48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4" name="Text Box 48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5" name="Text Box 48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6" name="Text Box 48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7" name="Text Box 48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8" name="Text Box 48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79" name="Text Box 48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0" name="Text Box 48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1" name="Text Box 48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2" name="Text Box 48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3" name="Text Box 48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4" name="Text Box 48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5" name="Text Box 48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6" name="Text Box 48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7" name="Text Box 48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8" name="Text Box 48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89" name="Text Box 48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0" name="Text Box 48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1" name="Text Box 48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2" name="Text Box 48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3" name="Text Box 48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4" name="Text Box 48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5" name="Text Box 48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6" name="Text Box 48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7" name="Text Box 48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8" name="Text Box 48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8999" name="Text Box 48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0" name="Text Box 48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1" name="Text Box 48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2" name="Text Box 48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3" name="Text Box 48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4" name="Text Box 48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5" name="Text Box 48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6" name="Text Box 48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7" name="Text Box 48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8" name="Text Box 48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09" name="Text Box 48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0" name="Text Box 48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1" name="Text Box 48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2" name="Text Box 48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3" name="Text Box 48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4" name="Text Box 48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5" name="Text Box 48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6" name="Text Box 48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7" name="Text Box 48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8" name="Text Box 48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19" name="Text Box 48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0" name="Text Box 49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1" name="Text Box 49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2" name="Text Box 49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3" name="Text Box 49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4" name="Text Box 49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5" name="Text Box 49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6" name="Text Box 49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7" name="Text Box 49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8" name="Text Box 49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29" name="Text Box 49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0" name="Text Box 49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1" name="Text Box 49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2" name="Text Box 49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3" name="Text Box 49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4" name="Text Box 49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5" name="Text Box 49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6" name="Text Box 49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7" name="Text Box 49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8" name="Text Box 49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39" name="Text Box 49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0" name="Text Box 49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1" name="Text Box 49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2" name="Text Box 49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3" name="Text Box 49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4" name="Text Box 49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5" name="Text Box 49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6" name="Text Box 49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7" name="Text Box 49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8" name="Text Box 49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49" name="Text Box 49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0" name="Text Box 49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1" name="Text Box 49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2" name="Text Box 49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3" name="Text Box 49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4" name="Text Box 49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5" name="Text Box 49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6" name="Text Box 49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7" name="Text Box 49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8" name="Text Box 49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59" name="Text Box 49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0" name="Text Box 49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1" name="Text Box 49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2" name="Text Box 49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3" name="Text Box 49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4" name="Text Box 49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5" name="Text Box 49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6" name="Text Box 49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7" name="Text Box 49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8" name="Text Box 49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69" name="Text Box 49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0" name="Text Box 49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1" name="Text Box 49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2" name="Text Box 49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3" name="Text Box 49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4" name="Text Box 49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5" name="Text Box 49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6" name="Text Box 49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7" name="Text Box 49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8" name="Text Box 49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79" name="Text Box 49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0" name="Text Box 49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1" name="Text Box 49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2" name="Text Box 49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3" name="Text Box 49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4" name="Text Box 49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5" name="Text Box 49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6" name="Text Box 49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7" name="Text Box 49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8" name="Text Box 49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89" name="Text Box 49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0" name="Text Box 49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1" name="Text Box 49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2" name="Text Box 49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3" name="Text Box 49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4" name="Text Box 49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5" name="Text Box 49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6" name="Text Box 49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7" name="Text Box 49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8" name="Text Box 49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099" name="Text Box 49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0" name="Text Box 49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1" name="Text Box 49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2" name="Text Box 49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3" name="Text Box 49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4" name="Text Box 49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5" name="Text Box 49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6" name="Text Box 49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7" name="Text Box 49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8" name="Text Box 49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09" name="Text Box 49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0" name="Text Box 49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1" name="Text Box 49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2" name="Text Box 49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3" name="Text Box 49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4" name="Text Box 49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5" name="Text Box 49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6" name="Text Box 49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7" name="Text Box 49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8" name="Text Box 49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19" name="Text Box 49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0" name="Text Box 50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1" name="Text Box 50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2" name="Text Box 50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3" name="Text Box 50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4" name="Text Box 50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5" name="Text Box 50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6" name="Text Box 50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7" name="Text Box 50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8" name="Text Box 50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29" name="Text Box 50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0" name="Text Box 50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1" name="Text Box 50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2" name="Text Box 50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3" name="Text Box 50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4" name="Text Box 50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5" name="Text Box 50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6" name="Text Box 50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7" name="Text Box 50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8" name="Text Box 50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39" name="Text Box 50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0" name="Text Box 50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1" name="Text Box 50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2" name="Text Box 50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3" name="Text Box 50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4" name="Text Box 50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5" name="Text Box 50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6" name="Text Box 50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7" name="Text Box 50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8" name="Text Box 50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49" name="Text Box 50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0" name="Text Box 50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1" name="Text Box 50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2" name="Text Box 50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3" name="Text Box 50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4" name="Text Box 50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5" name="Text Box 50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6" name="Text Box 50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7" name="Text Box 50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8" name="Text Box 50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59" name="Text Box 50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0" name="Text Box 50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1" name="Text Box 50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2" name="Text Box 50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3" name="Text Box 50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4" name="Text Box 50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5" name="Text Box 50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6" name="Text Box 50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7" name="Text Box 50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8" name="Text Box 50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69" name="Text Box 50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0" name="Text Box 50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1" name="Text Box 50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2" name="Text Box 50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3" name="Text Box 50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4" name="Text Box 50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5" name="Text Box 50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6" name="Text Box 50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7" name="Text Box 50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8" name="Text Box 50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79" name="Text Box 50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0" name="Text Box 50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1" name="Text Box 50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2" name="Text Box 50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3" name="Text Box 50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4" name="Text Box 50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5" name="Text Box 50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6" name="Text Box 50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7" name="Text Box 50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8" name="Text Box 50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89" name="Text Box 50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0" name="Text Box 50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1" name="Text Box 50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2" name="Text Box 50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3" name="Text Box 50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4" name="Text Box 50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5" name="Text Box 50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6" name="Text Box 50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7" name="Text Box 50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8" name="Text Box 50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199" name="Text Box 50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0" name="Text Box 50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1" name="Text Box 50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2" name="Text Box 50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3" name="Text Box 50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4" name="Text Box 50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5" name="Text Box 50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6" name="Text Box 50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7" name="Text Box 50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8" name="Text Box 50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09" name="Text Box 50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0" name="Text Box 50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1" name="Text Box 50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2" name="Text Box 50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3" name="Text Box 50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4" name="Text Box 50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5" name="Text Box 50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6" name="Text Box 50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7" name="Text Box 50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8" name="Text Box 50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19" name="Text Box 50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0" name="Text Box 51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1" name="Text Box 51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2" name="Text Box 51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3" name="Text Box 51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4" name="Text Box 51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5" name="Text Box 51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6" name="Text Box 51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7" name="Text Box 51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8" name="Text Box 51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29" name="Text Box 51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0" name="Text Box 51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1" name="Text Box 51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2" name="Text Box 51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3" name="Text Box 51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4" name="Text Box 51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5" name="Text Box 51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6" name="Text Box 51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7" name="Text Box 51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8" name="Text Box 51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39" name="Text Box 51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0" name="Text Box 51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1" name="Text Box 51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2" name="Text Box 51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3" name="Text Box 51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4" name="Text Box 51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5" name="Text Box 51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6" name="Text Box 51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7" name="Text Box 51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8" name="Text Box 51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49" name="Text Box 51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0" name="Text Box 51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1" name="Text Box 51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2" name="Text Box 51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3" name="Text Box 51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4" name="Text Box 51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5" name="Text Box 51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6" name="Text Box 51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7" name="Text Box 51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8" name="Text Box 51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59" name="Text Box 51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0" name="Text Box 51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1" name="Text Box 51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2" name="Text Box 51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3" name="Text Box 51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4" name="Text Box 51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5" name="Text Box 51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6" name="Text Box 51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7" name="Text Box 51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8" name="Text Box 51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69" name="Text Box 51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0" name="Text Box 51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1" name="Text Box 51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2" name="Text Box 51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3" name="Text Box 51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4" name="Text Box 51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5" name="Text Box 51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6" name="Text Box 51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7" name="Text Box 51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8" name="Text Box 51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79" name="Text Box 51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0" name="Text Box 51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1" name="Text Box 51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2" name="Text Box 51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3" name="Text Box 51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4" name="Text Box 51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5" name="Text Box 51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6" name="Text Box 51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7" name="Text Box 51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8" name="Text Box 51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89" name="Text Box 51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0" name="Text Box 51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1" name="Text Box 51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2" name="Text Box 51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3" name="Text Box 51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4" name="Text Box 51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5" name="Text Box 51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6" name="Text Box 51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7" name="Text Box 51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8" name="Text Box 51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299" name="Text Box 51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0" name="Text Box 51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1" name="Text Box 51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2" name="Text Box 51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3" name="Text Box 51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4" name="Text Box 51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5" name="Text Box 51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6" name="Text Box 51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7" name="Text Box 51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8" name="Text Box 51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09" name="Text Box 51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0" name="Text Box 51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1" name="Text Box 51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2" name="Text Box 51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3" name="Text Box 51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4" name="Text Box 51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5" name="Text Box 51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6" name="Text Box 51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7" name="Text Box 51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8" name="Text Box 51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19" name="Text Box 51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0" name="Text Box 52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1" name="Text Box 52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2" name="Text Box 52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3" name="Text Box 52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4" name="Text Box 52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5" name="Text Box 52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6" name="Text Box 52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7" name="Text Box 52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8" name="Text Box 52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29" name="Text Box 52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0" name="Text Box 52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1" name="Text Box 52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2" name="Text Box 52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3" name="Text Box 52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4" name="Text Box 52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5" name="Text Box 52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6" name="Text Box 52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7" name="Text Box 52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8" name="Text Box 52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39" name="Text Box 52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0" name="Text Box 52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1" name="Text Box 52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2" name="Text Box 52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3" name="Text Box 52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4" name="Text Box 52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5" name="Text Box 52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6" name="Text Box 52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7" name="Text Box 52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8" name="Text Box 52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49" name="Text Box 52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0" name="Text Box 52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1" name="Text Box 52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2" name="Text Box 52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3" name="Text Box 52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4" name="Text Box 52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5" name="Text Box 52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6" name="Text Box 52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7" name="Text Box 52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8" name="Text Box 52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59" name="Text Box 52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0" name="Text Box 52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1" name="Text Box 52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2" name="Text Box 52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3" name="Text Box 52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4" name="Text Box 52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5" name="Text Box 52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6" name="Text Box 52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7" name="Text Box 52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8" name="Text Box 52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69" name="Text Box 52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0" name="Text Box 52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1" name="Text Box 52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2" name="Text Box 52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3" name="Text Box 52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4" name="Text Box 52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5" name="Text Box 52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6" name="Text Box 52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7" name="Text Box 52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8" name="Text Box 52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79" name="Text Box 52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0" name="Text Box 52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1" name="Text Box 52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2" name="Text Box 52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3" name="Text Box 52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4" name="Text Box 52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5" name="Text Box 52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6" name="Text Box 52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7" name="Text Box 52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8" name="Text Box 52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89" name="Text Box 52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0" name="Text Box 52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1" name="Text Box 52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2" name="Text Box 52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3" name="Text Box 52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4" name="Text Box 52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5" name="Text Box 52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6" name="Text Box 52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7" name="Text Box 52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8" name="Text Box 52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399" name="Text Box 52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0" name="Text Box 52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1" name="Text Box 52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2" name="Text Box 52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3" name="Text Box 52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4" name="Text Box 52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5" name="Text Box 52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6" name="Text Box 52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7" name="Text Box 52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8" name="Text Box 52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09" name="Text Box 52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0" name="Text Box 52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1" name="Text Box 52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2" name="Text Box 52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3" name="Text Box 52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4" name="Text Box 52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5" name="Text Box 52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6" name="Text Box 52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7" name="Text Box 52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8" name="Text Box 52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19" name="Text Box 52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0" name="Text Box 53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1" name="Text Box 53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2" name="Text Box 53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3" name="Text Box 53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4" name="Text Box 53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5" name="Text Box 53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6" name="Text Box 53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7" name="Text Box 53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8" name="Text Box 530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29" name="Text Box 530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0" name="Text Box 531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1" name="Text Box 531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2" name="Text Box 531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3" name="Text Box 531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4" name="Text Box 531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5" name="Text Box 531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6" name="Text Box 531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7" name="Text Box 531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8" name="Text Box 531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39" name="Text Box 531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0" name="Text Box 532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1" name="Text Box 532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2" name="Text Box 532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3" name="Text Box 532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4" name="Text Box 532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5" name="Text Box 532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6" name="Text Box 532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7" name="Text Box 532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8" name="Text Box 532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49" name="Text Box 532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0" name="Text Box 533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1" name="Text Box 533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2" name="Text Box 533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3" name="Text Box 533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4" name="Text Box 533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5" name="Text Box 533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6" name="Text Box 533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7" name="Text Box 533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8" name="Text Box 533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59" name="Text Box 533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0" name="Text Box 534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1" name="Text Box 534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2" name="Text Box 534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3" name="Text Box 534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4" name="Text Box 534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5" name="Text Box 534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6" name="Text Box 534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7" name="Text Box 534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8" name="Text Box 534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69" name="Text Box 534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0" name="Text Box 535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1" name="Text Box 535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2" name="Text Box 535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3" name="Text Box 535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4" name="Text Box 535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5" name="Text Box 535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6" name="Text Box 535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7" name="Text Box 535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8" name="Text Box 535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79" name="Text Box 535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0" name="Text Box 536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1" name="Text Box 536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2" name="Text Box 536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3" name="Text Box 536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4" name="Text Box 536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5" name="Text Box 536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6" name="Text Box 536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7" name="Text Box 536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8" name="Text Box 536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89" name="Text Box 536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0" name="Text Box 537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1" name="Text Box 537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2" name="Text Box 537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3" name="Text Box 537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4" name="Text Box 537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5" name="Text Box 537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6" name="Text Box 537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7" name="Text Box 537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8" name="Text Box 537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499" name="Text Box 537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0" name="Text Box 538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1" name="Text Box 538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2" name="Text Box 538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3" name="Text Box 538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4" name="Text Box 538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5" name="Text Box 538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6" name="Text Box 538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7" name="Text Box 538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8" name="Text Box 538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09" name="Text Box 538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0" name="Text Box 539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1" name="Text Box 539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2" name="Text Box 539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3" name="Text Box 539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4" name="Text Box 539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5" name="Text Box 539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6" name="Text Box 539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7" name="Text Box 539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8" name="Text Box 5398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19" name="Text Box 5399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0" name="Text Box 5400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1" name="Text Box 5401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2" name="Text Box 5402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3" name="Text Box 5403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4" name="Text Box 5404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5" name="Text Box 5405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6" name="Text Box 5406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781</xdr:row>
      <xdr:rowOff>0</xdr:rowOff>
    </xdr:from>
    <xdr:to>
      <xdr:col>4</xdr:col>
      <xdr:colOff>85725</xdr:colOff>
      <xdr:row>782</xdr:row>
      <xdr:rowOff>17807</xdr:rowOff>
    </xdr:to>
    <xdr:sp macro="" textlink="">
      <xdr:nvSpPr>
        <xdr:cNvPr id="19527" name="Text Box 5407"/>
        <xdr:cNvSpPr txBox="1">
          <a:spLocks noChangeArrowheads="1"/>
        </xdr:cNvSpPr>
      </xdr:nvSpPr>
      <xdr:spPr bwMode="auto">
        <a:xfrm>
          <a:off x="4686300" y="148780500"/>
          <a:ext cx="85725" cy="208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28" name="Text Box 5427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29" name="Text Box 5428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0" name="Text Box 5429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1" name="Text Box 5430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2" name="Text Box 5431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3" name="Text Box 5432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4" name="Text Box 5433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5" name="Text Box 5434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6" name="Text Box 5435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7" name="Text Box 5436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8" name="Text Box 5437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39" name="Text Box 5438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0" name="Text Box 5439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1" name="Text Box 5440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2" name="Text Box 5441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3" name="Text Box 5442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4" name="Text Box 5443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5" name="Text Box 5444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6" name="Text Box 5445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7" name="Text Box 5446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8" name="Text Box 5447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49" name="Text Box 5448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0" name="Text Box 5449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1" name="Text Box 5450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2" name="Text Box 5451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3" name="Text Box 5452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4" name="Text Box 5453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5" name="Text Box 5454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6" name="Text Box 5455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7" name="Text Box 5456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8" name="Text Box 5457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59" name="Text Box 5458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0" name="Text Box 5459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1" name="Text Box 5460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2" name="Text Box 5461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3" name="Text Box 5462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4" name="Text Box 5463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5" name="Text Box 5464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6" name="Text Box 5465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7" name="Text Box 5466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8" name="Text Box 5467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780</xdr:row>
      <xdr:rowOff>0</xdr:rowOff>
    </xdr:from>
    <xdr:to>
      <xdr:col>4</xdr:col>
      <xdr:colOff>85725</xdr:colOff>
      <xdr:row>781</xdr:row>
      <xdr:rowOff>12012</xdr:rowOff>
    </xdr:to>
    <xdr:sp macro="" textlink="">
      <xdr:nvSpPr>
        <xdr:cNvPr id="19569" name="Text Box 5468"/>
        <xdr:cNvSpPr txBox="1">
          <a:spLocks noChangeArrowheads="1"/>
        </xdr:cNvSpPr>
      </xdr:nvSpPr>
      <xdr:spPr bwMode="auto">
        <a:xfrm>
          <a:off x="4686300" y="148590000"/>
          <a:ext cx="85725" cy="202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0" name="Text Box 25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1" name="Text Box 25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2" name="Text Box 25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3" name="Text Box 25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4" name="Text Box 25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5" name="Text Box 25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6" name="Text Box 25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7" name="Text Box 25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8" name="Text Box 25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79" name="Text Box 25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0" name="Text Box 25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1" name="Text Box 25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2" name="Text Box 25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3" name="Text Box 25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4" name="Text Box 26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5" name="Text Box 26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6" name="Text Box 26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7" name="Text Box 26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8" name="Text Box 26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89" name="Text Box 26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0" name="Text Box 26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1" name="Text Box 26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2" name="Text Box 26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3" name="Text Box 26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4" name="Text Box 26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5" name="Text Box 26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6" name="Text Box 26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7" name="Text Box 26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8" name="Text Box 26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599" name="Text Box 26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0" name="Text Box 26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1" name="Text Box 26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2" name="Text Box 26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3" name="Text Box 26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4" name="Text Box 26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5" name="Text Box 26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6" name="Text Box 26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7" name="Text Box 26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8" name="Text Box 26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09" name="Text Box 26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0" name="Text Box 26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1" name="Text Box 26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2" name="Text Box 26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3" name="Text Box 26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4" name="Text Box 26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5" name="Text Box 26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6" name="Text Box 26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7" name="Text Box 26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8" name="Text Box 26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19" name="Text Box 26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0" name="Text Box 26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1" name="Text Box 26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2" name="Text Box 26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3" name="Text Box 26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4" name="Text Box 26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5" name="Text Box 26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6" name="Text Box 26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7" name="Text Box 26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8" name="Text Box 26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29" name="Text Box 26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0" name="Text Box 26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1" name="Text Box 26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2" name="Text Box 26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3" name="Text Box 26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4" name="Text Box 26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5" name="Text Box 26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6" name="Text Box 26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7" name="Text Box 26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8" name="Text Box 26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39" name="Text Box 26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0" name="Text Box 26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1" name="Text Box 26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2" name="Text Box 27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3" name="Text Box 27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4" name="Text Box 27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5" name="Text Box 27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6" name="Text Box 27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7" name="Text Box 27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8" name="Text Box 27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49" name="Text Box 27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0" name="Text Box 27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1" name="Text Box 27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2" name="Text Box 27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3" name="Text Box 27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4" name="Text Box 27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5" name="Text Box 27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6" name="Text Box 27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7" name="Text Box 27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8" name="Text Box 27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59" name="Text Box 27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0" name="Text Box 27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1" name="Text Box 27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2" name="Text Box 27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3" name="Text Box 27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4" name="Text Box 27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5" name="Text Box 27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6" name="Text Box 27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7" name="Text Box 27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8" name="Text Box 27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69" name="Text Box 27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0" name="Text Box 27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1" name="Text Box 27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2" name="Text Box 27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3" name="Text Box 27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4" name="Text Box 27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5" name="Text Box 27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6" name="Text Box 27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7" name="Text Box 27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8" name="Text Box 27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79" name="Text Box 27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0" name="Text Box 27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1" name="Text Box 27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2" name="Text Box 27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3" name="Text Box 27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4" name="Text Box 27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5" name="Text Box 27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6" name="Text Box 27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7" name="Text Box 27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8" name="Text Box 27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89" name="Text Box 27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0" name="Text Box 27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1" name="Text Box 27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2" name="Text Box 27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3" name="Text Box 27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4" name="Text Box 27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5" name="Text Box 27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6" name="Text Box 27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7" name="Text Box 27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8" name="Text Box 27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699" name="Text Box 27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0" name="Text Box 27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1" name="Text Box 27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2" name="Text Box 27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3" name="Text Box 27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4" name="Text Box 27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5" name="Text Box 27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6" name="Text Box 27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7" name="Text Box 27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8" name="Text Box 27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09" name="Text Box 27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0" name="Text Box 27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1" name="Text Box 27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2" name="Text Box 27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3" name="Text Box 27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4" name="Text Box 27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5" name="Text Box 27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6" name="Text Box 27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7" name="Text Box 27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8" name="Text Box 27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19" name="Text Box 27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0" name="Text Box 27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1" name="Text Box 27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2" name="Text Box 27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3" name="Text Box 27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4" name="Text Box 27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5" name="Text Box 27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6" name="Text Box 27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7" name="Text Box 27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8" name="Text Box 27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29" name="Text Box 27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0" name="Text Box 27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1" name="Text Box 27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2" name="Text Box 27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3" name="Text Box 27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4" name="Text Box 27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5" name="Text Box 27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6" name="Text Box 27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7" name="Text Box 27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8" name="Text Box 27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39" name="Text Box 27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0" name="Text Box 27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1" name="Text Box 27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2" name="Text Box 28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3" name="Text Box 28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4" name="Text Box 28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5" name="Text Box 28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6" name="Text Box 28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7" name="Text Box 28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8" name="Text Box 28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49" name="Text Box 28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0" name="Text Box 28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1" name="Text Box 28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2" name="Text Box 28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3" name="Text Box 28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4" name="Text Box 28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5" name="Text Box 28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6" name="Text Box 28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7" name="Text Box 28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8" name="Text Box 28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59" name="Text Box 28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0" name="Text Box 28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1" name="Text Box 28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2" name="Text Box 28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3" name="Text Box 28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4" name="Text Box 28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5" name="Text Box 28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6" name="Text Box 28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7" name="Text Box 28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8" name="Text Box 28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69" name="Text Box 28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0" name="Text Box 28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1" name="Text Box 28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2" name="Text Box 28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3" name="Text Box 28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4" name="Text Box 28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5" name="Text Box 28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6" name="Text Box 28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7" name="Text Box 28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8" name="Text Box 28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79" name="Text Box 28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0" name="Text Box 28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1" name="Text Box 28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2" name="Text Box 28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3" name="Text Box 28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4" name="Text Box 28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5" name="Text Box 28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6" name="Text Box 28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7" name="Text Box 28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8" name="Text Box 28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89" name="Text Box 28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0" name="Text Box 28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1" name="Text Box 28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2" name="Text Box 28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3" name="Text Box 28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4" name="Text Box 28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5" name="Text Box 28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6" name="Text Box 28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7" name="Text Box 28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8" name="Text Box 28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799" name="Text Box 28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0" name="Text Box 28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1" name="Text Box 28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2" name="Text Box 28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3" name="Text Box 28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4" name="Text Box 28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5" name="Text Box 28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6" name="Text Box 28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7" name="Text Box 28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8" name="Text Box 28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09" name="Text Box 28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0" name="Text Box 28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1" name="Text Box 28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2" name="Text Box 28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3" name="Text Box 28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4" name="Text Box 28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5" name="Text Box 28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6" name="Text Box 28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7" name="Text Box 28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8" name="Text Box 28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19" name="Text Box 28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0" name="Text Box 28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1" name="Text Box 28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2" name="Text Box 28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3" name="Text Box 28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4" name="Text Box 28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5" name="Text Box 28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6" name="Text Box 28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7" name="Text Box 28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8" name="Text Box 28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29" name="Text Box 28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0" name="Text Box 28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1" name="Text Box 28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2" name="Text Box 28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3" name="Text Box 28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4" name="Text Box 28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5" name="Text Box 28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6" name="Text Box 28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7" name="Text Box 28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8" name="Text Box 28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39" name="Text Box 28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0" name="Text Box 28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1" name="Text Box 28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2" name="Text Box 29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3" name="Text Box 29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4" name="Text Box 29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5" name="Text Box 29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6" name="Text Box 29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7" name="Text Box 29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8" name="Text Box 29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49" name="Text Box 29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0" name="Text Box 29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1" name="Text Box 29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2" name="Text Box 29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3" name="Text Box 29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4" name="Text Box 29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5" name="Text Box 29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6" name="Text Box 29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7" name="Text Box 29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8" name="Text Box 29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59" name="Text Box 29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0" name="Text Box 29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1" name="Text Box 29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2" name="Text Box 29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3" name="Text Box 29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4" name="Text Box 29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5" name="Text Box 29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6" name="Text Box 29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7" name="Text Box 29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8" name="Text Box 29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69" name="Text Box 29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0" name="Text Box 29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1" name="Text Box 29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2" name="Text Box 29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3" name="Text Box 29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4" name="Text Box 29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5" name="Text Box 29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6" name="Text Box 29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7" name="Text Box 29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8" name="Text Box 29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79" name="Text Box 29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0" name="Text Box 29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1" name="Text Box 29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2" name="Text Box 29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3" name="Text Box 29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4" name="Text Box 29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5" name="Text Box 29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6" name="Text Box 29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7" name="Text Box 29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8" name="Text Box 29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89" name="Text Box 29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0" name="Text Box 29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1" name="Text Box 29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2" name="Text Box 29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3" name="Text Box 29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4" name="Text Box 29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5" name="Text Box 29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6" name="Text Box 29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7" name="Text Box 29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8" name="Text Box 29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899" name="Text Box 29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0" name="Text Box 29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1" name="Text Box 29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2" name="Text Box 29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3" name="Text Box 29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4" name="Text Box 29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5" name="Text Box 29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6" name="Text Box 29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7" name="Text Box 29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8" name="Text Box 29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09" name="Text Box 29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0" name="Text Box 29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1" name="Text Box 29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2" name="Text Box 29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3" name="Text Box 29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4" name="Text Box 29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5" name="Text Box 29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6" name="Text Box 29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7" name="Text Box 29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8" name="Text Box 29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19" name="Text Box 29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0" name="Text Box 29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1" name="Text Box 29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2" name="Text Box 29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3" name="Text Box 29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4" name="Text Box 29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5" name="Text Box 29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6" name="Text Box 29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7" name="Text Box 29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8" name="Text Box 29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29" name="Text Box 29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0" name="Text Box 29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1" name="Text Box 29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2" name="Text Box 29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3" name="Text Box 29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4" name="Text Box 29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5" name="Text Box 29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6" name="Text Box 29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7" name="Text Box 29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8" name="Text Box 29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39" name="Text Box 29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0" name="Text Box 29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1" name="Text Box 29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2" name="Text Box 30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3" name="Text Box 30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4" name="Text Box 30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5" name="Text Box 30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6" name="Text Box 30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7" name="Text Box 30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8" name="Text Box 30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49" name="Text Box 30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0" name="Text Box 30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1" name="Text Box 30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2" name="Text Box 30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3" name="Text Box 30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4" name="Text Box 30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5" name="Text Box 30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6" name="Text Box 30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7" name="Text Box 30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8" name="Text Box 30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59" name="Text Box 30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0" name="Text Box 30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1" name="Text Box 30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2" name="Text Box 30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3" name="Text Box 30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4" name="Text Box 30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5" name="Text Box 30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6" name="Text Box 30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7" name="Text Box 30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8" name="Text Box 30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69" name="Text Box 30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0" name="Text Box 30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1" name="Text Box 30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2" name="Text Box 30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3" name="Text Box 30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4" name="Text Box 30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5" name="Text Box 30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6" name="Text Box 30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7" name="Text Box 30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8" name="Text Box 30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79" name="Text Box 30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0" name="Text Box 30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1" name="Text Box 30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2" name="Text Box 30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3" name="Text Box 30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4" name="Text Box 30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5" name="Text Box 30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6" name="Text Box 30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7" name="Text Box 30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8" name="Text Box 30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89" name="Text Box 30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0" name="Text Box 30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1" name="Text Box 30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2" name="Text Box 30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3" name="Text Box 30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4" name="Text Box 30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5" name="Text Box 30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6" name="Text Box 30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7" name="Text Box 30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8" name="Text Box 30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19999" name="Text Box 30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0" name="Text Box 30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1" name="Text Box 30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2" name="Text Box 30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3" name="Text Box 30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4" name="Text Box 30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5" name="Text Box 30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6" name="Text Box 30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7" name="Text Box 30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8" name="Text Box 30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09" name="Text Box 30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0" name="Text Box 30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1" name="Text Box 30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2" name="Text Box 30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3" name="Text Box 30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4" name="Text Box 30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5" name="Text Box 30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6" name="Text Box 30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7" name="Text Box 30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8" name="Text Box 30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19" name="Text Box 30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0" name="Text Box 30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1" name="Text Box 30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2" name="Text Box 30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3" name="Text Box 30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4" name="Text Box 30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5" name="Text Box 30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6" name="Text Box 30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7" name="Text Box 30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8" name="Text Box 30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29" name="Text Box 30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0" name="Text Box 30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1" name="Text Box 30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2" name="Text Box 30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3" name="Text Box 30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4" name="Text Box 30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5" name="Text Box 30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6" name="Text Box 30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7" name="Text Box 30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8" name="Text Box 30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39" name="Text Box 30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0" name="Text Box 30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1" name="Text Box 30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2" name="Text Box 31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3" name="Text Box 31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4" name="Text Box 31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5" name="Text Box 31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6" name="Text Box 31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7" name="Text Box 31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8" name="Text Box 31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49" name="Text Box 31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0" name="Text Box 31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1" name="Text Box 31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2" name="Text Box 31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3" name="Text Box 31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4" name="Text Box 31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5" name="Text Box 31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6" name="Text Box 31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7" name="Text Box 31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8" name="Text Box 31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59" name="Text Box 31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0" name="Text Box 31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1" name="Text Box 31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2" name="Text Box 31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3" name="Text Box 31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4" name="Text Box 31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5" name="Text Box 31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6" name="Text Box 31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7" name="Text Box 31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8" name="Text Box 31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69" name="Text Box 31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0" name="Text Box 31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1" name="Text Box 31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2" name="Text Box 31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3" name="Text Box 31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4" name="Text Box 31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5" name="Text Box 31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6" name="Text Box 31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7" name="Text Box 31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8" name="Text Box 31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79" name="Text Box 31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0" name="Text Box 31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1" name="Text Box 31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2" name="Text Box 31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3" name="Text Box 31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4" name="Text Box 31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5" name="Text Box 31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6" name="Text Box 31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7" name="Text Box 31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8" name="Text Box 31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89" name="Text Box 31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0" name="Text Box 31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1" name="Text Box 31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2" name="Text Box 31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3" name="Text Box 31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4" name="Text Box 31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5" name="Text Box 31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6" name="Text Box 31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7" name="Text Box 31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8" name="Text Box 31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099" name="Text Box 31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0" name="Text Box 31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1" name="Text Box 31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2" name="Text Box 31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3" name="Text Box 31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4" name="Text Box 31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5" name="Text Box 31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6" name="Text Box 31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7" name="Text Box 31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8" name="Text Box 31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09" name="Text Box 31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0" name="Text Box 31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1" name="Text Box 31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2" name="Text Box 31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3" name="Text Box 31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4" name="Text Box 31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5" name="Text Box 31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6" name="Text Box 31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7" name="Text Box 31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8" name="Text Box 31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19" name="Text Box 31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0" name="Text Box 31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1" name="Text Box 31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2" name="Text Box 31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3" name="Text Box 31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4" name="Text Box 31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5" name="Text Box 31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6" name="Text Box 31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7" name="Text Box 31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8" name="Text Box 31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29" name="Text Box 31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0" name="Text Box 31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1" name="Text Box 31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2" name="Text Box 31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3" name="Text Box 31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4" name="Text Box 31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5" name="Text Box 31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6" name="Text Box 31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7" name="Text Box 31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8" name="Text Box 31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39" name="Text Box 31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0" name="Text Box 31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1" name="Text Box 31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2" name="Text Box 32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3" name="Text Box 32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4" name="Text Box 32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5" name="Text Box 32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6" name="Text Box 32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7" name="Text Box 32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8" name="Text Box 32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49" name="Text Box 32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0" name="Text Box 32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1" name="Text Box 32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2" name="Text Box 32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3" name="Text Box 32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4" name="Text Box 32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5" name="Text Box 32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6" name="Text Box 32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7" name="Text Box 32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8" name="Text Box 32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59" name="Text Box 32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0" name="Text Box 32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1" name="Text Box 32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2" name="Text Box 32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3" name="Text Box 32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4" name="Text Box 32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5" name="Text Box 32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6" name="Text Box 32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7" name="Text Box 32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8" name="Text Box 32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69" name="Text Box 32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0" name="Text Box 32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1" name="Text Box 32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2" name="Text Box 32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3" name="Text Box 32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4" name="Text Box 32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5" name="Text Box 32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6" name="Text Box 32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7" name="Text Box 32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8" name="Text Box 32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79" name="Text Box 32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0" name="Text Box 32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1" name="Text Box 32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2" name="Text Box 32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3" name="Text Box 32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4" name="Text Box 32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5" name="Text Box 32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6" name="Text Box 32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7" name="Text Box 32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8" name="Text Box 32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89" name="Text Box 32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0" name="Text Box 32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1" name="Text Box 32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2" name="Text Box 32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3" name="Text Box 32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4" name="Text Box 32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5" name="Text Box 32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6" name="Text Box 32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7" name="Text Box 32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8" name="Text Box 32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199" name="Text Box 32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0" name="Text Box 32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1" name="Text Box 32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2" name="Text Box 32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3" name="Text Box 32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4" name="Text Box 32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5" name="Text Box 32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6" name="Text Box 32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7" name="Text Box 32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8" name="Text Box 32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09" name="Text Box 32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0" name="Text Box 32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1" name="Text Box 32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2" name="Text Box 32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3" name="Text Box 32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4" name="Text Box 32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5" name="Text Box 32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6" name="Text Box 32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7" name="Text Box 32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8" name="Text Box 32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19" name="Text Box 32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0" name="Text Box 32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1" name="Text Box 32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2" name="Text Box 32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3" name="Text Box 32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4" name="Text Box 32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5" name="Text Box 32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6" name="Text Box 32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7" name="Text Box 32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8" name="Text Box 32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29" name="Text Box 32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0" name="Text Box 32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1" name="Text Box 32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2" name="Text Box 32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3" name="Text Box 32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4" name="Text Box 32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5" name="Text Box 32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6" name="Text Box 32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7" name="Text Box 32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8" name="Text Box 32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39" name="Text Box 32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0" name="Text Box 32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1" name="Text Box 32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2" name="Text Box 33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3" name="Text Box 33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4" name="Text Box 33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5" name="Text Box 33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6" name="Text Box 33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7" name="Text Box 33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8" name="Text Box 33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49" name="Text Box 33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0" name="Text Box 33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1" name="Text Box 33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2" name="Text Box 33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3" name="Text Box 33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4" name="Text Box 33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5" name="Text Box 33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6" name="Text Box 33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7" name="Text Box 33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8" name="Text Box 33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59" name="Text Box 33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0" name="Text Box 33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1" name="Text Box 33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2" name="Text Box 33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3" name="Text Box 33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4" name="Text Box 33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5" name="Text Box 33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6" name="Text Box 33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7" name="Text Box 33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8" name="Text Box 33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69" name="Text Box 33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0" name="Text Box 33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1" name="Text Box 33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2" name="Text Box 33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3" name="Text Box 33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4" name="Text Box 33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5" name="Text Box 33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6" name="Text Box 33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7" name="Text Box 33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8" name="Text Box 33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79" name="Text Box 33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0" name="Text Box 33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1" name="Text Box 33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2" name="Text Box 33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3" name="Text Box 33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4" name="Text Box 33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5" name="Text Box 33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6" name="Text Box 33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7" name="Text Box 33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8" name="Text Box 33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89" name="Text Box 33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0" name="Text Box 33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1" name="Text Box 33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2" name="Text Box 33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3" name="Text Box 33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4" name="Text Box 33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5" name="Text Box 33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6" name="Text Box 33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7" name="Text Box 33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8" name="Text Box 33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299" name="Text Box 33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0" name="Text Box 33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1" name="Text Box 33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2" name="Text Box 33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3" name="Text Box 33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4" name="Text Box 33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5" name="Text Box 33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6" name="Text Box 33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7" name="Text Box 33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8" name="Text Box 33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09" name="Text Box 33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0" name="Text Box 33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1" name="Text Box 33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2" name="Text Box 33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3" name="Text Box 33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4" name="Text Box 33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5" name="Text Box 33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6" name="Text Box 33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7" name="Text Box 33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8" name="Text Box 33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19" name="Text Box 33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0" name="Text Box 33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1" name="Text Box 33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2" name="Text Box 33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3" name="Text Box 33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4" name="Text Box 33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5" name="Text Box 33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6" name="Text Box 33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7" name="Text Box 33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8" name="Text Box 33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29" name="Text Box 33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0" name="Text Box 33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1" name="Text Box 33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2" name="Text Box 33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3" name="Text Box 33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4" name="Text Box 33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5" name="Text Box 33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6" name="Text Box 33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7" name="Text Box 33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8" name="Text Box 33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39" name="Text Box 33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0" name="Text Box 33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1" name="Text Box 33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2" name="Text Box 34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3" name="Text Box 34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4" name="Text Box 34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5" name="Text Box 34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6" name="Text Box 34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7" name="Text Box 34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8" name="Text Box 34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49" name="Text Box 34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0" name="Text Box 34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1" name="Text Box 34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2" name="Text Box 34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3" name="Text Box 34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4" name="Text Box 34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5" name="Text Box 34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6" name="Text Box 34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7" name="Text Box 34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8" name="Text Box 34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59" name="Text Box 34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0" name="Text Box 34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1" name="Text Box 34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2" name="Text Box 34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3" name="Text Box 34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4" name="Text Box 34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5" name="Text Box 34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6" name="Text Box 34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7" name="Text Box 34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8" name="Text Box 34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69" name="Text Box 34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0" name="Text Box 34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1" name="Text Box 34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2" name="Text Box 34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3" name="Text Box 34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4" name="Text Box 34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5" name="Text Box 34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6" name="Text Box 34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7" name="Text Box 34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8" name="Text Box 34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79" name="Text Box 34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0" name="Text Box 34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1" name="Text Box 34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2" name="Text Box 34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3" name="Text Box 34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4" name="Text Box 34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5" name="Text Box 34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6" name="Text Box 34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7" name="Text Box 34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8" name="Text Box 34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89" name="Text Box 34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0" name="Text Box 34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1" name="Text Box 34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2" name="Text Box 34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3" name="Text Box 34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4" name="Text Box 34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5" name="Text Box 34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6" name="Text Box 34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7" name="Text Box 34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8" name="Text Box 34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399" name="Text Box 34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0" name="Text Box 34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1" name="Text Box 34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2" name="Text Box 34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3" name="Text Box 34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4" name="Text Box 34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5" name="Text Box 34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6" name="Text Box 34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7" name="Text Box 34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8" name="Text Box 34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09" name="Text Box 34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0" name="Text Box 34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1" name="Text Box 34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2" name="Text Box 34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3" name="Text Box 34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4" name="Text Box 34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5" name="Text Box 34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6" name="Text Box 34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7" name="Text Box 34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8" name="Text Box 34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19" name="Text Box 34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0" name="Text Box 34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1" name="Text Box 34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2" name="Text Box 34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3" name="Text Box 34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4" name="Text Box 34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5" name="Text Box 34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6" name="Text Box 34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7" name="Text Box 34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8" name="Text Box 34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29" name="Text Box 34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0" name="Text Box 34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1" name="Text Box 34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2" name="Text Box 34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3" name="Text Box 34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4" name="Text Box 34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5" name="Text Box 34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6" name="Text Box 34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7" name="Text Box 34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8" name="Text Box 34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39" name="Text Box 34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0" name="Text Box 34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1" name="Text Box 34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2" name="Text Box 35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3" name="Text Box 35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4" name="Text Box 35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5" name="Text Box 35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6" name="Text Box 35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7" name="Text Box 35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8" name="Text Box 35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49" name="Text Box 35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0" name="Text Box 35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1" name="Text Box 35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2" name="Text Box 35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3" name="Text Box 35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4" name="Text Box 35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5" name="Text Box 35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6" name="Text Box 35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7" name="Text Box 35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8" name="Text Box 35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59" name="Text Box 35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0" name="Text Box 35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1" name="Text Box 35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2" name="Text Box 35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3" name="Text Box 35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4" name="Text Box 35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5" name="Text Box 35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6" name="Text Box 35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7" name="Text Box 35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8" name="Text Box 35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69" name="Text Box 35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0" name="Text Box 35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1" name="Text Box 35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2" name="Text Box 35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3" name="Text Box 35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4" name="Text Box 35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5" name="Text Box 35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6" name="Text Box 35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7" name="Text Box 35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8" name="Text Box 35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79" name="Text Box 35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0" name="Text Box 35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1" name="Text Box 35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2" name="Text Box 35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3" name="Text Box 35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4" name="Text Box 35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5" name="Text Box 35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6" name="Text Box 35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7" name="Text Box 35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8" name="Text Box 35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89" name="Text Box 35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0" name="Text Box 35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1" name="Text Box 35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2" name="Text Box 35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3" name="Text Box 35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4" name="Text Box 35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5" name="Text Box 35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6" name="Text Box 35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7" name="Text Box 35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8" name="Text Box 35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499" name="Text Box 35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0" name="Text Box 35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1" name="Text Box 35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2" name="Text Box 35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3" name="Text Box 35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4" name="Text Box 35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5" name="Text Box 35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6" name="Text Box 35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7" name="Text Box 35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8" name="Text Box 35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09" name="Text Box 35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0" name="Text Box 35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1" name="Text Box 35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2" name="Text Box 35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3" name="Text Box 35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4" name="Text Box 35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5" name="Text Box 35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6" name="Text Box 35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7" name="Text Box 35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8" name="Text Box 35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19" name="Text Box 35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0" name="Text Box 35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1" name="Text Box 35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2" name="Text Box 35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3" name="Text Box 35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4" name="Text Box 35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5" name="Text Box 35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6" name="Text Box 35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7" name="Text Box 35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8" name="Text Box 35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29" name="Text Box 35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0" name="Text Box 35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1" name="Text Box 35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2" name="Text Box 35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3" name="Text Box 35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4" name="Text Box 35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5" name="Text Box 35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6" name="Text Box 35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7" name="Text Box 35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8" name="Text Box 35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39" name="Text Box 35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0" name="Text Box 35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1" name="Text Box 35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2" name="Text Box 36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3" name="Text Box 36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4" name="Text Box 36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5" name="Text Box 36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6" name="Text Box 36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7" name="Text Box 36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8" name="Text Box 36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49" name="Text Box 36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0" name="Text Box 36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1" name="Text Box 36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2" name="Text Box 36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3" name="Text Box 36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4" name="Text Box 36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5" name="Text Box 36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6" name="Text Box 36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7" name="Text Box 36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8" name="Text Box 36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59" name="Text Box 36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0" name="Text Box 36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1" name="Text Box 36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2" name="Text Box 36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3" name="Text Box 36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4" name="Text Box 36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5" name="Text Box 36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6" name="Text Box 36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7" name="Text Box 36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8" name="Text Box 36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69" name="Text Box 36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0" name="Text Box 36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1" name="Text Box 36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2" name="Text Box 36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3" name="Text Box 36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4" name="Text Box 36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5" name="Text Box 36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6" name="Text Box 36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7" name="Text Box 36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8" name="Text Box 36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79" name="Text Box 36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0" name="Text Box 36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1" name="Text Box 36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2" name="Text Box 36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3" name="Text Box 36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4" name="Text Box 36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5" name="Text Box 36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6" name="Text Box 36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7" name="Text Box 36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8" name="Text Box 36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89" name="Text Box 36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0" name="Text Box 36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1" name="Text Box 36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2" name="Text Box 36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3" name="Text Box 36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4" name="Text Box 36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5" name="Text Box 36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6" name="Text Box 36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7" name="Text Box 36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8" name="Text Box 36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599" name="Text Box 36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0" name="Text Box 36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1" name="Text Box 36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2" name="Text Box 36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3" name="Text Box 36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4" name="Text Box 36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5" name="Text Box 36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6" name="Text Box 36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7" name="Text Box 36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8" name="Text Box 36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09" name="Text Box 36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0" name="Text Box 36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1" name="Text Box 36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2" name="Text Box 36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3" name="Text Box 36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4" name="Text Box 36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5" name="Text Box 36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6" name="Text Box 36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7" name="Text Box 36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8" name="Text Box 36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19" name="Text Box 36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0" name="Text Box 36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1" name="Text Box 36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2" name="Text Box 36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3" name="Text Box 36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4" name="Text Box 36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5" name="Text Box 36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6" name="Text Box 36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7" name="Text Box 36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8" name="Text Box 36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29" name="Text Box 36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0" name="Text Box 36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1" name="Text Box 36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2" name="Text Box 36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3" name="Text Box 36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4" name="Text Box 36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5" name="Text Box 36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6" name="Text Box 36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7" name="Text Box 36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8" name="Text Box 36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39" name="Text Box 36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0" name="Text Box 36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1" name="Text Box 36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2" name="Text Box 37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3" name="Text Box 37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4" name="Text Box 37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5" name="Text Box 37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6" name="Text Box 37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7" name="Text Box 37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8" name="Text Box 37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49" name="Text Box 37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0" name="Text Box 37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1" name="Text Box 37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2" name="Text Box 37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3" name="Text Box 37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4" name="Text Box 37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5" name="Text Box 37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6" name="Text Box 37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7" name="Text Box 37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8" name="Text Box 37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59" name="Text Box 37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0" name="Text Box 37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1" name="Text Box 37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2" name="Text Box 37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3" name="Text Box 37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4" name="Text Box 37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5" name="Text Box 37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6" name="Text Box 37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7" name="Text Box 37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8" name="Text Box 37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69" name="Text Box 37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0" name="Text Box 37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1" name="Text Box 37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2" name="Text Box 37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3" name="Text Box 37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4" name="Text Box 37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5" name="Text Box 37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6" name="Text Box 37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7" name="Text Box 37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8" name="Text Box 37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79" name="Text Box 37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0" name="Text Box 37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1" name="Text Box 37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2" name="Text Box 37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3" name="Text Box 37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4" name="Text Box 37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5" name="Text Box 37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6" name="Text Box 37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7" name="Text Box 37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8" name="Text Box 37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89" name="Text Box 37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0" name="Text Box 37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1" name="Text Box 37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2" name="Text Box 37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3" name="Text Box 37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4" name="Text Box 37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5" name="Text Box 37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6" name="Text Box 37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7" name="Text Box 37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8" name="Text Box 37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699" name="Text Box 37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0" name="Text Box 37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1" name="Text Box 37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2" name="Text Box 37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3" name="Text Box 37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4" name="Text Box 37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5" name="Text Box 37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6" name="Text Box 37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7" name="Text Box 37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8" name="Text Box 37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09" name="Text Box 37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0" name="Text Box 37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1" name="Text Box 37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2" name="Text Box 37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3" name="Text Box 37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4" name="Text Box 37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5" name="Text Box 37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6" name="Text Box 37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7" name="Text Box 37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8" name="Text Box 37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19" name="Text Box 37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0" name="Text Box 37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1" name="Text Box 37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2" name="Text Box 37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3" name="Text Box 37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4" name="Text Box 37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5" name="Text Box 37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6" name="Text Box 37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7" name="Text Box 37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8" name="Text Box 37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29" name="Text Box 37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0" name="Text Box 37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1" name="Text Box 37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2" name="Text Box 37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3" name="Text Box 37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4" name="Text Box 37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5" name="Text Box 37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6" name="Text Box 37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7" name="Text Box 37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8" name="Text Box 37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39" name="Text Box 37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0" name="Text Box 37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1" name="Text Box 37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2" name="Text Box 38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3" name="Text Box 38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4" name="Text Box 38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5" name="Text Box 38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6" name="Text Box 38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7" name="Text Box 38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8" name="Text Box 38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49" name="Text Box 38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0" name="Text Box 38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1" name="Text Box 38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2" name="Text Box 38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3" name="Text Box 38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4" name="Text Box 38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5" name="Text Box 38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6" name="Text Box 38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7" name="Text Box 38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8" name="Text Box 38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59" name="Text Box 38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0" name="Text Box 38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1" name="Text Box 38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2" name="Text Box 38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3" name="Text Box 38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4" name="Text Box 38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5" name="Text Box 38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6" name="Text Box 38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7" name="Text Box 38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8" name="Text Box 38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69" name="Text Box 38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0" name="Text Box 38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1" name="Text Box 38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2" name="Text Box 38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3" name="Text Box 38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4" name="Text Box 38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5" name="Text Box 38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6" name="Text Box 38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7" name="Text Box 38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8" name="Text Box 38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79" name="Text Box 38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0" name="Text Box 38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1" name="Text Box 38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2" name="Text Box 38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3" name="Text Box 38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4" name="Text Box 38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5" name="Text Box 38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6" name="Text Box 38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7" name="Text Box 38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8" name="Text Box 38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89" name="Text Box 38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0" name="Text Box 38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1" name="Text Box 38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2" name="Text Box 38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3" name="Text Box 38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4" name="Text Box 38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5" name="Text Box 38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6" name="Text Box 38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7" name="Text Box 38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8" name="Text Box 38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799" name="Text Box 38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0" name="Text Box 38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1" name="Text Box 38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2" name="Text Box 38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3" name="Text Box 38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4" name="Text Box 38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5" name="Text Box 38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6" name="Text Box 38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7" name="Text Box 38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8" name="Text Box 38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09" name="Text Box 38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0" name="Text Box 38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1" name="Text Box 38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2" name="Text Box 38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3" name="Text Box 38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4" name="Text Box 38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5" name="Text Box 38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6" name="Text Box 38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7" name="Text Box 38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8" name="Text Box 38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19" name="Text Box 38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0" name="Text Box 38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1" name="Text Box 38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2" name="Text Box 38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3" name="Text Box 38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4" name="Text Box 38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5" name="Text Box 38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6" name="Text Box 38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7" name="Text Box 38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8" name="Text Box 38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29" name="Text Box 38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0" name="Text Box 38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1" name="Text Box 38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2" name="Text Box 38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3" name="Text Box 38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4" name="Text Box 38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5" name="Text Box 38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6" name="Text Box 38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7" name="Text Box 38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8" name="Text Box 38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39" name="Text Box 38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0" name="Text Box 38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1" name="Text Box 38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2" name="Text Box 39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3" name="Text Box 39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4" name="Text Box 39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5" name="Text Box 39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6" name="Text Box 39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7" name="Text Box 39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8" name="Text Box 39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49" name="Text Box 39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0" name="Text Box 39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1" name="Text Box 39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2" name="Text Box 39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3" name="Text Box 39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4" name="Text Box 39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5" name="Text Box 39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6" name="Text Box 39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7" name="Text Box 39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8" name="Text Box 39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59" name="Text Box 39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0" name="Text Box 39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1" name="Text Box 39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2" name="Text Box 39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3" name="Text Box 39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4" name="Text Box 39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5" name="Text Box 39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6" name="Text Box 39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7" name="Text Box 39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8" name="Text Box 39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69" name="Text Box 39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0" name="Text Box 39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1" name="Text Box 39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2" name="Text Box 39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3" name="Text Box 39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4" name="Text Box 39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5" name="Text Box 39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6" name="Text Box 39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7" name="Text Box 39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8" name="Text Box 39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79" name="Text Box 39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0" name="Text Box 39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1" name="Text Box 39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2" name="Text Box 39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3" name="Text Box 39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4" name="Text Box 39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5" name="Text Box 39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6" name="Text Box 39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7" name="Text Box 39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8" name="Text Box 39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89" name="Text Box 39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0" name="Text Box 39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1" name="Text Box 39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2" name="Text Box 39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3" name="Text Box 39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4" name="Text Box 39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5" name="Text Box 39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6" name="Text Box 39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7" name="Text Box 39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8" name="Text Box 39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899" name="Text Box 39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0" name="Text Box 39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1" name="Text Box 39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2" name="Text Box 39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3" name="Text Box 39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4" name="Text Box 39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5" name="Text Box 39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6" name="Text Box 39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7" name="Text Box 39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8" name="Text Box 39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09" name="Text Box 39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0" name="Text Box 39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1" name="Text Box 39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2" name="Text Box 39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3" name="Text Box 39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4" name="Text Box 39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5" name="Text Box 39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6" name="Text Box 39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7" name="Text Box 39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8" name="Text Box 39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19" name="Text Box 39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0" name="Text Box 39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1" name="Text Box 39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2" name="Text Box 39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3" name="Text Box 39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4" name="Text Box 39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5" name="Text Box 39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6" name="Text Box 39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7" name="Text Box 39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8" name="Text Box 39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29" name="Text Box 39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0" name="Text Box 39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1" name="Text Box 39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2" name="Text Box 39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3" name="Text Box 39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4" name="Text Box 39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5" name="Text Box 39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6" name="Text Box 39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7" name="Text Box 39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8" name="Text Box 39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39" name="Text Box 39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0" name="Text Box 39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1" name="Text Box 39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2" name="Text Box 40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3" name="Text Box 40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4" name="Text Box 40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5" name="Text Box 40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6" name="Text Box 40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7" name="Text Box 40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8" name="Text Box 40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49" name="Text Box 40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0" name="Text Box 40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1" name="Text Box 40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2" name="Text Box 40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3" name="Text Box 40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4" name="Text Box 40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5" name="Text Box 40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6" name="Text Box 40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7" name="Text Box 40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8" name="Text Box 40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59" name="Text Box 40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0" name="Text Box 40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1" name="Text Box 40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2" name="Text Box 40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3" name="Text Box 40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4" name="Text Box 40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5" name="Text Box 40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6" name="Text Box 40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7" name="Text Box 40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8" name="Text Box 40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69" name="Text Box 40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0" name="Text Box 40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1" name="Text Box 40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2" name="Text Box 40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3" name="Text Box 40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4" name="Text Box 40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5" name="Text Box 40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6" name="Text Box 40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7" name="Text Box 40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8" name="Text Box 40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79" name="Text Box 40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0" name="Text Box 40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1" name="Text Box 40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2" name="Text Box 40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3" name="Text Box 40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4" name="Text Box 40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5" name="Text Box 40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6" name="Text Box 40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7" name="Text Box 40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8" name="Text Box 40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89" name="Text Box 40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0" name="Text Box 40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1" name="Text Box 40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2" name="Text Box 40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3" name="Text Box 40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4" name="Text Box 40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5" name="Text Box 40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6" name="Text Box 40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7" name="Text Box 40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8" name="Text Box 40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0999" name="Text Box 40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0" name="Text Box 40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1" name="Text Box 40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2" name="Text Box 40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3" name="Text Box 40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4" name="Text Box 40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5" name="Text Box 40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6" name="Text Box 40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7" name="Text Box 40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8" name="Text Box 40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09" name="Text Box 40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0" name="Text Box 40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1" name="Text Box 40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2" name="Text Box 40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3" name="Text Box 40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4" name="Text Box 40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5" name="Text Box 40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6" name="Text Box 40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7" name="Text Box 40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8" name="Text Box 40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19" name="Text Box 40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0" name="Text Box 40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1" name="Text Box 40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2" name="Text Box 40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3" name="Text Box 40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4" name="Text Box 40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5" name="Text Box 40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6" name="Text Box 40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7" name="Text Box 40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8" name="Text Box 40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29" name="Text Box 40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0" name="Text Box 40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1" name="Text Box 40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2" name="Text Box 40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3" name="Text Box 40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4" name="Text Box 40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5" name="Text Box 40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6" name="Text Box 40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7" name="Text Box 40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8" name="Text Box 40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39" name="Text Box 40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0" name="Text Box 40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1" name="Text Box 40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2" name="Text Box 41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3" name="Text Box 41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4" name="Text Box 41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5" name="Text Box 41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6" name="Text Box 41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7" name="Text Box 41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8" name="Text Box 41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49" name="Text Box 41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0" name="Text Box 41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1" name="Text Box 41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2" name="Text Box 41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3" name="Text Box 41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4" name="Text Box 41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5" name="Text Box 41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6" name="Text Box 41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7" name="Text Box 41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8" name="Text Box 41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59" name="Text Box 41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0" name="Text Box 41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1" name="Text Box 41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2" name="Text Box 41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3" name="Text Box 41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4" name="Text Box 41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5" name="Text Box 41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6" name="Text Box 41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7" name="Text Box 41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8" name="Text Box 41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69" name="Text Box 41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0" name="Text Box 41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1" name="Text Box 41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2" name="Text Box 41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3" name="Text Box 41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4" name="Text Box 41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5" name="Text Box 41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6" name="Text Box 41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7" name="Text Box 41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8" name="Text Box 41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79" name="Text Box 41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0" name="Text Box 41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1" name="Text Box 41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2" name="Text Box 41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3" name="Text Box 41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4" name="Text Box 41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5" name="Text Box 41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6" name="Text Box 41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7" name="Text Box 41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8" name="Text Box 41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89" name="Text Box 41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0" name="Text Box 41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1" name="Text Box 41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2" name="Text Box 41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3" name="Text Box 41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4" name="Text Box 41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5" name="Text Box 41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6" name="Text Box 41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7" name="Text Box 41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8" name="Text Box 41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099" name="Text Box 41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0" name="Text Box 41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1" name="Text Box 41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2" name="Text Box 41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3" name="Text Box 41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4" name="Text Box 41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5" name="Text Box 41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6" name="Text Box 41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7" name="Text Box 41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8" name="Text Box 41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09" name="Text Box 41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0" name="Text Box 41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1" name="Text Box 41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2" name="Text Box 41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3" name="Text Box 41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4" name="Text Box 41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5" name="Text Box 41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6" name="Text Box 41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7" name="Text Box 41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8" name="Text Box 41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19" name="Text Box 41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0" name="Text Box 41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1" name="Text Box 41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2" name="Text Box 41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3" name="Text Box 41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4" name="Text Box 41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5" name="Text Box 41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6" name="Text Box 41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7" name="Text Box 41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8" name="Text Box 41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29" name="Text Box 41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0" name="Text Box 41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1" name="Text Box 41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2" name="Text Box 41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3" name="Text Box 41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4" name="Text Box 41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5" name="Text Box 41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6" name="Text Box 41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7" name="Text Box 41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8" name="Text Box 41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39" name="Text Box 41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0" name="Text Box 41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1" name="Text Box 41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2" name="Text Box 42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3" name="Text Box 42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4" name="Text Box 42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5" name="Text Box 42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6" name="Text Box 42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7" name="Text Box 42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8" name="Text Box 42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49" name="Text Box 42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0" name="Text Box 42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1" name="Text Box 42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2" name="Text Box 42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3" name="Text Box 42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4" name="Text Box 42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5" name="Text Box 42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6" name="Text Box 42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7" name="Text Box 42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8" name="Text Box 42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59" name="Text Box 42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0" name="Text Box 42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1" name="Text Box 42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2" name="Text Box 42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3" name="Text Box 42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4" name="Text Box 42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5" name="Text Box 42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6" name="Text Box 42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7" name="Text Box 42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8" name="Text Box 42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69" name="Text Box 42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0" name="Text Box 42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1" name="Text Box 42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2" name="Text Box 42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3" name="Text Box 42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4" name="Text Box 42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5" name="Text Box 42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6" name="Text Box 42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7" name="Text Box 42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8" name="Text Box 42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79" name="Text Box 42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0" name="Text Box 42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1" name="Text Box 42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2" name="Text Box 42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3" name="Text Box 42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4" name="Text Box 42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5" name="Text Box 42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6" name="Text Box 42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7" name="Text Box 42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8" name="Text Box 42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89" name="Text Box 42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0" name="Text Box 42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1" name="Text Box 42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2" name="Text Box 42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3" name="Text Box 42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4" name="Text Box 42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5" name="Text Box 42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6" name="Text Box 42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7" name="Text Box 42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8" name="Text Box 42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199" name="Text Box 42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0" name="Text Box 42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1" name="Text Box 42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2" name="Text Box 42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3" name="Text Box 42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4" name="Text Box 42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5" name="Text Box 42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6" name="Text Box 42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7" name="Text Box 42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8" name="Text Box 42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09" name="Text Box 42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0" name="Text Box 42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1" name="Text Box 42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2" name="Text Box 42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3" name="Text Box 42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4" name="Text Box 42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5" name="Text Box 42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6" name="Text Box 42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7" name="Text Box 42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8" name="Text Box 42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19" name="Text Box 42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0" name="Text Box 42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1" name="Text Box 42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2" name="Text Box 42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3" name="Text Box 42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4" name="Text Box 42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5" name="Text Box 42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6" name="Text Box 42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7" name="Text Box 42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8" name="Text Box 42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29" name="Text Box 42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0" name="Text Box 42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1" name="Text Box 42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2" name="Text Box 42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3" name="Text Box 42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4" name="Text Box 42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5" name="Text Box 42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6" name="Text Box 42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7" name="Text Box 42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8" name="Text Box 42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39" name="Text Box 42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0" name="Text Box 42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1" name="Text Box 42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2" name="Text Box 43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3" name="Text Box 43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4" name="Text Box 43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5" name="Text Box 43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6" name="Text Box 43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7" name="Text Box 43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8" name="Text Box 43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49" name="Text Box 43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0" name="Text Box 43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1" name="Text Box 43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2" name="Text Box 43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3" name="Text Box 43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4" name="Text Box 43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5" name="Text Box 43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6" name="Text Box 43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7" name="Text Box 43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8" name="Text Box 43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59" name="Text Box 43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0" name="Text Box 43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1" name="Text Box 43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2" name="Text Box 43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3" name="Text Box 43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4" name="Text Box 43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5" name="Text Box 43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6" name="Text Box 43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7" name="Text Box 43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8" name="Text Box 43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69" name="Text Box 43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0" name="Text Box 43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1" name="Text Box 43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2" name="Text Box 43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3" name="Text Box 43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4" name="Text Box 43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5" name="Text Box 43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6" name="Text Box 43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7" name="Text Box 43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8" name="Text Box 43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79" name="Text Box 43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0" name="Text Box 43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1" name="Text Box 43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2" name="Text Box 43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3" name="Text Box 43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4" name="Text Box 43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5" name="Text Box 43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6" name="Text Box 43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7" name="Text Box 43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8" name="Text Box 43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89" name="Text Box 43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0" name="Text Box 43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1" name="Text Box 43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2" name="Text Box 43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3" name="Text Box 43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4" name="Text Box 43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5" name="Text Box 43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6" name="Text Box 43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7" name="Text Box 43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8" name="Text Box 43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299" name="Text Box 43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0" name="Text Box 43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1" name="Text Box 43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2" name="Text Box 43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3" name="Text Box 43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4" name="Text Box 43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5" name="Text Box 43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6" name="Text Box 43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7" name="Text Box 43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8" name="Text Box 43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09" name="Text Box 43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0" name="Text Box 43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1" name="Text Box 43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2" name="Text Box 43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3" name="Text Box 43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4" name="Text Box 43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5" name="Text Box 43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6" name="Text Box 43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7" name="Text Box 43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8" name="Text Box 43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19" name="Text Box 43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0" name="Text Box 43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1" name="Text Box 43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2" name="Text Box 43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3" name="Text Box 43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4" name="Text Box 43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5" name="Text Box 43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6" name="Text Box 43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7" name="Text Box 43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8" name="Text Box 43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29" name="Text Box 43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0" name="Text Box 43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1" name="Text Box 43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2" name="Text Box 43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3" name="Text Box 43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4" name="Text Box 43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5" name="Text Box 43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6" name="Text Box 43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7" name="Text Box 43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8" name="Text Box 43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39" name="Text Box 43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0" name="Text Box 43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1" name="Text Box 43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2" name="Text Box 44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3" name="Text Box 44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4" name="Text Box 44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5" name="Text Box 44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6" name="Text Box 44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7" name="Text Box 44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8" name="Text Box 44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49" name="Text Box 44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0" name="Text Box 44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1" name="Text Box 44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2" name="Text Box 44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3" name="Text Box 44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4" name="Text Box 44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5" name="Text Box 44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6" name="Text Box 44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7" name="Text Box 44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8" name="Text Box 44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59" name="Text Box 44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0" name="Text Box 44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1" name="Text Box 44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2" name="Text Box 44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3" name="Text Box 44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4" name="Text Box 44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5" name="Text Box 44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6" name="Text Box 44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7" name="Text Box 44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8" name="Text Box 44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69" name="Text Box 44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0" name="Text Box 44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1" name="Text Box 44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2" name="Text Box 44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3" name="Text Box 44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4" name="Text Box 44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5" name="Text Box 44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6" name="Text Box 44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7" name="Text Box 44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8" name="Text Box 44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79" name="Text Box 44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0" name="Text Box 44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1" name="Text Box 44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2" name="Text Box 44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3" name="Text Box 44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4" name="Text Box 44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5" name="Text Box 44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6" name="Text Box 44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7" name="Text Box 44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8" name="Text Box 44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89" name="Text Box 44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0" name="Text Box 44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1" name="Text Box 44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2" name="Text Box 44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3" name="Text Box 44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4" name="Text Box 44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5" name="Text Box 44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6" name="Text Box 44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7" name="Text Box 44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8" name="Text Box 44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399" name="Text Box 44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0" name="Text Box 44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1" name="Text Box 44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2" name="Text Box 44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3" name="Text Box 44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4" name="Text Box 44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5" name="Text Box 44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6" name="Text Box 44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7" name="Text Box 44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8" name="Text Box 44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09" name="Text Box 44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0" name="Text Box 44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1" name="Text Box 44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2" name="Text Box 44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3" name="Text Box 44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4" name="Text Box 44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5" name="Text Box 44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6" name="Text Box 44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7" name="Text Box 44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8" name="Text Box 44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19" name="Text Box 44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0" name="Text Box 44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1" name="Text Box 44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2" name="Text Box 44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3" name="Text Box 44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4" name="Text Box 44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5" name="Text Box 44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6" name="Text Box 44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7" name="Text Box 44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8" name="Text Box 44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29" name="Text Box 44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0" name="Text Box 44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1" name="Text Box 44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2" name="Text Box 44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3" name="Text Box 44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4" name="Text Box 44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5" name="Text Box 44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6" name="Text Box 44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7" name="Text Box 44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8" name="Text Box 44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39" name="Text Box 44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0" name="Text Box 44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1" name="Text Box 44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2" name="Text Box 45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3" name="Text Box 45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4" name="Text Box 45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5" name="Text Box 45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6" name="Text Box 45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7" name="Text Box 45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8" name="Text Box 45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49" name="Text Box 45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0" name="Text Box 45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1" name="Text Box 45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2" name="Text Box 45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3" name="Text Box 45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4" name="Text Box 45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5" name="Text Box 45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6" name="Text Box 45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7" name="Text Box 45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8" name="Text Box 45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59" name="Text Box 45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0" name="Text Box 45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1" name="Text Box 45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2" name="Text Box 45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3" name="Text Box 45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4" name="Text Box 45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5" name="Text Box 45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6" name="Text Box 45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7" name="Text Box 45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8" name="Text Box 45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69" name="Text Box 45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0" name="Text Box 45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1" name="Text Box 45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2" name="Text Box 45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3" name="Text Box 45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4" name="Text Box 45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5" name="Text Box 45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6" name="Text Box 45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7" name="Text Box 45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8" name="Text Box 45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79" name="Text Box 45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0" name="Text Box 45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1" name="Text Box 45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2" name="Text Box 45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3" name="Text Box 45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4" name="Text Box 45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5" name="Text Box 45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6" name="Text Box 45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7" name="Text Box 45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8" name="Text Box 45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89" name="Text Box 45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0" name="Text Box 45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1" name="Text Box 45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2" name="Text Box 45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3" name="Text Box 45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4" name="Text Box 45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5" name="Text Box 45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6" name="Text Box 45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7" name="Text Box 45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8" name="Text Box 45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499" name="Text Box 45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0" name="Text Box 45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1" name="Text Box 45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2" name="Text Box 45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3" name="Text Box 45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4" name="Text Box 45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5" name="Text Box 45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6" name="Text Box 45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7" name="Text Box 45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8" name="Text Box 45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09" name="Text Box 45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0" name="Text Box 45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1" name="Text Box 45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2" name="Text Box 45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3" name="Text Box 45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4" name="Text Box 45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5" name="Text Box 45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6" name="Text Box 45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7" name="Text Box 45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8" name="Text Box 45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19" name="Text Box 45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0" name="Text Box 45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1" name="Text Box 45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2" name="Text Box 45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3" name="Text Box 45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4" name="Text Box 45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5" name="Text Box 45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6" name="Text Box 45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7" name="Text Box 45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8" name="Text Box 45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29" name="Text Box 45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0" name="Text Box 45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1" name="Text Box 45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2" name="Text Box 45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3" name="Text Box 45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4" name="Text Box 45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5" name="Text Box 45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6" name="Text Box 45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7" name="Text Box 45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8" name="Text Box 45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39" name="Text Box 45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0" name="Text Box 45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1" name="Text Box 45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2" name="Text Box 46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3" name="Text Box 46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4" name="Text Box 46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5" name="Text Box 46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6" name="Text Box 46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7" name="Text Box 46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8" name="Text Box 46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49" name="Text Box 46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0" name="Text Box 46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1" name="Text Box 46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2" name="Text Box 46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3" name="Text Box 46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4" name="Text Box 46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5" name="Text Box 46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6" name="Text Box 46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7" name="Text Box 46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8" name="Text Box 46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59" name="Text Box 46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0" name="Text Box 46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1" name="Text Box 46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2" name="Text Box 46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3" name="Text Box 46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4" name="Text Box 46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5" name="Text Box 46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6" name="Text Box 46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7" name="Text Box 46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8" name="Text Box 46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69" name="Text Box 46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0" name="Text Box 46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1" name="Text Box 46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2" name="Text Box 46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3" name="Text Box 46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4" name="Text Box 46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5" name="Text Box 46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6" name="Text Box 46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7" name="Text Box 46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8" name="Text Box 46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79" name="Text Box 46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0" name="Text Box 46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1" name="Text Box 46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2" name="Text Box 46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3" name="Text Box 46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4" name="Text Box 46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5" name="Text Box 46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6" name="Text Box 46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7" name="Text Box 46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8" name="Text Box 46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89" name="Text Box 46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0" name="Text Box 46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1" name="Text Box 46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2" name="Text Box 46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3" name="Text Box 46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4" name="Text Box 46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5" name="Text Box 46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6" name="Text Box 46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7" name="Text Box 46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8" name="Text Box 46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599" name="Text Box 46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0" name="Text Box 46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1" name="Text Box 46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2" name="Text Box 46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3" name="Text Box 46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4" name="Text Box 46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5" name="Text Box 46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6" name="Text Box 46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7" name="Text Box 46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8" name="Text Box 46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09" name="Text Box 46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0" name="Text Box 46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1" name="Text Box 46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2" name="Text Box 46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3" name="Text Box 46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4" name="Text Box 46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5" name="Text Box 46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6" name="Text Box 46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7" name="Text Box 46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8" name="Text Box 46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19" name="Text Box 46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0" name="Text Box 46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1" name="Text Box 46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2" name="Text Box 46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3" name="Text Box 46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4" name="Text Box 46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5" name="Text Box 46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6" name="Text Box 46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7" name="Text Box 46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8" name="Text Box 46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29" name="Text Box 46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0" name="Text Box 46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1" name="Text Box 46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2" name="Text Box 46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3" name="Text Box 46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4" name="Text Box 46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5" name="Text Box 46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6" name="Text Box 46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7" name="Text Box 46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8" name="Text Box 46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39" name="Text Box 46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0" name="Text Box 46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1" name="Text Box 46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2" name="Text Box 47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3" name="Text Box 47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4" name="Text Box 47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5" name="Text Box 47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6" name="Text Box 47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7" name="Text Box 47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8" name="Text Box 47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49" name="Text Box 47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0" name="Text Box 47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1" name="Text Box 47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2" name="Text Box 47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3" name="Text Box 47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4" name="Text Box 47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5" name="Text Box 47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6" name="Text Box 47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7" name="Text Box 47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8" name="Text Box 47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59" name="Text Box 47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0" name="Text Box 47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1" name="Text Box 47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2" name="Text Box 47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3" name="Text Box 47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4" name="Text Box 47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5" name="Text Box 47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6" name="Text Box 47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7" name="Text Box 47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8" name="Text Box 47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69" name="Text Box 47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0" name="Text Box 47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1" name="Text Box 47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2" name="Text Box 47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3" name="Text Box 47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4" name="Text Box 47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5" name="Text Box 47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6" name="Text Box 47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7" name="Text Box 47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8" name="Text Box 47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79" name="Text Box 47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0" name="Text Box 47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1" name="Text Box 47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2" name="Text Box 47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3" name="Text Box 47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4" name="Text Box 47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5" name="Text Box 47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6" name="Text Box 47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7" name="Text Box 47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8" name="Text Box 47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89" name="Text Box 47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0" name="Text Box 47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1" name="Text Box 47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2" name="Text Box 47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3" name="Text Box 47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4" name="Text Box 47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5" name="Text Box 47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6" name="Text Box 47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7" name="Text Box 47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8" name="Text Box 47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699" name="Text Box 47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0" name="Text Box 47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1" name="Text Box 47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2" name="Text Box 47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3" name="Text Box 47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4" name="Text Box 47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5" name="Text Box 47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6" name="Text Box 47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7" name="Text Box 47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8" name="Text Box 47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09" name="Text Box 47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0" name="Text Box 47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1" name="Text Box 47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2" name="Text Box 47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3" name="Text Box 47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4" name="Text Box 47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5" name="Text Box 47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6" name="Text Box 47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7" name="Text Box 47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8" name="Text Box 47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19" name="Text Box 47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0" name="Text Box 47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1" name="Text Box 47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2" name="Text Box 47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3" name="Text Box 47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4" name="Text Box 47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5" name="Text Box 47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6" name="Text Box 47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7" name="Text Box 47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8" name="Text Box 47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29" name="Text Box 47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0" name="Text Box 47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1" name="Text Box 47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2" name="Text Box 47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3" name="Text Box 47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4" name="Text Box 47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5" name="Text Box 47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6" name="Text Box 47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7" name="Text Box 47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8" name="Text Box 47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39" name="Text Box 47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0" name="Text Box 47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1" name="Text Box 47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2" name="Text Box 48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3" name="Text Box 48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4" name="Text Box 48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5" name="Text Box 48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6" name="Text Box 48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7" name="Text Box 48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8" name="Text Box 48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49" name="Text Box 48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0" name="Text Box 48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1" name="Text Box 48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2" name="Text Box 48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3" name="Text Box 48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4" name="Text Box 48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5" name="Text Box 48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6" name="Text Box 48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7" name="Text Box 48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8" name="Text Box 48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59" name="Text Box 48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0" name="Text Box 48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1" name="Text Box 48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2" name="Text Box 48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3" name="Text Box 48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4" name="Text Box 48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5" name="Text Box 48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6" name="Text Box 48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7" name="Text Box 48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8" name="Text Box 48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69" name="Text Box 48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0" name="Text Box 48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1" name="Text Box 48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2" name="Text Box 48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3" name="Text Box 48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4" name="Text Box 48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5" name="Text Box 48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6" name="Text Box 48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7" name="Text Box 48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8" name="Text Box 48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79" name="Text Box 48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0" name="Text Box 48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1" name="Text Box 48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2" name="Text Box 48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3" name="Text Box 48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4" name="Text Box 48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5" name="Text Box 48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6" name="Text Box 48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7" name="Text Box 48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8" name="Text Box 48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89" name="Text Box 48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0" name="Text Box 48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1" name="Text Box 48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2" name="Text Box 48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3" name="Text Box 48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4" name="Text Box 48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5" name="Text Box 48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6" name="Text Box 48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7" name="Text Box 48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8" name="Text Box 48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799" name="Text Box 48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0" name="Text Box 48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1" name="Text Box 48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2" name="Text Box 48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3" name="Text Box 48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4" name="Text Box 48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5" name="Text Box 48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6" name="Text Box 48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7" name="Text Box 48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8" name="Text Box 48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09" name="Text Box 48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0" name="Text Box 48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1" name="Text Box 48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2" name="Text Box 48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3" name="Text Box 48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4" name="Text Box 48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5" name="Text Box 48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6" name="Text Box 48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7" name="Text Box 48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8" name="Text Box 48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19" name="Text Box 48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0" name="Text Box 48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1" name="Text Box 48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2" name="Text Box 48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3" name="Text Box 48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4" name="Text Box 48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5" name="Text Box 48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6" name="Text Box 48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7" name="Text Box 48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8" name="Text Box 48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29" name="Text Box 48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0" name="Text Box 48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1" name="Text Box 48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2" name="Text Box 48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3" name="Text Box 48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4" name="Text Box 48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5" name="Text Box 48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6" name="Text Box 48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7" name="Text Box 48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8" name="Text Box 48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39" name="Text Box 48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0" name="Text Box 48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1" name="Text Box 48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2" name="Text Box 49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3" name="Text Box 49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4" name="Text Box 49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5" name="Text Box 49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6" name="Text Box 49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7" name="Text Box 49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8" name="Text Box 49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49" name="Text Box 49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0" name="Text Box 49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1" name="Text Box 49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2" name="Text Box 49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3" name="Text Box 49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4" name="Text Box 49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5" name="Text Box 49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6" name="Text Box 49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7" name="Text Box 49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8" name="Text Box 49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59" name="Text Box 49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0" name="Text Box 49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1" name="Text Box 49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2" name="Text Box 49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3" name="Text Box 49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4" name="Text Box 49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5" name="Text Box 49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6" name="Text Box 49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7" name="Text Box 49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8" name="Text Box 49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69" name="Text Box 49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0" name="Text Box 49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1" name="Text Box 49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2" name="Text Box 49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3" name="Text Box 49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4" name="Text Box 49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5" name="Text Box 49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6" name="Text Box 49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7" name="Text Box 49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8" name="Text Box 49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79" name="Text Box 49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0" name="Text Box 49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1" name="Text Box 49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2" name="Text Box 49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3" name="Text Box 49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4" name="Text Box 49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5" name="Text Box 49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6" name="Text Box 49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7" name="Text Box 49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8" name="Text Box 49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89" name="Text Box 49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0" name="Text Box 49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1" name="Text Box 49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2" name="Text Box 49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3" name="Text Box 49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4" name="Text Box 49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5" name="Text Box 49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6" name="Text Box 49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7" name="Text Box 49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8" name="Text Box 49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899" name="Text Box 49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0" name="Text Box 49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1" name="Text Box 49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2" name="Text Box 49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3" name="Text Box 49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4" name="Text Box 49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5" name="Text Box 49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6" name="Text Box 49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7" name="Text Box 49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8" name="Text Box 49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09" name="Text Box 49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0" name="Text Box 49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1" name="Text Box 49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2" name="Text Box 49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3" name="Text Box 49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4" name="Text Box 49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5" name="Text Box 49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6" name="Text Box 49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7" name="Text Box 49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8" name="Text Box 49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19" name="Text Box 49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0" name="Text Box 49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1" name="Text Box 49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2" name="Text Box 49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3" name="Text Box 49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4" name="Text Box 49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5" name="Text Box 49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6" name="Text Box 49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7" name="Text Box 49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8" name="Text Box 49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29" name="Text Box 49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0" name="Text Box 49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1" name="Text Box 49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2" name="Text Box 49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3" name="Text Box 49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4" name="Text Box 49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5" name="Text Box 49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6" name="Text Box 49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7" name="Text Box 49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8" name="Text Box 49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39" name="Text Box 49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0" name="Text Box 49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1" name="Text Box 49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2" name="Text Box 50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3" name="Text Box 50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4" name="Text Box 50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5" name="Text Box 50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6" name="Text Box 50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7" name="Text Box 50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8" name="Text Box 50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49" name="Text Box 50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0" name="Text Box 50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1" name="Text Box 50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2" name="Text Box 50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3" name="Text Box 50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4" name="Text Box 50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5" name="Text Box 50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6" name="Text Box 50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7" name="Text Box 50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8" name="Text Box 50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59" name="Text Box 50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0" name="Text Box 50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1" name="Text Box 50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2" name="Text Box 50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3" name="Text Box 50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4" name="Text Box 50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5" name="Text Box 50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6" name="Text Box 50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7" name="Text Box 50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8" name="Text Box 50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69" name="Text Box 50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0" name="Text Box 50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1" name="Text Box 50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2" name="Text Box 50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3" name="Text Box 50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4" name="Text Box 50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5" name="Text Box 50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6" name="Text Box 50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7" name="Text Box 50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8" name="Text Box 50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79" name="Text Box 50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0" name="Text Box 50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1" name="Text Box 50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2" name="Text Box 50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3" name="Text Box 50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4" name="Text Box 50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5" name="Text Box 50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6" name="Text Box 50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7" name="Text Box 50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8" name="Text Box 50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89" name="Text Box 50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0" name="Text Box 50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1" name="Text Box 50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2" name="Text Box 50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3" name="Text Box 50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4" name="Text Box 50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5" name="Text Box 50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6" name="Text Box 50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7" name="Text Box 50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8" name="Text Box 50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1999" name="Text Box 50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0" name="Text Box 50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1" name="Text Box 50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2" name="Text Box 50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3" name="Text Box 50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4" name="Text Box 50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5" name="Text Box 50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6" name="Text Box 50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7" name="Text Box 50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8" name="Text Box 50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09" name="Text Box 50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0" name="Text Box 50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1" name="Text Box 50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2" name="Text Box 50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3" name="Text Box 50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4" name="Text Box 50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5" name="Text Box 50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6" name="Text Box 50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7" name="Text Box 50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8" name="Text Box 50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19" name="Text Box 50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0" name="Text Box 50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1" name="Text Box 50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2" name="Text Box 50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3" name="Text Box 50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4" name="Text Box 50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5" name="Text Box 50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6" name="Text Box 50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7" name="Text Box 50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8" name="Text Box 50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29" name="Text Box 50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0" name="Text Box 50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1" name="Text Box 50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2" name="Text Box 50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3" name="Text Box 50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4" name="Text Box 50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5" name="Text Box 50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6" name="Text Box 50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7" name="Text Box 50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8" name="Text Box 50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39" name="Text Box 50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0" name="Text Box 50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1" name="Text Box 50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2" name="Text Box 51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3" name="Text Box 51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4" name="Text Box 51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5" name="Text Box 51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6" name="Text Box 51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7" name="Text Box 51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8" name="Text Box 51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49" name="Text Box 51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0" name="Text Box 51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1" name="Text Box 51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2" name="Text Box 51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3" name="Text Box 51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4" name="Text Box 51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5" name="Text Box 51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6" name="Text Box 51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7" name="Text Box 51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8" name="Text Box 51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59" name="Text Box 51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0" name="Text Box 51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1" name="Text Box 51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2" name="Text Box 51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3" name="Text Box 51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4" name="Text Box 51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5" name="Text Box 51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6" name="Text Box 51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7" name="Text Box 51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8" name="Text Box 51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69" name="Text Box 51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0" name="Text Box 51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1" name="Text Box 51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2" name="Text Box 51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3" name="Text Box 51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4" name="Text Box 51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5" name="Text Box 51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6" name="Text Box 51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7" name="Text Box 51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8" name="Text Box 51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79" name="Text Box 51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0" name="Text Box 51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1" name="Text Box 51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2" name="Text Box 51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3" name="Text Box 51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4" name="Text Box 51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5" name="Text Box 51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6" name="Text Box 51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7" name="Text Box 51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8" name="Text Box 51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89" name="Text Box 51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0" name="Text Box 51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1" name="Text Box 51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2" name="Text Box 51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3" name="Text Box 51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4" name="Text Box 51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5" name="Text Box 51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6" name="Text Box 51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7" name="Text Box 51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8" name="Text Box 51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099" name="Text Box 51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0" name="Text Box 51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1" name="Text Box 51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2" name="Text Box 51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3" name="Text Box 51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4" name="Text Box 51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5" name="Text Box 51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6" name="Text Box 51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7" name="Text Box 51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8" name="Text Box 51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09" name="Text Box 51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0" name="Text Box 51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1" name="Text Box 51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2" name="Text Box 51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3" name="Text Box 51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4" name="Text Box 51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5" name="Text Box 51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6" name="Text Box 51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7" name="Text Box 51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8" name="Text Box 51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19" name="Text Box 51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0" name="Text Box 51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1" name="Text Box 51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2" name="Text Box 51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3" name="Text Box 51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4" name="Text Box 51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5" name="Text Box 51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6" name="Text Box 51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7" name="Text Box 51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8" name="Text Box 51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29" name="Text Box 51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0" name="Text Box 51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1" name="Text Box 51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2" name="Text Box 51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3" name="Text Box 51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4" name="Text Box 51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5" name="Text Box 51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6" name="Text Box 51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7" name="Text Box 51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8" name="Text Box 51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39" name="Text Box 51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0" name="Text Box 51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1" name="Text Box 51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2" name="Text Box 52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3" name="Text Box 52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4" name="Text Box 52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5" name="Text Box 52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6" name="Text Box 52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7" name="Text Box 52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8" name="Text Box 52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49" name="Text Box 52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0" name="Text Box 52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1" name="Text Box 52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2" name="Text Box 52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3" name="Text Box 52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4" name="Text Box 52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5" name="Text Box 52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6" name="Text Box 52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7" name="Text Box 52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8" name="Text Box 52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59" name="Text Box 52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0" name="Text Box 52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1" name="Text Box 52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2" name="Text Box 52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3" name="Text Box 52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4" name="Text Box 52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5" name="Text Box 52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6" name="Text Box 52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7" name="Text Box 52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8" name="Text Box 52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69" name="Text Box 52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0" name="Text Box 52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1" name="Text Box 52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2" name="Text Box 52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3" name="Text Box 52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4" name="Text Box 52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5" name="Text Box 52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6" name="Text Box 52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7" name="Text Box 52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8" name="Text Box 52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79" name="Text Box 52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0" name="Text Box 52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1" name="Text Box 52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2" name="Text Box 52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3" name="Text Box 52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4" name="Text Box 52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5" name="Text Box 52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6" name="Text Box 52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7" name="Text Box 52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8" name="Text Box 52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89" name="Text Box 52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0" name="Text Box 52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1" name="Text Box 52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2" name="Text Box 52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3" name="Text Box 52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4" name="Text Box 52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5" name="Text Box 52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6" name="Text Box 52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7" name="Text Box 52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8" name="Text Box 52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199" name="Text Box 52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0" name="Text Box 52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1" name="Text Box 52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2" name="Text Box 52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3" name="Text Box 52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4" name="Text Box 52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5" name="Text Box 52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6" name="Text Box 52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7" name="Text Box 52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8" name="Text Box 52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09" name="Text Box 52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0" name="Text Box 52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1" name="Text Box 52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2" name="Text Box 52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3" name="Text Box 52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4" name="Text Box 52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5" name="Text Box 52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6" name="Text Box 52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7" name="Text Box 52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8" name="Text Box 52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19" name="Text Box 52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0" name="Text Box 52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1" name="Text Box 52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2" name="Text Box 52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3" name="Text Box 52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4" name="Text Box 52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5" name="Text Box 52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6" name="Text Box 52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7" name="Text Box 52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8" name="Text Box 52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29" name="Text Box 52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0" name="Text Box 52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1" name="Text Box 52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2" name="Text Box 52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3" name="Text Box 52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4" name="Text Box 52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5" name="Text Box 52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6" name="Text Box 52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7" name="Text Box 52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8" name="Text Box 52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39" name="Text Box 52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0" name="Text Box 52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1" name="Text Box 52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2" name="Text Box 53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3" name="Text Box 53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4" name="Text Box 53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5" name="Text Box 53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6" name="Text Box 53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7" name="Text Box 53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8" name="Text Box 53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49" name="Text Box 53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0" name="Text Box 530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1" name="Text Box 530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2" name="Text Box 531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3" name="Text Box 531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4" name="Text Box 531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5" name="Text Box 531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6" name="Text Box 531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7" name="Text Box 531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8" name="Text Box 531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59" name="Text Box 531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0" name="Text Box 531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1" name="Text Box 531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2" name="Text Box 532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3" name="Text Box 532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4" name="Text Box 532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5" name="Text Box 532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6" name="Text Box 532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7" name="Text Box 532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8" name="Text Box 532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69" name="Text Box 532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0" name="Text Box 532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1" name="Text Box 532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2" name="Text Box 533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3" name="Text Box 533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4" name="Text Box 533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5" name="Text Box 533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6" name="Text Box 533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7" name="Text Box 533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8" name="Text Box 533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79" name="Text Box 533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0" name="Text Box 533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1" name="Text Box 533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2" name="Text Box 534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3" name="Text Box 534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4" name="Text Box 534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5" name="Text Box 534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6" name="Text Box 534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7" name="Text Box 534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8" name="Text Box 534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89" name="Text Box 534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0" name="Text Box 534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1" name="Text Box 534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2" name="Text Box 535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3" name="Text Box 535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4" name="Text Box 535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5" name="Text Box 535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6" name="Text Box 535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7" name="Text Box 535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8" name="Text Box 535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299" name="Text Box 535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0" name="Text Box 535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1" name="Text Box 535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2" name="Text Box 536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3" name="Text Box 536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4" name="Text Box 536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5" name="Text Box 536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6" name="Text Box 536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7" name="Text Box 536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8" name="Text Box 536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09" name="Text Box 536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0" name="Text Box 536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1" name="Text Box 536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2" name="Text Box 537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3" name="Text Box 537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4" name="Text Box 537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5" name="Text Box 537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6" name="Text Box 537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7" name="Text Box 537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8" name="Text Box 537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19" name="Text Box 537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0" name="Text Box 537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1" name="Text Box 537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2" name="Text Box 538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3" name="Text Box 538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4" name="Text Box 538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5" name="Text Box 538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6" name="Text Box 538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7" name="Text Box 538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8" name="Text Box 538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29" name="Text Box 538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0" name="Text Box 538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1" name="Text Box 538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2" name="Text Box 539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3" name="Text Box 539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4" name="Text Box 539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5" name="Text Box 539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6" name="Text Box 539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7" name="Text Box 539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8" name="Text Box 539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39" name="Text Box 539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0" name="Text Box 5398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1" name="Text Box 5399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2" name="Text Box 5400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3" name="Text Box 5401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4" name="Text Box 5402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5" name="Text Box 5403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6" name="Text Box 5404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7" name="Text Box 5405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8" name="Text Box 5406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85725</xdr:colOff>
      <xdr:row>808</xdr:row>
      <xdr:rowOff>19050</xdr:rowOff>
    </xdr:to>
    <xdr:sp macro="" textlink="">
      <xdr:nvSpPr>
        <xdr:cNvPr id="22349" name="Text Box 5407"/>
        <xdr:cNvSpPr txBox="1">
          <a:spLocks noChangeArrowheads="1"/>
        </xdr:cNvSpPr>
      </xdr:nvSpPr>
      <xdr:spPr bwMode="auto">
        <a:xfrm>
          <a:off x="4686300" y="15373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0" name="Text Box 5427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1" name="Text Box 5428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2" name="Text Box 5429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3" name="Text Box 5430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4" name="Text Box 5431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5" name="Text Box 5432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6" name="Text Box 5433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7" name="Text Box 5434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8" name="Text Box 5435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59" name="Text Box 5436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0" name="Text Box 5437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1" name="Text Box 5438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2" name="Text Box 5439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3" name="Text Box 5440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4" name="Text Box 5441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5" name="Text Box 5442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6" name="Text Box 5443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7" name="Text Box 5444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8" name="Text Box 5445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69" name="Text Box 5446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0" name="Text Box 5447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1" name="Text Box 5448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2" name="Text Box 5449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3" name="Text Box 5450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4" name="Text Box 5451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5" name="Text Box 5452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6" name="Text Box 5453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7" name="Text Box 5454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8" name="Text Box 5455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79" name="Text Box 5456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0" name="Text Box 5457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1" name="Text Box 5458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2" name="Text Box 5459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3" name="Text Box 5460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4" name="Text Box 5461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5" name="Text Box 5462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6" name="Text Box 5463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7" name="Text Box 5464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8" name="Text Box 5465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89" name="Text Box 5466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90" name="Text Box 5467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806</xdr:row>
      <xdr:rowOff>0</xdr:rowOff>
    </xdr:from>
    <xdr:to>
      <xdr:col>4</xdr:col>
      <xdr:colOff>85725</xdr:colOff>
      <xdr:row>807</xdr:row>
      <xdr:rowOff>19051</xdr:rowOff>
    </xdr:to>
    <xdr:sp macro="" textlink="">
      <xdr:nvSpPr>
        <xdr:cNvPr id="22391" name="Text Box 5468"/>
        <xdr:cNvSpPr txBox="1">
          <a:spLocks noChangeArrowheads="1"/>
        </xdr:cNvSpPr>
      </xdr:nvSpPr>
      <xdr:spPr bwMode="auto">
        <a:xfrm>
          <a:off x="4686300" y="153543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2" name="Text Box 25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3" name="Text Box 25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4" name="Text Box 25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5" name="Text Box 25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6" name="Text Box 25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7" name="Text Box 25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8" name="Text Box 25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399" name="Text Box 25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0" name="Text Box 25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1" name="Text Box 25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2" name="Text Box 25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3" name="Text Box 25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4" name="Text Box 25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5" name="Text Box 25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6" name="Text Box 26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7" name="Text Box 26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8" name="Text Box 26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09" name="Text Box 26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0" name="Text Box 26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1" name="Text Box 26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2" name="Text Box 26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3" name="Text Box 26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4" name="Text Box 26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5" name="Text Box 26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6" name="Text Box 26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7" name="Text Box 26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8" name="Text Box 26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19" name="Text Box 26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0" name="Text Box 26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1" name="Text Box 26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2" name="Text Box 26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3" name="Text Box 26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4" name="Text Box 26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5" name="Text Box 26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6" name="Text Box 26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7" name="Text Box 26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8" name="Text Box 26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29" name="Text Box 26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0" name="Text Box 26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1" name="Text Box 26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2" name="Text Box 26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3" name="Text Box 26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4" name="Text Box 26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5" name="Text Box 26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6" name="Text Box 26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7" name="Text Box 26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8" name="Text Box 26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39" name="Text Box 26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0" name="Text Box 26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1" name="Text Box 26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2" name="Text Box 26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3" name="Text Box 26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4" name="Text Box 26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5" name="Text Box 26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6" name="Text Box 26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7" name="Text Box 26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8" name="Text Box 26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49" name="Text Box 26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0" name="Text Box 26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1" name="Text Box 26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2" name="Text Box 26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3" name="Text Box 26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4" name="Text Box 26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5" name="Text Box 26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6" name="Text Box 26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7" name="Text Box 26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8" name="Text Box 26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59" name="Text Box 26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0" name="Text Box 26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1" name="Text Box 26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2" name="Text Box 26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3" name="Text Box 26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4" name="Text Box 27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5" name="Text Box 27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6" name="Text Box 27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7" name="Text Box 27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8" name="Text Box 27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69" name="Text Box 27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0" name="Text Box 27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1" name="Text Box 27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2" name="Text Box 27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3" name="Text Box 27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4" name="Text Box 27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5" name="Text Box 27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6" name="Text Box 27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7" name="Text Box 27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8" name="Text Box 27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79" name="Text Box 27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0" name="Text Box 27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1" name="Text Box 27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2" name="Text Box 27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3" name="Text Box 27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4" name="Text Box 27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5" name="Text Box 27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6" name="Text Box 27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7" name="Text Box 27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8" name="Text Box 27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89" name="Text Box 27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0" name="Text Box 27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1" name="Text Box 27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2" name="Text Box 27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3" name="Text Box 27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4" name="Text Box 27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5" name="Text Box 27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6" name="Text Box 27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7" name="Text Box 27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8" name="Text Box 27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499" name="Text Box 27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0" name="Text Box 27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1" name="Text Box 27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2" name="Text Box 27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3" name="Text Box 27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4" name="Text Box 27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5" name="Text Box 27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6" name="Text Box 27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7" name="Text Box 27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8" name="Text Box 27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09" name="Text Box 27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0" name="Text Box 27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1" name="Text Box 27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2" name="Text Box 27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3" name="Text Box 27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4" name="Text Box 27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5" name="Text Box 27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6" name="Text Box 27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7" name="Text Box 27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8" name="Text Box 27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19" name="Text Box 27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0" name="Text Box 27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1" name="Text Box 27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2" name="Text Box 27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3" name="Text Box 27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4" name="Text Box 27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5" name="Text Box 27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6" name="Text Box 27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7" name="Text Box 27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8" name="Text Box 27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29" name="Text Box 27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0" name="Text Box 27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1" name="Text Box 27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2" name="Text Box 27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3" name="Text Box 27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4" name="Text Box 27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5" name="Text Box 27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6" name="Text Box 27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7" name="Text Box 27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8" name="Text Box 27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39" name="Text Box 27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0" name="Text Box 27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1" name="Text Box 27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2" name="Text Box 27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3" name="Text Box 27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4" name="Text Box 27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5" name="Text Box 27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6" name="Text Box 27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7" name="Text Box 27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8" name="Text Box 27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49" name="Text Box 27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0" name="Text Box 27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1" name="Text Box 27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2" name="Text Box 27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3" name="Text Box 27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4" name="Text Box 27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5" name="Text Box 27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6" name="Text Box 27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7" name="Text Box 27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8" name="Text Box 27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59" name="Text Box 27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0" name="Text Box 27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1" name="Text Box 27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2" name="Text Box 27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3" name="Text Box 27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4" name="Text Box 28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5" name="Text Box 28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6" name="Text Box 28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7" name="Text Box 28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8" name="Text Box 28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69" name="Text Box 28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0" name="Text Box 28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1" name="Text Box 28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2" name="Text Box 28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3" name="Text Box 28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4" name="Text Box 28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5" name="Text Box 28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6" name="Text Box 28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7" name="Text Box 28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8" name="Text Box 28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79" name="Text Box 28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0" name="Text Box 28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1" name="Text Box 28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2" name="Text Box 28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3" name="Text Box 28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4" name="Text Box 28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5" name="Text Box 28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6" name="Text Box 28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7" name="Text Box 28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8" name="Text Box 28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89" name="Text Box 28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0" name="Text Box 28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1" name="Text Box 28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2" name="Text Box 28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3" name="Text Box 28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4" name="Text Box 28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5" name="Text Box 28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6" name="Text Box 28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7" name="Text Box 28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8" name="Text Box 28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599" name="Text Box 28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0" name="Text Box 28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1" name="Text Box 28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2" name="Text Box 28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3" name="Text Box 28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4" name="Text Box 28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5" name="Text Box 28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6" name="Text Box 28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7" name="Text Box 28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8" name="Text Box 28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09" name="Text Box 28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0" name="Text Box 28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1" name="Text Box 28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2" name="Text Box 28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3" name="Text Box 28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4" name="Text Box 28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5" name="Text Box 28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6" name="Text Box 28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7" name="Text Box 28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8" name="Text Box 28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19" name="Text Box 28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0" name="Text Box 28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1" name="Text Box 28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2" name="Text Box 28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3" name="Text Box 28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4" name="Text Box 28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5" name="Text Box 28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6" name="Text Box 28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7" name="Text Box 28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8" name="Text Box 28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29" name="Text Box 28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0" name="Text Box 28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1" name="Text Box 28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2" name="Text Box 28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3" name="Text Box 28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4" name="Text Box 28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5" name="Text Box 28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6" name="Text Box 28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7" name="Text Box 28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8" name="Text Box 28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39" name="Text Box 28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0" name="Text Box 28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1" name="Text Box 28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2" name="Text Box 28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3" name="Text Box 28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4" name="Text Box 28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5" name="Text Box 28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6" name="Text Box 28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7" name="Text Box 28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8" name="Text Box 28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49" name="Text Box 28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0" name="Text Box 28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1" name="Text Box 28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2" name="Text Box 28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3" name="Text Box 28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4" name="Text Box 28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5" name="Text Box 28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6" name="Text Box 28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7" name="Text Box 28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8" name="Text Box 28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59" name="Text Box 28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0" name="Text Box 28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1" name="Text Box 28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2" name="Text Box 28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3" name="Text Box 28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4" name="Text Box 29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5" name="Text Box 29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6" name="Text Box 29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7" name="Text Box 29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8" name="Text Box 29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69" name="Text Box 29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0" name="Text Box 29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1" name="Text Box 29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2" name="Text Box 29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3" name="Text Box 29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4" name="Text Box 29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5" name="Text Box 29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6" name="Text Box 29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7" name="Text Box 29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8" name="Text Box 29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79" name="Text Box 29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0" name="Text Box 29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1" name="Text Box 29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2" name="Text Box 29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3" name="Text Box 29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4" name="Text Box 29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5" name="Text Box 29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6" name="Text Box 29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7" name="Text Box 29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8" name="Text Box 29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89" name="Text Box 29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0" name="Text Box 29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1" name="Text Box 29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2" name="Text Box 29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3" name="Text Box 29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4" name="Text Box 29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5" name="Text Box 29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6" name="Text Box 29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7" name="Text Box 29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8" name="Text Box 29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699" name="Text Box 29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0" name="Text Box 29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1" name="Text Box 29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2" name="Text Box 29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3" name="Text Box 29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4" name="Text Box 29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5" name="Text Box 29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6" name="Text Box 29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7" name="Text Box 29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8" name="Text Box 29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09" name="Text Box 29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0" name="Text Box 29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1" name="Text Box 29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2" name="Text Box 29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3" name="Text Box 29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4" name="Text Box 29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5" name="Text Box 29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6" name="Text Box 29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7" name="Text Box 29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8" name="Text Box 29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19" name="Text Box 29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0" name="Text Box 29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1" name="Text Box 29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2" name="Text Box 29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3" name="Text Box 29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4" name="Text Box 29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5" name="Text Box 29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6" name="Text Box 29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7" name="Text Box 29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8" name="Text Box 29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29" name="Text Box 29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0" name="Text Box 29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1" name="Text Box 29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2" name="Text Box 29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3" name="Text Box 29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4" name="Text Box 29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5" name="Text Box 29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6" name="Text Box 29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7" name="Text Box 29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8" name="Text Box 29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39" name="Text Box 29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0" name="Text Box 29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1" name="Text Box 29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2" name="Text Box 29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3" name="Text Box 29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4" name="Text Box 29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5" name="Text Box 29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6" name="Text Box 29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7" name="Text Box 29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8" name="Text Box 29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49" name="Text Box 29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0" name="Text Box 29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1" name="Text Box 29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2" name="Text Box 29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3" name="Text Box 29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4" name="Text Box 29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5" name="Text Box 29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6" name="Text Box 29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7" name="Text Box 29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8" name="Text Box 29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59" name="Text Box 29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0" name="Text Box 29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1" name="Text Box 29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2" name="Text Box 29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3" name="Text Box 29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4" name="Text Box 30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5" name="Text Box 30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6" name="Text Box 30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7" name="Text Box 30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8" name="Text Box 30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69" name="Text Box 30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0" name="Text Box 30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1" name="Text Box 30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2" name="Text Box 30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3" name="Text Box 30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4" name="Text Box 30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5" name="Text Box 30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6" name="Text Box 30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7" name="Text Box 30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8" name="Text Box 30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79" name="Text Box 30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0" name="Text Box 30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1" name="Text Box 30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2" name="Text Box 30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3" name="Text Box 30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4" name="Text Box 30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5" name="Text Box 30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6" name="Text Box 30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7" name="Text Box 30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8" name="Text Box 30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89" name="Text Box 30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0" name="Text Box 30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1" name="Text Box 30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2" name="Text Box 30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3" name="Text Box 30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4" name="Text Box 30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5" name="Text Box 30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6" name="Text Box 30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7" name="Text Box 30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8" name="Text Box 30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799" name="Text Box 30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0" name="Text Box 30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1" name="Text Box 30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2" name="Text Box 30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3" name="Text Box 30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4" name="Text Box 30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5" name="Text Box 30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6" name="Text Box 30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7" name="Text Box 30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8" name="Text Box 30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09" name="Text Box 30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0" name="Text Box 30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1" name="Text Box 30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2" name="Text Box 30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3" name="Text Box 30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4" name="Text Box 30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5" name="Text Box 30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6" name="Text Box 30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7" name="Text Box 30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8" name="Text Box 30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19" name="Text Box 30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0" name="Text Box 30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1" name="Text Box 30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2" name="Text Box 30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3" name="Text Box 30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4" name="Text Box 30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5" name="Text Box 30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6" name="Text Box 30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7" name="Text Box 30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8" name="Text Box 30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29" name="Text Box 30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0" name="Text Box 30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1" name="Text Box 30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2" name="Text Box 30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3" name="Text Box 30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4" name="Text Box 30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5" name="Text Box 30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6" name="Text Box 30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7" name="Text Box 30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8" name="Text Box 30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39" name="Text Box 30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0" name="Text Box 30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1" name="Text Box 30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2" name="Text Box 30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3" name="Text Box 30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4" name="Text Box 30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5" name="Text Box 30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6" name="Text Box 30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7" name="Text Box 30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8" name="Text Box 30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49" name="Text Box 30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0" name="Text Box 30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1" name="Text Box 30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2" name="Text Box 30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3" name="Text Box 30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4" name="Text Box 30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5" name="Text Box 30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6" name="Text Box 30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7" name="Text Box 30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8" name="Text Box 30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59" name="Text Box 30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0" name="Text Box 30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1" name="Text Box 30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2" name="Text Box 30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3" name="Text Box 30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4" name="Text Box 31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5" name="Text Box 31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6" name="Text Box 31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7" name="Text Box 31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8" name="Text Box 31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69" name="Text Box 31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0" name="Text Box 31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1" name="Text Box 31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2" name="Text Box 31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3" name="Text Box 31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4" name="Text Box 31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5" name="Text Box 31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6" name="Text Box 31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7" name="Text Box 31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8" name="Text Box 31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79" name="Text Box 31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0" name="Text Box 31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1" name="Text Box 31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2" name="Text Box 31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3" name="Text Box 31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4" name="Text Box 31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5" name="Text Box 31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6" name="Text Box 31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7" name="Text Box 31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8" name="Text Box 31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89" name="Text Box 31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0" name="Text Box 31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1" name="Text Box 31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2" name="Text Box 31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3" name="Text Box 31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4" name="Text Box 31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5" name="Text Box 31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6" name="Text Box 31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7" name="Text Box 31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8" name="Text Box 31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899" name="Text Box 31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0" name="Text Box 31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1" name="Text Box 31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2" name="Text Box 31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3" name="Text Box 31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4" name="Text Box 31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5" name="Text Box 31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6" name="Text Box 31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7" name="Text Box 31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8" name="Text Box 31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09" name="Text Box 31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0" name="Text Box 31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1" name="Text Box 31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2" name="Text Box 31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3" name="Text Box 31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4" name="Text Box 31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5" name="Text Box 31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6" name="Text Box 31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7" name="Text Box 31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8" name="Text Box 31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19" name="Text Box 31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0" name="Text Box 31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1" name="Text Box 31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2" name="Text Box 31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3" name="Text Box 31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4" name="Text Box 31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5" name="Text Box 31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6" name="Text Box 31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7" name="Text Box 31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8" name="Text Box 31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29" name="Text Box 31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0" name="Text Box 31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1" name="Text Box 31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2" name="Text Box 31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3" name="Text Box 31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4" name="Text Box 31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5" name="Text Box 31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6" name="Text Box 31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7" name="Text Box 31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8" name="Text Box 31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39" name="Text Box 31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0" name="Text Box 31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1" name="Text Box 31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2" name="Text Box 31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3" name="Text Box 31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4" name="Text Box 31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5" name="Text Box 31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6" name="Text Box 31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7" name="Text Box 31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8" name="Text Box 31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49" name="Text Box 31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0" name="Text Box 31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1" name="Text Box 31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2" name="Text Box 31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3" name="Text Box 31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4" name="Text Box 31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5" name="Text Box 31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6" name="Text Box 31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7" name="Text Box 31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8" name="Text Box 31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59" name="Text Box 31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0" name="Text Box 31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1" name="Text Box 31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2" name="Text Box 31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3" name="Text Box 31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4" name="Text Box 32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5" name="Text Box 32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6" name="Text Box 32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7" name="Text Box 32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8" name="Text Box 32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69" name="Text Box 32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0" name="Text Box 32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1" name="Text Box 32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2" name="Text Box 32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3" name="Text Box 32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4" name="Text Box 32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5" name="Text Box 32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6" name="Text Box 32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7" name="Text Box 32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8" name="Text Box 32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79" name="Text Box 32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0" name="Text Box 32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1" name="Text Box 32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2" name="Text Box 32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3" name="Text Box 32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4" name="Text Box 32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5" name="Text Box 32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6" name="Text Box 32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7" name="Text Box 32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8" name="Text Box 32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89" name="Text Box 32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0" name="Text Box 32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1" name="Text Box 32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2" name="Text Box 32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3" name="Text Box 32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4" name="Text Box 32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5" name="Text Box 32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6" name="Text Box 32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7" name="Text Box 32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8" name="Text Box 32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2999" name="Text Box 32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0" name="Text Box 32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1" name="Text Box 32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2" name="Text Box 32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3" name="Text Box 32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4" name="Text Box 32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5" name="Text Box 32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6" name="Text Box 32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7" name="Text Box 32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8" name="Text Box 32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09" name="Text Box 32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0" name="Text Box 32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1" name="Text Box 32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2" name="Text Box 32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3" name="Text Box 32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4" name="Text Box 32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5" name="Text Box 32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6" name="Text Box 32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7" name="Text Box 32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8" name="Text Box 32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19" name="Text Box 32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0" name="Text Box 32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1" name="Text Box 32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2" name="Text Box 32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3" name="Text Box 32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4" name="Text Box 32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5" name="Text Box 32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6" name="Text Box 32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7" name="Text Box 32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8" name="Text Box 32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29" name="Text Box 32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0" name="Text Box 32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1" name="Text Box 32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2" name="Text Box 32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3" name="Text Box 32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4" name="Text Box 32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5" name="Text Box 32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6" name="Text Box 32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7" name="Text Box 32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8" name="Text Box 32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39" name="Text Box 32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0" name="Text Box 32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1" name="Text Box 32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2" name="Text Box 32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3" name="Text Box 32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4" name="Text Box 32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5" name="Text Box 32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6" name="Text Box 32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7" name="Text Box 32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8" name="Text Box 32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49" name="Text Box 32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0" name="Text Box 32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1" name="Text Box 32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2" name="Text Box 32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3" name="Text Box 32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4" name="Text Box 32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5" name="Text Box 32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6" name="Text Box 32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7" name="Text Box 32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8" name="Text Box 32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59" name="Text Box 32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0" name="Text Box 32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1" name="Text Box 32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2" name="Text Box 32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3" name="Text Box 32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4" name="Text Box 33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5" name="Text Box 33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6" name="Text Box 33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7" name="Text Box 33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8" name="Text Box 33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69" name="Text Box 33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0" name="Text Box 33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1" name="Text Box 33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2" name="Text Box 33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3" name="Text Box 33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4" name="Text Box 33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5" name="Text Box 33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6" name="Text Box 33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7" name="Text Box 33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8" name="Text Box 33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79" name="Text Box 33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0" name="Text Box 33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1" name="Text Box 33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2" name="Text Box 33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3" name="Text Box 33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4" name="Text Box 33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5" name="Text Box 33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6" name="Text Box 33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7" name="Text Box 33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8" name="Text Box 33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89" name="Text Box 33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0" name="Text Box 33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1" name="Text Box 33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2" name="Text Box 33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3" name="Text Box 33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4" name="Text Box 33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5" name="Text Box 33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6" name="Text Box 33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7" name="Text Box 33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8" name="Text Box 33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099" name="Text Box 33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0" name="Text Box 33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1" name="Text Box 33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2" name="Text Box 33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3" name="Text Box 33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4" name="Text Box 33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5" name="Text Box 33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6" name="Text Box 33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7" name="Text Box 33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8" name="Text Box 33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09" name="Text Box 33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0" name="Text Box 33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1" name="Text Box 33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2" name="Text Box 33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3" name="Text Box 33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4" name="Text Box 33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5" name="Text Box 33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6" name="Text Box 33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7" name="Text Box 33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8" name="Text Box 33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19" name="Text Box 33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0" name="Text Box 33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1" name="Text Box 33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2" name="Text Box 33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3" name="Text Box 33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4" name="Text Box 33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5" name="Text Box 33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6" name="Text Box 33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7" name="Text Box 33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8" name="Text Box 33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29" name="Text Box 33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0" name="Text Box 33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1" name="Text Box 33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2" name="Text Box 33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3" name="Text Box 33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4" name="Text Box 33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5" name="Text Box 33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6" name="Text Box 33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7" name="Text Box 33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8" name="Text Box 33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39" name="Text Box 33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0" name="Text Box 33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1" name="Text Box 33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2" name="Text Box 33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3" name="Text Box 33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4" name="Text Box 33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5" name="Text Box 33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6" name="Text Box 33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7" name="Text Box 33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8" name="Text Box 33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49" name="Text Box 33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0" name="Text Box 33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1" name="Text Box 33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2" name="Text Box 33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3" name="Text Box 33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4" name="Text Box 33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5" name="Text Box 33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6" name="Text Box 33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7" name="Text Box 33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8" name="Text Box 33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59" name="Text Box 33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0" name="Text Box 33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1" name="Text Box 33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2" name="Text Box 33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3" name="Text Box 33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4" name="Text Box 34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5" name="Text Box 34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6" name="Text Box 34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7" name="Text Box 34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8" name="Text Box 34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69" name="Text Box 34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0" name="Text Box 34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1" name="Text Box 34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2" name="Text Box 34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3" name="Text Box 34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4" name="Text Box 34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5" name="Text Box 34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6" name="Text Box 34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7" name="Text Box 34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8" name="Text Box 34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79" name="Text Box 34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0" name="Text Box 34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1" name="Text Box 34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2" name="Text Box 34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3" name="Text Box 34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4" name="Text Box 34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5" name="Text Box 34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6" name="Text Box 34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7" name="Text Box 34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8" name="Text Box 34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89" name="Text Box 34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0" name="Text Box 34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1" name="Text Box 34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2" name="Text Box 34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3" name="Text Box 34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4" name="Text Box 34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5" name="Text Box 34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6" name="Text Box 34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7" name="Text Box 34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8" name="Text Box 34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199" name="Text Box 34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0" name="Text Box 34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1" name="Text Box 34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2" name="Text Box 34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3" name="Text Box 34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4" name="Text Box 34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5" name="Text Box 34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6" name="Text Box 34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7" name="Text Box 34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8" name="Text Box 34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09" name="Text Box 34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0" name="Text Box 34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1" name="Text Box 34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2" name="Text Box 34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3" name="Text Box 34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4" name="Text Box 34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5" name="Text Box 34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6" name="Text Box 34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7" name="Text Box 34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8" name="Text Box 34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19" name="Text Box 34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0" name="Text Box 34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1" name="Text Box 34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2" name="Text Box 34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3" name="Text Box 34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4" name="Text Box 34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5" name="Text Box 34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6" name="Text Box 34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7" name="Text Box 34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8" name="Text Box 34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29" name="Text Box 34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0" name="Text Box 34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1" name="Text Box 34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2" name="Text Box 34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3" name="Text Box 34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4" name="Text Box 34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5" name="Text Box 34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6" name="Text Box 34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7" name="Text Box 34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8" name="Text Box 34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39" name="Text Box 34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0" name="Text Box 34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1" name="Text Box 34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2" name="Text Box 34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3" name="Text Box 34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4" name="Text Box 34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5" name="Text Box 34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6" name="Text Box 34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7" name="Text Box 34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8" name="Text Box 34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49" name="Text Box 34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0" name="Text Box 34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1" name="Text Box 34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2" name="Text Box 34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3" name="Text Box 34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4" name="Text Box 34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5" name="Text Box 34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6" name="Text Box 34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7" name="Text Box 34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8" name="Text Box 34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59" name="Text Box 34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0" name="Text Box 34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1" name="Text Box 34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2" name="Text Box 34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3" name="Text Box 34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4" name="Text Box 35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5" name="Text Box 35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6" name="Text Box 35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7" name="Text Box 35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8" name="Text Box 35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69" name="Text Box 35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0" name="Text Box 35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1" name="Text Box 35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2" name="Text Box 35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3" name="Text Box 35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4" name="Text Box 35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5" name="Text Box 35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6" name="Text Box 35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7" name="Text Box 35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8" name="Text Box 35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79" name="Text Box 35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0" name="Text Box 35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1" name="Text Box 35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2" name="Text Box 35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3" name="Text Box 35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4" name="Text Box 35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5" name="Text Box 35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6" name="Text Box 35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7" name="Text Box 35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8" name="Text Box 35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89" name="Text Box 35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0" name="Text Box 35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1" name="Text Box 35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2" name="Text Box 35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3" name="Text Box 35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4" name="Text Box 35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5" name="Text Box 35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6" name="Text Box 35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7" name="Text Box 35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8" name="Text Box 35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299" name="Text Box 35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0" name="Text Box 35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1" name="Text Box 35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2" name="Text Box 35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3" name="Text Box 35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4" name="Text Box 35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5" name="Text Box 35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6" name="Text Box 35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7" name="Text Box 35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8" name="Text Box 35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09" name="Text Box 35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0" name="Text Box 35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1" name="Text Box 35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2" name="Text Box 35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3" name="Text Box 35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4" name="Text Box 35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5" name="Text Box 35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6" name="Text Box 35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7" name="Text Box 35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8" name="Text Box 35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19" name="Text Box 35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0" name="Text Box 35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1" name="Text Box 35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2" name="Text Box 35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3" name="Text Box 35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4" name="Text Box 35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5" name="Text Box 35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6" name="Text Box 35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7" name="Text Box 35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8" name="Text Box 35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29" name="Text Box 35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0" name="Text Box 35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1" name="Text Box 35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2" name="Text Box 35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3" name="Text Box 35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4" name="Text Box 35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5" name="Text Box 35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6" name="Text Box 35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7" name="Text Box 35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8" name="Text Box 35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39" name="Text Box 35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0" name="Text Box 35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1" name="Text Box 35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2" name="Text Box 35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3" name="Text Box 35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4" name="Text Box 35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5" name="Text Box 35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6" name="Text Box 35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7" name="Text Box 35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8" name="Text Box 35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49" name="Text Box 35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0" name="Text Box 35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1" name="Text Box 35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2" name="Text Box 35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3" name="Text Box 35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4" name="Text Box 35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5" name="Text Box 35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6" name="Text Box 35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7" name="Text Box 35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8" name="Text Box 35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59" name="Text Box 35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0" name="Text Box 35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1" name="Text Box 35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2" name="Text Box 35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3" name="Text Box 35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4" name="Text Box 36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5" name="Text Box 36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6" name="Text Box 36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7" name="Text Box 36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8" name="Text Box 36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69" name="Text Box 36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0" name="Text Box 36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1" name="Text Box 36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2" name="Text Box 36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3" name="Text Box 36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4" name="Text Box 36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5" name="Text Box 36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6" name="Text Box 36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7" name="Text Box 36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8" name="Text Box 36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79" name="Text Box 36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0" name="Text Box 36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1" name="Text Box 36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2" name="Text Box 36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3" name="Text Box 36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4" name="Text Box 36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5" name="Text Box 36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6" name="Text Box 36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7" name="Text Box 36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8" name="Text Box 36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89" name="Text Box 36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0" name="Text Box 36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1" name="Text Box 36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2" name="Text Box 36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3" name="Text Box 36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4" name="Text Box 36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5" name="Text Box 36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6" name="Text Box 36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7" name="Text Box 36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8" name="Text Box 36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399" name="Text Box 36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0" name="Text Box 36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1" name="Text Box 36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2" name="Text Box 36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3" name="Text Box 36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4" name="Text Box 36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5" name="Text Box 36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6" name="Text Box 36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7" name="Text Box 36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8" name="Text Box 36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09" name="Text Box 36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0" name="Text Box 36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1" name="Text Box 36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2" name="Text Box 36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3" name="Text Box 36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4" name="Text Box 36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5" name="Text Box 36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6" name="Text Box 36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7" name="Text Box 36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8" name="Text Box 36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19" name="Text Box 36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0" name="Text Box 36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1" name="Text Box 36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2" name="Text Box 36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3" name="Text Box 36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4" name="Text Box 36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5" name="Text Box 36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6" name="Text Box 36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7" name="Text Box 36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8" name="Text Box 36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29" name="Text Box 36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0" name="Text Box 36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1" name="Text Box 36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2" name="Text Box 36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3" name="Text Box 36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4" name="Text Box 36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5" name="Text Box 36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6" name="Text Box 36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7" name="Text Box 36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8" name="Text Box 36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39" name="Text Box 36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0" name="Text Box 36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1" name="Text Box 36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2" name="Text Box 36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3" name="Text Box 36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4" name="Text Box 36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5" name="Text Box 36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6" name="Text Box 36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7" name="Text Box 36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8" name="Text Box 36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49" name="Text Box 36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0" name="Text Box 36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1" name="Text Box 36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2" name="Text Box 36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3" name="Text Box 36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4" name="Text Box 36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5" name="Text Box 36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6" name="Text Box 36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7" name="Text Box 36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8" name="Text Box 36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59" name="Text Box 36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0" name="Text Box 36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1" name="Text Box 36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2" name="Text Box 36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3" name="Text Box 36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4" name="Text Box 37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5" name="Text Box 37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6" name="Text Box 37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7" name="Text Box 37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8" name="Text Box 37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69" name="Text Box 37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0" name="Text Box 37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1" name="Text Box 37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2" name="Text Box 37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3" name="Text Box 37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4" name="Text Box 37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5" name="Text Box 37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6" name="Text Box 37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7" name="Text Box 37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8" name="Text Box 37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79" name="Text Box 37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0" name="Text Box 37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1" name="Text Box 37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2" name="Text Box 37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3" name="Text Box 37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4" name="Text Box 37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5" name="Text Box 37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6" name="Text Box 37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7" name="Text Box 37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8" name="Text Box 37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89" name="Text Box 37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0" name="Text Box 37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1" name="Text Box 37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2" name="Text Box 37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3" name="Text Box 37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4" name="Text Box 37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5" name="Text Box 37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6" name="Text Box 37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7" name="Text Box 37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8" name="Text Box 37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499" name="Text Box 37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0" name="Text Box 37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1" name="Text Box 37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2" name="Text Box 37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3" name="Text Box 37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4" name="Text Box 37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5" name="Text Box 37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6" name="Text Box 37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7" name="Text Box 37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8" name="Text Box 37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09" name="Text Box 37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0" name="Text Box 37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1" name="Text Box 37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2" name="Text Box 37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3" name="Text Box 37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4" name="Text Box 37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5" name="Text Box 37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6" name="Text Box 37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7" name="Text Box 37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8" name="Text Box 37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19" name="Text Box 37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0" name="Text Box 37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1" name="Text Box 37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2" name="Text Box 37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3" name="Text Box 37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4" name="Text Box 37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5" name="Text Box 37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6" name="Text Box 37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7" name="Text Box 37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8" name="Text Box 37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29" name="Text Box 37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0" name="Text Box 37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1" name="Text Box 37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2" name="Text Box 37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3" name="Text Box 37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4" name="Text Box 37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5" name="Text Box 37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6" name="Text Box 37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7" name="Text Box 37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8" name="Text Box 37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39" name="Text Box 37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0" name="Text Box 37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1" name="Text Box 37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2" name="Text Box 37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3" name="Text Box 37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4" name="Text Box 37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5" name="Text Box 37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6" name="Text Box 37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7" name="Text Box 37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8" name="Text Box 37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49" name="Text Box 37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0" name="Text Box 37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1" name="Text Box 37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2" name="Text Box 37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3" name="Text Box 37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4" name="Text Box 37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5" name="Text Box 37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6" name="Text Box 37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7" name="Text Box 37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8" name="Text Box 37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59" name="Text Box 37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0" name="Text Box 37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1" name="Text Box 37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2" name="Text Box 37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3" name="Text Box 37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4" name="Text Box 38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5" name="Text Box 38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6" name="Text Box 38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7" name="Text Box 38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8" name="Text Box 38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69" name="Text Box 38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0" name="Text Box 38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1" name="Text Box 38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2" name="Text Box 38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3" name="Text Box 38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4" name="Text Box 38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5" name="Text Box 38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6" name="Text Box 38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7" name="Text Box 38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8" name="Text Box 38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79" name="Text Box 38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0" name="Text Box 38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1" name="Text Box 38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2" name="Text Box 38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3" name="Text Box 38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4" name="Text Box 38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5" name="Text Box 38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6" name="Text Box 38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7" name="Text Box 38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8" name="Text Box 38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89" name="Text Box 38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0" name="Text Box 38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1" name="Text Box 38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2" name="Text Box 38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3" name="Text Box 38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4" name="Text Box 38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5" name="Text Box 38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6" name="Text Box 38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7" name="Text Box 38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8" name="Text Box 38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599" name="Text Box 38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0" name="Text Box 38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1" name="Text Box 38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2" name="Text Box 38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3" name="Text Box 38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4" name="Text Box 38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5" name="Text Box 38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6" name="Text Box 38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7" name="Text Box 38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8" name="Text Box 38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09" name="Text Box 38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0" name="Text Box 38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1" name="Text Box 38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2" name="Text Box 38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3" name="Text Box 38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4" name="Text Box 38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5" name="Text Box 38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6" name="Text Box 38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7" name="Text Box 38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8" name="Text Box 38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19" name="Text Box 38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0" name="Text Box 38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1" name="Text Box 38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2" name="Text Box 38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3" name="Text Box 38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4" name="Text Box 38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5" name="Text Box 38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6" name="Text Box 38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7" name="Text Box 38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8" name="Text Box 38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29" name="Text Box 38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0" name="Text Box 38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1" name="Text Box 38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2" name="Text Box 38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3" name="Text Box 38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4" name="Text Box 38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5" name="Text Box 38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6" name="Text Box 38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7" name="Text Box 38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8" name="Text Box 38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39" name="Text Box 38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0" name="Text Box 38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1" name="Text Box 38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2" name="Text Box 38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3" name="Text Box 38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4" name="Text Box 38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5" name="Text Box 38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6" name="Text Box 38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7" name="Text Box 38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8" name="Text Box 38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49" name="Text Box 38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0" name="Text Box 38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1" name="Text Box 38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2" name="Text Box 38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3" name="Text Box 38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4" name="Text Box 38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5" name="Text Box 38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6" name="Text Box 38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7" name="Text Box 38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8" name="Text Box 38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59" name="Text Box 38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0" name="Text Box 38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1" name="Text Box 38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2" name="Text Box 38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3" name="Text Box 38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4" name="Text Box 39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5" name="Text Box 39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6" name="Text Box 39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7" name="Text Box 39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8" name="Text Box 39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69" name="Text Box 39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0" name="Text Box 39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1" name="Text Box 39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2" name="Text Box 39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3" name="Text Box 39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4" name="Text Box 39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5" name="Text Box 39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6" name="Text Box 39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7" name="Text Box 39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8" name="Text Box 39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79" name="Text Box 39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0" name="Text Box 39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1" name="Text Box 39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2" name="Text Box 39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3" name="Text Box 39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4" name="Text Box 39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5" name="Text Box 39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6" name="Text Box 39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7" name="Text Box 39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8" name="Text Box 39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89" name="Text Box 39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0" name="Text Box 39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1" name="Text Box 39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2" name="Text Box 39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3" name="Text Box 39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4" name="Text Box 39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5" name="Text Box 39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6" name="Text Box 39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7" name="Text Box 39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8" name="Text Box 39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699" name="Text Box 39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0" name="Text Box 39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1" name="Text Box 39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2" name="Text Box 39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3" name="Text Box 39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4" name="Text Box 39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5" name="Text Box 39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6" name="Text Box 39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7" name="Text Box 39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8" name="Text Box 39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09" name="Text Box 39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0" name="Text Box 39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1" name="Text Box 39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2" name="Text Box 39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3" name="Text Box 39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4" name="Text Box 39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5" name="Text Box 39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6" name="Text Box 39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7" name="Text Box 39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8" name="Text Box 39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19" name="Text Box 39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0" name="Text Box 39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1" name="Text Box 39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2" name="Text Box 39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3" name="Text Box 39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4" name="Text Box 39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5" name="Text Box 39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6" name="Text Box 39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7" name="Text Box 39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8" name="Text Box 39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29" name="Text Box 39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0" name="Text Box 39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1" name="Text Box 39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2" name="Text Box 39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3" name="Text Box 39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4" name="Text Box 39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5" name="Text Box 39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6" name="Text Box 39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7" name="Text Box 39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8" name="Text Box 39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39" name="Text Box 39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0" name="Text Box 39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1" name="Text Box 39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2" name="Text Box 39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3" name="Text Box 39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4" name="Text Box 39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5" name="Text Box 39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6" name="Text Box 39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7" name="Text Box 39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8" name="Text Box 39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49" name="Text Box 39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0" name="Text Box 39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1" name="Text Box 39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2" name="Text Box 39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3" name="Text Box 39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4" name="Text Box 39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5" name="Text Box 39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6" name="Text Box 39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7" name="Text Box 39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8" name="Text Box 39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59" name="Text Box 39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0" name="Text Box 39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1" name="Text Box 39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2" name="Text Box 39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3" name="Text Box 39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4" name="Text Box 40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5" name="Text Box 40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6" name="Text Box 40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7" name="Text Box 40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8" name="Text Box 40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69" name="Text Box 40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0" name="Text Box 40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1" name="Text Box 40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2" name="Text Box 40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3" name="Text Box 40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4" name="Text Box 40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5" name="Text Box 40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6" name="Text Box 40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7" name="Text Box 40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8" name="Text Box 40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79" name="Text Box 40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0" name="Text Box 40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1" name="Text Box 40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2" name="Text Box 40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3" name="Text Box 40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4" name="Text Box 40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5" name="Text Box 40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6" name="Text Box 40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7" name="Text Box 40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8" name="Text Box 40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89" name="Text Box 40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0" name="Text Box 40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1" name="Text Box 40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2" name="Text Box 40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3" name="Text Box 40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4" name="Text Box 40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5" name="Text Box 40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6" name="Text Box 40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7" name="Text Box 40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8" name="Text Box 40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799" name="Text Box 40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0" name="Text Box 40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1" name="Text Box 40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2" name="Text Box 40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3" name="Text Box 40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4" name="Text Box 40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5" name="Text Box 40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6" name="Text Box 40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7" name="Text Box 40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8" name="Text Box 40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09" name="Text Box 40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0" name="Text Box 40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1" name="Text Box 40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2" name="Text Box 40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3" name="Text Box 40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4" name="Text Box 40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5" name="Text Box 40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6" name="Text Box 40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7" name="Text Box 40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8" name="Text Box 40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19" name="Text Box 40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0" name="Text Box 40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1" name="Text Box 40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2" name="Text Box 40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3" name="Text Box 40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4" name="Text Box 40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5" name="Text Box 40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6" name="Text Box 40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7" name="Text Box 40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8" name="Text Box 40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29" name="Text Box 40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0" name="Text Box 40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1" name="Text Box 40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2" name="Text Box 40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3" name="Text Box 40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4" name="Text Box 40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5" name="Text Box 40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6" name="Text Box 40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7" name="Text Box 40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8" name="Text Box 40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39" name="Text Box 40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0" name="Text Box 40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1" name="Text Box 40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2" name="Text Box 40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3" name="Text Box 40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4" name="Text Box 40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5" name="Text Box 40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6" name="Text Box 40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7" name="Text Box 40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8" name="Text Box 40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49" name="Text Box 40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0" name="Text Box 40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1" name="Text Box 40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2" name="Text Box 40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3" name="Text Box 40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4" name="Text Box 40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5" name="Text Box 40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6" name="Text Box 40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7" name="Text Box 40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8" name="Text Box 40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59" name="Text Box 40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0" name="Text Box 40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1" name="Text Box 40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2" name="Text Box 40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3" name="Text Box 40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4" name="Text Box 41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5" name="Text Box 41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6" name="Text Box 41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7" name="Text Box 41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8" name="Text Box 41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69" name="Text Box 41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0" name="Text Box 41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1" name="Text Box 41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2" name="Text Box 41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3" name="Text Box 41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4" name="Text Box 41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5" name="Text Box 41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6" name="Text Box 41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7" name="Text Box 41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8" name="Text Box 41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79" name="Text Box 41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0" name="Text Box 41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1" name="Text Box 41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2" name="Text Box 41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3" name="Text Box 41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4" name="Text Box 41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5" name="Text Box 41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6" name="Text Box 41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7" name="Text Box 41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8" name="Text Box 41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89" name="Text Box 41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0" name="Text Box 41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1" name="Text Box 41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2" name="Text Box 41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3" name="Text Box 41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4" name="Text Box 41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5" name="Text Box 41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6" name="Text Box 41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7" name="Text Box 41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8" name="Text Box 41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899" name="Text Box 41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0" name="Text Box 41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1" name="Text Box 41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2" name="Text Box 41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3" name="Text Box 41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4" name="Text Box 41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5" name="Text Box 41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6" name="Text Box 41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7" name="Text Box 41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8" name="Text Box 41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09" name="Text Box 41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0" name="Text Box 41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1" name="Text Box 41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2" name="Text Box 41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3" name="Text Box 41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4" name="Text Box 41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5" name="Text Box 41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6" name="Text Box 41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7" name="Text Box 41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8" name="Text Box 41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19" name="Text Box 41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0" name="Text Box 41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1" name="Text Box 41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2" name="Text Box 41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3" name="Text Box 41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4" name="Text Box 41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5" name="Text Box 41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6" name="Text Box 41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7" name="Text Box 41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8" name="Text Box 41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29" name="Text Box 41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0" name="Text Box 41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1" name="Text Box 41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2" name="Text Box 41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3" name="Text Box 41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4" name="Text Box 41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5" name="Text Box 41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6" name="Text Box 41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7" name="Text Box 41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8" name="Text Box 41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39" name="Text Box 41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0" name="Text Box 41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1" name="Text Box 41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2" name="Text Box 41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3" name="Text Box 41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4" name="Text Box 41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5" name="Text Box 41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6" name="Text Box 41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7" name="Text Box 41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8" name="Text Box 41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49" name="Text Box 41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0" name="Text Box 41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1" name="Text Box 41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2" name="Text Box 41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3" name="Text Box 41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4" name="Text Box 41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5" name="Text Box 41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6" name="Text Box 41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7" name="Text Box 41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8" name="Text Box 41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59" name="Text Box 41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0" name="Text Box 41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1" name="Text Box 41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2" name="Text Box 41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3" name="Text Box 41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4" name="Text Box 42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5" name="Text Box 42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6" name="Text Box 42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7" name="Text Box 42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8" name="Text Box 42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69" name="Text Box 42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0" name="Text Box 42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1" name="Text Box 42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2" name="Text Box 42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3" name="Text Box 42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4" name="Text Box 42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5" name="Text Box 42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6" name="Text Box 42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7" name="Text Box 42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8" name="Text Box 42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79" name="Text Box 42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0" name="Text Box 42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1" name="Text Box 42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2" name="Text Box 42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3" name="Text Box 42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4" name="Text Box 42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5" name="Text Box 42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6" name="Text Box 42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7" name="Text Box 42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8" name="Text Box 42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89" name="Text Box 42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0" name="Text Box 42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1" name="Text Box 42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2" name="Text Box 42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3" name="Text Box 42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4" name="Text Box 42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5" name="Text Box 42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6" name="Text Box 42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7" name="Text Box 42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8" name="Text Box 42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3999" name="Text Box 42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0" name="Text Box 42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1" name="Text Box 42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2" name="Text Box 42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3" name="Text Box 42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4" name="Text Box 42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5" name="Text Box 42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6" name="Text Box 42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7" name="Text Box 42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8" name="Text Box 42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09" name="Text Box 42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0" name="Text Box 42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1" name="Text Box 42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2" name="Text Box 42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3" name="Text Box 42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4" name="Text Box 42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5" name="Text Box 42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6" name="Text Box 42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7" name="Text Box 42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8" name="Text Box 42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19" name="Text Box 42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0" name="Text Box 42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1" name="Text Box 42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2" name="Text Box 42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3" name="Text Box 42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4" name="Text Box 42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5" name="Text Box 42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6" name="Text Box 42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7" name="Text Box 42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8" name="Text Box 42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29" name="Text Box 42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0" name="Text Box 42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1" name="Text Box 42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2" name="Text Box 42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3" name="Text Box 42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4" name="Text Box 42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5" name="Text Box 42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6" name="Text Box 42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7" name="Text Box 42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8" name="Text Box 42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39" name="Text Box 42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0" name="Text Box 42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1" name="Text Box 42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2" name="Text Box 42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3" name="Text Box 42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4" name="Text Box 42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5" name="Text Box 42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6" name="Text Box 42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7" name="Text Box 42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8" name="Text Box 42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49" name="Text Box 42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0" name="Text Box 42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1" name="Text Box 42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2" name="Text Box 42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3" name="Text Box 42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4" name="Text Box 42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5" name="Text Box 42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6" name="Text Box 42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7" name="Text Box 42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8" name="Text Box 42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59" name="Text Box 42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0" name="Text Box 42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1" name="Text Box 42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2" name="Text Box 42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3" name="Text Box 42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4" name="Text Box 43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5" name="Text Box 43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6" name="Text Box 43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7" name="Text Box 43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8" name="Text Box 43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69" name="Text Box 43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0" name="Text Box 43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1" name="Text Box 43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2" name="Text Box 43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3" name="Text Box 43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4" name="Text Box 43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5" name="Text Box 43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6" name="Text Box 43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7" name="Text Box 43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8" name="Text Box 43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79" name="Text Box 43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0" name="Text Box 43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1" name="Text Box 43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2" name="Text Box 43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3" name="Text Box 43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4" name="Text Box 43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5" name="Text Box 43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6" name="Text Box 43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7" name="Text Box 43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8" name="Text Box 43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89" name="Text Box 43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0" name="Text Box 43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1" name="Text Box 43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2" name="Text Box 43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3" name="Text Box 43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4" name="Text Box 43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5" name="Text Box 43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6" name="Text Box 43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7" name="Text Box 43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8" name="Text Box 43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099" name="Text Box 43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0" name="Text Box 43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1" name="Text Box 43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2" name="Text Box 43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3" name="Text Box 43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4" name="Text Box 43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5" name="Text Box 43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6" name="Text Box 43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7" name="Text Box 43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8" name="Text Box 43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09" name="Text Box 43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0" name="Text Box 43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1" name="Text Box 43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2" name="Text Box 43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3" name="Text Box 43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4" name="Text Box 43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5" name="Text Box 43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6" name="Text Box 43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7" name="Text Box 43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8" name="Text Box 43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19" name="Text Box 43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0" name="Text Box 43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1" name="Text Box 43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2" name="Text Box 43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3" name="Text Box 43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4" name="Text Box 43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5" name="Text Box 43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6" name="Text Box 43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7" name="Text Box 43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8" name="Text Box 43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29" name="Text Box 43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0" name="Text Box 43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1" name="Text Box 43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2" name="Text Box 43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3" name="Text Box 43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4" name="Text Box 43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5" name="Text Box 43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6" name="Text Box 43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7" name="Text Box 43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8" name="Text Box 43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39" name="Text Box 43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0" name="Text Box 43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1" name="Text Box 43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2" name="Text Box 43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3" name="Text Box 43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4" name="Text Box 43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5" name="Text Box 43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6" name="Text Box 43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7" name="Text Box 43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8" name="Text Box 43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49" name="Text Box 43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0" name="Text Box 43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1" name="Text Box 43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2" name="Text Box 43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3" name="Text Box 43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4" name="Text Box 43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5" name="Text Box 43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6" name="Text Box 43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7" name="Text Box 43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8" name="Text Box 43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59" name="Text Box 43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0" name="Text Box 43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1" name="Text Box 43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2" name="Text Box 43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3" name="Text Box 43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4" name="Text Box 44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5" name="Text Box 44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6" name="Text Box 44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7" name="Text Box 44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8" name="Text Box 44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69" name="Text Box 44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0" name="Text Box 44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1" name="Text Box 44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2" name="Text Box 44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3" name="Text Box 44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4" name="Text Box 44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5" name="Text Box 44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6" name="Text Box 44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7" name="Text Box 44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8" name="Text Box 44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79" name="Text Box 44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0" name="Text Box 44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1" name="Text Box 44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2" name="Text Box 44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3" name="Text Box 44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4" name="Text Box 44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5" name="Text Box 44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6" name="Text Box 44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7" name="Text Box 44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8" name="Text Box 44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89" name="Text Box 44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0" name="Text Box 44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1" name="Text Box 44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2" name="Text Box 44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3" name="Text Box 44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4" name="Text Box 44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5" name="Text Box 44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6" name="Text Box 44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7" name="Text Box 44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8" name="Text Box 44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199" name="Text Box 44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0" name="Text Box 44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1" name="Text Box 44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2" name="Text Box 44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3" name="Text Box 44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4" name="Text Box 44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5" name="Text Box 44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6" name="Text Box 44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7" name="Text Box 44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8" name="Text Box 44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09" name="Text Box 44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0" name="Text Box 44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1" name="Text Box 44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2" name="Text Box 44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3" name="Text Box 44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4" name="Text Box 44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5" name="Text Box 44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6" name="Text Box 44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7" name="Text Box 44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8" name="Text Box 44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19" name="Text Box 44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0" name="Text Box 44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1" name="Text Box 44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2" name="Text Box 44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3" name="Text Box 44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4" name="Text Box 44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5" name="Text Box 44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6" name="Text Box 44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7" name="Text Box 44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8" name="Text Box 44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29" name="Text Box 44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0" name="Text Box 44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1" name="Text Box 44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2" name="Text Box 44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3" name="Text Box 44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4" name="Text Box 44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5" name="Text Box 44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6" name="Text Box 44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7" name="Text Box 44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8" name="Text Box 44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39" name="Text Box 44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0" name="Text Box 44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1" name="Text Box 44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2" name="Text Box 44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3" name="Text Box 44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4" name="Text Box 44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5" name="Text Box 44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6" name="Text Box 44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7" name="Text Box 44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8" name="Text Box 44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49" name="Text Box 44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0" name="Text Box 44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1" name="Text Box 44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2" name="Text Box 44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3" name="Text Box 44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4" name="Text Box 44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5" name="Text Box 44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6" name="Text Box 44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7" name="Text Box 44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8" name="Text Box 44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59" name="Text Box 44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0" name="Text Box 44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1" name="Text Box 44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2" name="Text Box 44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3" name="Text Box 44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4" name="Text Box 45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5" name="Text Box 45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6" name="Text Box 45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7" name="Text Box 45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8" name="Text Box 45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69" name="Text Box 45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0" name="Text Box 45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1" name="Text Box 45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2" name="Text Box 45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3" name="Text Box 45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4" name="Text Box 45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5" name="Text Box 45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6" name="Text Box 45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7" name="Text Box 45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8" name="Text Box 45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79" name="Text Box 45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0" name="Text Box 45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1" name="Text Box 45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2" name="Text Box 45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3" name="Text Box 45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4" name="Text Box 45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5" name="Text Box 45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6" name="Text Box 45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7" name="Text Box 45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8" name="Text Box 45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89" name="Text Box 45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0" name="Text Box 45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1" name="Text Box 45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2" name="Text Box 45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3" name="Text Box 45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4" name="Text Box 45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5" name="Text Box 45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6" name="Text Box 45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7" name="Text Box 45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8" name="Text Box 45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299" name="Text Box 45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0" name="Text Box 45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1" name="Text Box 45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2" name="Text Box 45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3" name="Text Box 45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4" name="Text Box 45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5" name="Text Box 45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6" name="Text Box 45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7" name="Text Box 45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8" name="Text Box 45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09" name="Text Box 45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0" name="Text Box 45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1" name="Text Box 45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2" name="Text Box 45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3" name="Text Box 45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4" name="Text Box 45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5" name="Text Box 45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6" name="Text Box 45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7" name="Text Box 45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8" name="Text Box 45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19" name="Text Box 45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0" name="Text Box 45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1" name="Text Box 45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2" name="Text Box 45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3" name="Text Box 45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4" name="Text Box 45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5" name="Text Box 45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6" name="Text Box 45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7" name="Text Box 45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8" name="Text Box 45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29" name="Text Box 45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0" name="Text Box 45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1" name="Text Box 45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2" name="Text Box 45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3" name="Text Box 45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4" name="Text Box 45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5" name="Text Box 45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6" name="Text Box 45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7" name="Text Box 45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8" name="Text Box 45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39" name="Text Box 45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0" name="Text Box 45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1" name="Text Box 45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2" name="Text Box 45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3" name="Text Box 45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4" name="Text Box 45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5" name="Text Box 45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6" name="Text Box 45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7" name="Text Box 45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8" name="Text Box 45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49" name="Text Box 45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0" name="Text Box 45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1" name="Text Box 45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2" name="Text Box 45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3" name="Text Box 45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4" name="Text Box 45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5" name="Text Box 45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6" name="Text Box 45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7" name="Text Box 45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8" name="Text Box 45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59" name="Text Box 45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0" name="Text Box 45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1" name="Text Box 45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2" name="Text Box 45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3" name="Text Box 45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4" name="Text Box 46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5" name="Text Box 46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6" name="Text Box 46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7" name="Text Box 46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8" name="Text Box 46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69" name="Text Box 46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0" name="Text Box 46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1" name="Text Box 46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2" name="Text Box 46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3" name="Text Box 46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4" name="Text Box 46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5" name="Text Box 46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6" name="Text Box 46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7" name="Text Box 46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8" name="Text Box 46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79" name="Text Box 46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0" name="Text Box 46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1" name="Text Box 46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2" name="Text Box 46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3" name="Text Box 46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4" name="Text Box 46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5" name="Text Box 46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6" name="Text Box 46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7" name="Text Box 46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8" name="Text Box 46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89" name="Text Box 46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0" name="Text Box 46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1" name="Text Box 46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2" name="Text Box 46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3" name="Text Box 46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4" name="Text Box 46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5" name="Text Box 46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6" name="Text Box 46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7" name="Text Box 46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8" name="Text Box 46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399" name="Text Box 46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0" name="Text Box 46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1" name="Text Box 46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2" name="Text Box 46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3" name="Text Box 46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4" name="Text Box 46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5" name="Text Box 46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6" name="Text Box 46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7" name="Text Box 46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8" name="Text Box 46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09" name="Text Box 46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0" name="Text Box 46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1" name="Text Box 46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2" name="Text Box 46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3" name="Text Box 46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4" name="Text Box 46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5" name="Text Box 46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6" name="Text Box 46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7" name="Text Box 46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8" name="Text Box 46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19" name="Text Box 46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0" name="Text Box 46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1" name="Text Box 46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2" name="Text Box 46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3" name="Text Box 46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4" name="Text Box 46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5" name="Text Box 46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6" name="Text Box 46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7" name="Text Box 46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8" name="Text Box 46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29" name="Text Box 46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0" name="Text Box 46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1" name="Text Box 46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2" name="Text Box 46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3" name="Text Box 46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4" name="Text Box 46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5" name="Text Box 46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6" name="Text Box 46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7" name="Text Box 46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8" name="Text Box 46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39" name="Text Box 46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0" name="Text Box 46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1" name="Text Box 46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2" name="Text Box 46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3" name="Text Box 46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4" name="Text Box 46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5" name="Text Box 46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6" name="Text Box 46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7" name="Text Box 46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8" name="Text Box 46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49" name="Text Box 46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0" name="Text Box 46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1" name="Text Box 46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2" name="Text Box 46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3" name="Text Box 46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4" name="Text Box 46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5" name="Text Box 46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6" name="Text Box 46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7" name="Text Box 46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8" name="Text Box 46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59" name="Text Box 46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0" name="Text Box 46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1" name="Text Box 46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2" name="Text Box 46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3" name="Text Box 46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4" name="Text Box 47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5" name="Text Box 47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6" name="Text Box 47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7" name="Text Box 47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8" name="Text Box 47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69" name="Text Box 47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0" name="Text Box 47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1" name="Text Box 47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2" name="Text Box 47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3" name="Text Box 47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4" name="Text Box 47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5" name="Text Box 47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6" name="Text Box 47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7" name="Text Box 47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8" name="Text Box 47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79" name="Text Box 47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0" name="Text Box 47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1" name="Text Box 47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2" name="Text Box 47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3" name="Text Box 47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4" name="Text Box 47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5" name="Text Box 47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6" name="Text Box 47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7" name="Text Box 47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8" name="Text Box 47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89" name="Text Box 47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0" name="Text Box 47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1" name="Text Box 47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2" name="Text Box 47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3" name="Text Box 47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4" name="Text Box 47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5" name="Text Box 47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6" name="Text Box 47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7" name="Text Box 47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8" name="Text Box 47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499" name="Text Box 47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0" name="Text Box 47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1" name="Text Box 47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2" name="Text Box 47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3" name="Text Box 47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4" name="Text Box 47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5" name="Text Box 47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6" name="Text Box 47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7" name="Text Box 47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8" name="Text Box 47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09" name="Text Box 47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0" name="Text Box 47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1" name="Text Box 47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2" name="Text Box 47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3" name="Text Box 47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4" name="Text Box 47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5" name="Text Box 47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6" name="Text Box 47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7" name="Text Box 47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8" name="Text Box 47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19" name="Text Box 47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0" name="Text Box 47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1" name="Text Box 47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2" name="Text Box 47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3" name="Text Box 47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4" name="Text Box 47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5" name="Text Box 47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6" name="Text Box 47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7" name="Text Box 47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8" name="Text Box 47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29" name="Text Box 47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0" name="Text Box 47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1" name="Text Box 47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2" name="Text Box 47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3" name="Text Box 47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4" name="Text Box 47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5" name="Text Box 47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6" name="Text Box 47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7" name="Text Box 47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8" name="Text Box 47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39" name="Text Box 47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0" name="Text Box 47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1" name="Text Box 47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2" name="Text Box 47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3" name="Text Box 47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4" name="Text Box 47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5" name="Text Box 47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6" name="Text Box 47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7" name="Text Box 47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8" name="Text Box 47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49" name="Text Box 47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0" name="Text Box 47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1" name="Text Box 47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2" name="Text Box 47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3" name="Text Box 47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4" name="Text Box 47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5" name="Text Box 47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6" name="Text Box 47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7" name="Text Box 47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8" name="Text Box 47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59" name="Text Box 47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0" name="Text Box 47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1" name="Text Box 47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2" name="Text Box 47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3" name="Text Box 47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4" name="Text Box 48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5" name="Text Box 48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6" name="Text Box 48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7" name="Text Box 48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8" name="Text Box 48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69" name="Text Box 48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0" name="Text Box 48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1" name="Text Box 48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2" name="Text Box 48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3" name="Text Box 48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4" name="Text Box 48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5" name="Text Box 48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6" name="Text Box 48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7" name="Text Box 48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8" name="Text Box 48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79" name="Text Box 48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0" name="Text Box 48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1" name="Text Box 48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2" name="Text Box 48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3" name="Text Box 48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4" name="Text Box 48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5" name="Text Box 48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6" name="Text Box 48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7" name="Text Box 48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8" name="Text Box 48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89" name="Text Box 48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0" name="Text Box 48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1" name="Text Box 48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2" name="Text Box 48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3" name="Text Box 48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4" name="Text Box 48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5" name="Text Box 48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6" name="Text Box 48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7" name="Text Box 48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8" name="Text Box 48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599" name="Text Box 48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0" name="Text Box 48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1" name="Text Box 48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2" name="Text Box 48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3" name="Text Box 48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4" name="Text Box 48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5" name="Text Box 48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6" name="Text Box 48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7" name="Text Box 48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8" name="Text Box 48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09" name="Text Box 48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0" name="Text Box 48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1" name="Text Box 48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2" name="Text Box 48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3" name="Text Box 48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4" name="Text Box 48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5" name="Text Box 48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6" name="Text Box 48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7" name="Text Box 48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8" name="Text Box 48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19" name="Text Box 48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0" name="Text Box 48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1" name="Text Box 48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2" name="Text Box 48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3" name="Text Box 48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4" name="Text Box 48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5" name="Text Box 48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6" name="Text Box 48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7" name="Text Box 48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8" name="Text Box 48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29" name="Text Box 48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0" name="Text Box 48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1" name="Text Box 48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2" name="Text Box 48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3" name="Text Box 48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4" name="Text Box 48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5" name="Text Box 48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6" name="Text Box 48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7" name="Text Box 48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8" name="Text Box 48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39" name="Text Box 48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0" name="Text Box 48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1" name="Text Box 48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2" name="Text Box 48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3" name="Text Box 48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4" name="Text Box 48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5" name="Text Box 48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6" name="Text Box 48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7" name="Text Box 48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8" name="Text Box 48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49" name="Text Box 48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0" name="Text Box 48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1" name="Text Box 48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2" name="Text Box 48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3" name="Text Box 48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4" name="Text Box 48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5" name="Text Box 48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6" name="Text Box 48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7" name="Text Box 48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8" name="Text Box 48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59" name="Text Box 48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0" name="Text Box 48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1" name="Text Box 48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2" name="Text Box 48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3" name="Text Box 48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4" name="Text Box 49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5" name="Text Box 49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6" name="Text Box 49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7" name="Text Box 49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8" name="Text Box 49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69" name="Text Box 49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0" name="Text Box 49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1" name="Text Box 49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2" name="Text Box 49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3" name="Text Box 49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4" name="Text Box 49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5" name="Text Box 49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6" name="Text Box 49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7" name="Text Box 49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8" name="Text Box 49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79" name="Text Box 49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0" name="Text Box 49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1" name="Text Box 49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2" name="Text Box 49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3" name="Text Box 49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4" name="Text Box 49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5" name="Text Box 49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6" name="Text Box 49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7" name="Text Box 49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8" name="Text Box 49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89" name="Text Box 49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0" name="Text Box 49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1" name="Text Box 49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2" name="Text Box 49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3" name="Text Box 49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4" name="Text Box 49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5" name="Text Box 49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6" name="Text Box 49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7" name="Text Box 49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8" name="Text Box 49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699" name="Text Box 49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0" name="Text Box 49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1" name="Text Box 49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2" name="Text Box 49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3" name="Text Box 49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4" name="Text Box 49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5" name="Text Box 49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6" name="Text Box 49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7" name="Text Box 49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8" name="Text Box 49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09" name="Text Box 49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0" name="Text Box 49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1" name="Text Box 49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2" name="Text Box 49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3" name="Text Box 49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4" name="Text Box 49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5" name="Text Box 49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6" name="Text Box 49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7" name="Text Box 49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8" name="Text Box 49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19" name="Text Box 49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0" name="Text Box 49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1" name="Text Box 49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2" name="Text Box 49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3" name="Text Box 49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4" name="Text Box 49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5" name="Text Box 49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6" name="Text Box 49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7" name="Text Box 49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8" name="Text Box 49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29" name="Text Box 49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0" name="Text Box 49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1" name="Text Box 49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2" name="Text Box 49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3" name="Text Box 49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4" name="Text Box 49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5" name="Text Box 49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6" name="Text Box 49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7" name="Text Box 49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8" name="Text Box 49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39" name="Text Box 49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0" name="Text Box 49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1" name="Text Box 49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2" name="Text Box 49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3" name="Text Box 49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4" name="Text Box 49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5" name="Text Box 49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6" name="Text Box 49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7" name="Text Box 49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8" name="Text Box 49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49" name="Text Box 49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0" name="Text Box 49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1" name="Text Box 49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2" name="Text Box 49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3" name="Text Box 49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4" name="Text Box 49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5" name="Text Box 49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6" name="Text Box 49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7" name="Text Box 49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8" name="Text Box 49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59" name="Text Box 49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0" name="Text Box 49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1" name="Text Box 49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2" name="Text Box 49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3" name="Text Box 49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4" name="Text Box 50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5" name="Text Box 50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6" name="Text Box 50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7" name="Text Box 50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8" name="Text Box 50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69" name="Text Box 50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0" name="Text Box 50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1" name="Text Box 50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2" name="Text Box 50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3" name="Text Box 50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4" name="Text Box 50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5" name="Text Box 50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6" name="Text Box 50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7" name="Text Box 50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8" name="Text Box 50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79" name="Text Box 50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0" name="Text Box 50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1" name="Text Box 50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2" name="Text Box 50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3" name="Text Box 50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4" name="Text Box 50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5" name="Text Box 50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6" name="Text Box 50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7" name="Text Box 50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8" name="Text Box 50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89" name="Text Box 50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0" name="Text Box 50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1" name="Text Box 50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2" name="Text Box 50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3" name="Text Box 50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4" name="Text Box 50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5" name="Text Box 50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6" name="Text Box 50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7" name="Text Box 50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8" name="Text Box 50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799" name="Text Box 50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0" name="Text Box 50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1" name="Text Box 50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2" name="Text Box 50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3" name="Text Box 50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4" name="Text Box 50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5" name="Text Box 50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6" name="Text Box 50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7" name="Text Box 50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8" name="Text Box 50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09" name="Text Box 50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0" name="Text Box 50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1" name="Text Box 50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2" name="Text Box 50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3" name="Text Box 50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4" name="Text Box 50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5" name="Text Box 50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6" name="Text Box 50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7" name="Text Box 50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8" name="Text Box 50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19" name="Text Box 50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0" name="Text Box 50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1" name="Text Box 50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2" name="Text Box 50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3" name="Text Box 50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4" name="Text Box 50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5" name="Text Box 50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6" name="Text Box 50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7" name="Text Box 50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8" name="Text Box 50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29" name="Text Box 50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0" name="Text Box 50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1" name="Text Box 50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2" name="Text Box 50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3" name="Text Box 50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4" name="Text Box 50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5" name="Text Box 50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6" name="Text Box 50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7" name="Text Box 50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8" name="Text Box 50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39" name="Text Box 50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0" name="Text Box 50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1" name="Text Box 50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2" name="Text Box 50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3" name="Text Box 50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4" name="Text Box 50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5" name="Text Box 50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6" name="Text Box 50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7" name="Text Box 50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8" name="Text Box 50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49" name="Text Box 50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0" name="Text Box 50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1" name="Text Box 50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2" name="Text Box 50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3" name="Text Box 50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4" name="Text Box 50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5" name="Text Box 50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6" name="Text Box 50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7" name="Text Box 50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8" name="Text Box 50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59" name="Text Box 50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0" name="Text Box 50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1" name="Text Box 50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2" name="Text Box 50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3" name="Text Box 50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4" name="Text Box 51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5" name="Text Box 51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6" name="Text Box 51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7" name="Text Box 51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8" name="Text Box 51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69" name="Text Box 51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0" name="Text Box 51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1" name="Text Box 51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2" name="Text Box 51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3" name="Text Box 51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4" name="Text Box 51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5" name="Text Box 51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6" name="Text Box 51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7" name="Text Box 51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8" name="Text Box 51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79" name="Text Box 51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0" name="Text Box 51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1" name="Text Box 51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2" name="Text Box 51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3" name="Text Box 51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4" name="Text Box 51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5" name="Text Box 51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6" name="Text Box 51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7" name="Text Box 51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8" name="Text Box 51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89" name="Text Box 51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0" name="Text Box 51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1" name="Text Box 51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2" name="Text Box 51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3" name="Text Box 51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4" name="Text Box 51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5" name="Text Box 51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6" name="Text Box 51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7" name="Text Box 51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8" name="Text Box 51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899" name="Text Box 51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0" name="Text Box 51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1" name="Text Box 51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2" name="Text Box 51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3" name="Text Box 51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4" name="Text Box 51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5" name="Text Box 51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6" name="Text Box 51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7" name="Text Box 51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8" name="Text Box 51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09" name="Text Box 51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0" name="Text Box 51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1" name="Text Box 51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2" name="Text Box 51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3" name="Text Box 51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4" name="Text Box 51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5" name="Text Box 51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6" name="Text Box 51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7" name="Text Box 51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8" name="Text Box 51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19" name="Text Box 51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0" name="Text Box 51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1" name="Text Box 51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2" name="Text Box 51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3" name="Text Box 51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4" name="Text Box 51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5" name="Text Box 51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6" name="Text Box 51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7" name="Text Box 51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8" name="Text Box 51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29" name="Text Box 51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0" name="Text Box 51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1" name="Text Box 51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2" name="Text Box 51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3" name="Text Box 51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4" name="Text Box 51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5" name="Text Box 51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6" name="Text Box 51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7" name="Text Box 51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8" name="Text Box 51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39" name="Text Box 51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0" name="Text Box 51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1" name="Text Box 51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2" name="Text Box 51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3" name="Text Box 51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4" name="Text Box 51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5" name="Text Box 51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6" name="Text Box 51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7" name="Text Box 51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8" name="Text Box 51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49" name="Text Box 51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0" name="Text Box 51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1" name="Text Box 51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2" name="Text Box 51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3" name="Text Box 51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4" name="Text Box 51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5" name="Text Box 51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6" name="Text Box 51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7" name="Text Box 51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8" name="Text Box 51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59" name="Text Box 51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0" name="Text Box 51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1" name="Text Box 51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2" name="Text Box 51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3" name="Text Box 51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4" name="Text Box 52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5" name="Text Box 52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6" name="Text Box 52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7" name="Text Box 52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8" name="Text Box 52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69" name="Text Box 52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0" name="Text Box 52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1" name="Text Box 52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2" name="Text Box 52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3" name="Text Box 52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4" name="Text Box 52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5" name="Text Box 52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6" name="Text Box 52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7" name="Text Box 52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8" name="Text Box 52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79" name="Text Box 52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0" name="Text Box 52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1" name="Text Box 52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2" name="Text Box 52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3" name="Text Box 52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4" name="Text Box 52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5" name="Text Box 52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6" name="Text Box 52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7" name="Text Box 52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8" name="Text Box 52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89" name="Text Box 52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0" name="Text Box 52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1" name="Text Box 52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2" name="Text Box 52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3" name="Text Box 52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4" name="Text Box 52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5" name="Text Box 52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6" name="Text Box 52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7" name="Text Box 52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8" name="Text Box 52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4999" name="Text Box 52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0" name="Text Box 52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1" name="Text Box 52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2" name="Text Box 52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3" name="Text Box 52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4" name="Text Box 52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5" name="Text Box 52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6" name="Text Box 52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7" name="Text Box 52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8" name="Text Box 52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09" name="Text Box 52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0" name="Text Box 52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1" name="Text Box 52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2" name="Text Box 52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3" name="Text Box 52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4" name="Text Box 52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5" name="Text Box 52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6" name="Text Box 52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7" name="Text Box 52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8" name="Text Box 52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19" name="Text Box 52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0" name="Text Box 52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1" name="Text Box 52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2" name="Text Box 52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3" name="Text Box 52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4" name="Text Box 52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5" name="Text Box 52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6" name="Text Box 52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7" name="Text Box 52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8" name="Text Box 52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29" name="Text Box 52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0" name="Text Box 52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1" name="Text Box 52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2" name="Text Box 52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3" name="Text Box 52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4" name="Text Box 52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5" name="Text Box 52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6" name="Text Box 52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7" name="Text Box 52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8" name="Text Box 52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39" name="Text Box 52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0" name="Text Box 52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1" name="Text Box 52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2" name="Text Box 52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3" name="Text Box 52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4" name="Text Box 52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5" name="Text Box 52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6" name="Text Box 52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7" name="Text Box 52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8" name="Text Box 52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49" name="Text Box 52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0" name="Text Box 52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1" name="Text Box 52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2" name="Text Box 52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3" name="Text Box 52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4" name="Text Box 52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5" name="Text Box 52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6" name="Text Box 52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7" name="Text Box 52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8" name="Text Box 52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59" name="Text Box 52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0" name="Text Box 52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1" name="Text Box 52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2" name="Text Box 52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3" name="Text Box 52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4" name="Text Box 53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5" name="Text Box 53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6" name="Text Box 53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7" name="Text Box 53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8" name="Text Box 53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69" name="Text Box 53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0" name="Text Box 53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1" name="Text Box 53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2" name="Text Box 530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3" name="Text Box 530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4" name="Text Box 531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5" name="Text Box 531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6" name="Text Box 531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7" name="Text Box 531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8" name="Text Box 531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79" name="Text Box 531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0" name="Text Box 531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1" name="Text Box 531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2" name="Text Box 531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3" name="Text Box 531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4" name="Text Box 532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5" name="Text Box 532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6" name="Text Box 532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7" name="Text Box 532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8" name="Text Box 532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89" name="Text Box 532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0" name="Text Box 532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1" name="Text Box 532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2" name="Text Box 532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3" name="Text Box 532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4" name="Text Box 533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5" name="Text Box 533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6" name="Text Box 533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7" name="Text Box 533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8" name="Text Box 533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099" name="Text Box 533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0" name="Text Box 533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1" name="Text Box 533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2" name="Text Box 533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3" name="Text Box 533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4" name="Text Box 534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5" name="Text Box 534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6" name="Text Box 534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7" name="Text Box 534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8" name="Text Box 534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09" name="Text Box 534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0" name="Text Box 534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1" name="Text Box 534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2" name="Text Box 534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3" name="Text Box 534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4" name="Text Box 535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5" name="Text Box 535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6" name="Text Box 535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7" name="Text Box 535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8" name="Text Box 535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19" name="Text Box 535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0" name="Text Box 535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1" name="Text Box 535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2" name="Text Box 535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3" name="Text Box 535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4" name="Text Box 536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5" name="Text Box 536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6" name="Text Box 536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7" name="Text Box 536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8" name="Text Box 536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29" name="Text Box 536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0" name="Text Box 536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1" name="Text Box 536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2" name="Text Box 536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3" name="Text Box 536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4" name="Text Box 537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5" name="Text Box 537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6" name="Text Box 537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7" name="Text Box 537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8" name="Text Box 537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39" name="Text Box 537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0" name="Text Box 537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1" name="Text Box 537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2" name="Text Box 537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3" name="Text Box 537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4" name="Text Box 538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5" name="Text Box 538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6" name="Text Box 538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7" name="Text Box 538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8" name="Text Box 538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49" name="Text Box 538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0" name="Text Box 538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1" name="Text Box 538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2" name="Text Box 538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3" name="Text Box 538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4" name="Text Box 539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5" name="Text Box 539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6" name="Text Box 539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7" name="Text Box 539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8" name="Text Box 539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59" name="Text Box 539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0" name="Text Box 539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1" name="Text Box 539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2" name="Text Box 5398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3" name="Text Box 5399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4" name="Text Box 5400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5" name="Text Box 5401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6" name="Text Box 5402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7" name="Text Box 5403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8" name="Text Box 5404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69" name="Text Box 5405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70" name="Text Box 5406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19051</xdr:rowOff>
    </xdr:to>
    <xdr:sp macro="" textlink="">
      <xdr:nvSpPr>
        <xdr:cNvPr id="25171" name="Text Box 5407"/>
        <xdr:cNvSpPr txBox="1">
          <a:spLocks noChangeArrowheads="1"/>
        </xdr:cNvSpPr>
      </xdr:nvSpPr>
      <xdr:spPr bwMode="auto">
        <a:xfrm>
          <a:off x="4686300" y="16040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2" name="Text Box 5427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3" name="Text Box 5428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4" name="Text Box 5429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5" name="Text Box 5430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6" name="Text Box 5431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7" name="Text Box 5432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8" name="Text Box 5433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79" name="Text Box 5434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0" name="Text Box 5435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1" name="Text Box 5436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2" name="Text Box 5437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3" name="Text Box 5438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4" name="Text Box 5439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5" name="Text Box 5440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6" name="Text Box 5441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7" name="Text Box 5442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8" name="Text Box 5443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89" name="Text Box 5444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0" name="Text Box 5445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1" name="Text Box 5446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2" name="Text Box 5447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3" name="Text Box 5448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4" name="Text Box 5449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5" name="Text Box 5450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6" name="Text Box 5451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7" name="Text Box 5452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8" name="Text Box 5453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199" name="Text Box 5454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0" name="Text Box 5455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1" name="Text Box 5456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2" name="Text Box 5457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3" name="Text Box 5458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4" name="Text Box 5459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5" name="Text Box 5460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6" name="Text Box 5461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7" name="Text Box 5462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8" name="Text Box 5463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09" name="Text Box 5464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10" name="Text Box 5465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11" name="Text Box 5466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12" name="Text Box 5467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841</xdr:row>
      <xdr:rowOff>0</xdr:rowOff>
    </xdr:from>
    <xdr:to>
      <xdr:col>4</xdr:col>
      <xdr:colOff>85725</xdr:colOff>
      <xdr:row>842</xdr:row>
      <xdr:rowOff>19049</xdr:rowOff>
    </xdr:to>
    <xdr:sp macro="" textlink="">
      <xdr:nvSpPr>
        <xdr:cNvPr id="25213" name="Text Box 5468"/>
        <xdr:cNvSpPr txBox="1">
          <a:spLocks noChangeArrowheads="1"/>
        </xdr:cNvSpPr>
      </xdr:nvSpPr>
      <xdr:spPr bwMode="auto">
        <a:xfrm>
          <a:off x="4686300" y="16021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14" name="Text Box 5427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15" name="Text Box 5428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16" name="Text Box 5429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17" name="Text Box 5430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18" name="Text Box 5431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19" name="Text Box 5432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0" name="Text Box 5433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1" name="Text Box 5434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2" name="Text Box 5435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3" name="Text Box 5436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4" name="Text Box 5437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5" name="Text Box 5438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6" name="Text Box 5439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7" name="Text Box 5440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8" name="Text Box 5441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29" name="Text Box 5442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0" name="Text Box 5443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1" name="Text Box 5444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2" name="Text Box 5445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3" name="Text Box 5446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4" name="Text Box 5447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5" name="Text Box 5448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6" name="Text Box 5449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7" name="Text Box 5450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8" name="Text Box 5451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39" name="Text Box 5452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0" name="Text Box 5453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1" name="Text Box 5454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2" name="Text Box 5455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3" name="Text Box 5456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4" name="Text Box 5457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5" name="Text Box 5458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6" name="Text Box 5459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7" name="Text Box 5460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8" name="Text Box 5461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49" name="Text Box 5462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50" name="Text Box 5463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51" name="Text Box 5464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52" name="Text Box 5465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53" name="Text Box 5466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54" name="Text Box 5467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19052</xdr:rowOff>
    </xdr:to>
    <xdr:sp macro="" textlink="">
      <xdr:nvSpPr>
        <xdr:cNvPr id="25255" name="Text Box 5468"/>
        <xdr:cNvSpPr txBox="1">
          <a:spLocks noChangeArrowheads="1"/>
        </xdr:cNvSpPr>
      </xdr:nvSpPr>
      <xdr:spPr bwMode="auto">
        <a:xfrm>
          <a:off x="4686300" y="160401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56" name="Text Box 25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57" name="Text Box 25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58" name="Text Box 25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59" name="Text Box 25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0" name="Text Box 25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1" name="Text Box 25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2" name="Text Box 25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3" name="Text Box 25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4" name="Text Box 25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5" name="Text Box 25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6" name="Text Box 25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7" name="Text Box 25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8" name="Text Box 25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69" name="Text Box 25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0" name="Text Box 26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1" name="Text Box 26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2" name="Text Box 26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3" name="Text Box 26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4" name="Text Box 26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5" name="Text Box 26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6" name="Text Box 26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7" name="Text Box 26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8" name="Text Box 26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79" name="Text Box 26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0" name="Text Box 26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1" name="Text Box 26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2" name="Text Box 26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3" name="Text Box 26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4" name="Text Box 26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5" name="Text Box 26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6" name="Text Box 26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7" name="Text Box 26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8" name="Text Box 26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89" name="Text Box 26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0" name="Text Box 26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1" name="Text Box 26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2" name="Text Box 26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3" name="Text Box 26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4" name="Text Box 26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5" name="Text Box 26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6" name="Text Box 26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7" name="Text Box 26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8" name="Text Box 26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299" name="Text Box 26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0" name="Text Box 26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1" name="Text Box 26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2" name="Text Box 26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3" name="Text Box 26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4" name="Text Box 26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5" name="Text Box 26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6" name="Text Box 26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7" name="Text Box 26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8" name="Text Box 26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09" name="Text Box 26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0" name="Text Box 26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1" name="Text Box 26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2" name="Text Box 26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3" name="Text Box 26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4" name="Text Box 26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5" name="Text Box 26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6" name="Text Box 26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7" name="Text Box 26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8" name="Text Box 26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19" name="Text Box 26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0" name="Text Box 26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1" name="Text Box 26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2" name="Text Box 26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3" name="Text Box 26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4" name="Text Box 26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5" name="Text Box 26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6" name="Text Box 26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7" name="Text Box 26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8" name="Text Box 27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29" name="Text Box 27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0" name="Text Box 27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1" name="Text Box 27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2" name="Text Box 27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3" name="Text Box 27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4" name="Text Box 27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5" name="Text Box 27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6" name="Text Box 27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7" name="Text Box 27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8" name="Text Box 27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39" name="Text Box 27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0" name="Text Box 27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1" name="Text Box 27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2" name="Text Box 27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3" name="Text Box 27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4" name="Text Box 27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5" name="Text Box 27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6" name="Text Box 27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7" name="Text Box 27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8" name="Text Box 27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49" name="Text Box 27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0" name="Text Box 27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1" name="Text Box 27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2" name="Text Box 27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3" name="Text Box 27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4" name="Text Box 27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5" name="Text Box 27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6" name="Text Box 27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7" name="Text Box 27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8" name="Text Box 27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59" name="Text Box 27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0" name="Text Box 27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1" name="Text Box 27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2" name="Text Box 27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3" name="Text Box 27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4" name="Text Box 27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5" name="Text Box 27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6" name="Text Box 27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7" name="Text Box 27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8" name="Text Box 27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69" name="Text Box 27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0" name="Text Box 27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1" name="Text Box 27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2" name="Text Box 27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3" name="Text Box 27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4" name="Text Box 27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5" name="Text Box 27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6" name="Text Box 27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7" name="Text Box 27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8" name="Text Box 27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79" name="Text Box 27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0" name="Text Box 27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1" name="Text Box 27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2" name="Text Box 27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3" name="Text Box 27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4" name="Text Box 27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5" name="Text Box 27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6" name="Text Box 27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7" name="Text Box 27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8" name="Text Box 27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89" name="Text Box 27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0" name="Text Box 27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1" name="Text Box 27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2" name="Text Box 27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3" name="Text Box 27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4" name="Text Box 27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5" name="Text Box 27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6" name="Text Box 27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7" name="Text Box 27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8" name="Text Box 27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399" name="Text Box 27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0" name="Text Box 27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1" name="Text Box 27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2" name="Text Box 27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3" name="Text Box 27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4" name="Text Box 27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5" name="Text Box 27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6" name="Text Box 27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7" name="Text Box 27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8" name="Text Box 27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09" name="Text Box 27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0" name="Text Box 27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1" name="Text Box 27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2" name="Text Box 27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3" name="Text Box 27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4" name="Text Box 27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5" name="Text Box 27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6" name="Text Box 27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7" name="Text Box 27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8" name="Text Box 27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19" name="Text Box 27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0" name="Text Box 27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1" name="Text Box 27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2" name="Text Box 27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3" name="Text Box 27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4" name="Text Box 27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5" name="Text Box 27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6" name="Text Box 27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7" name="Text Box 27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8" name="Text Box 28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29" name="Text Box 28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0" name="Text Box 28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1" name="Text Box 28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2" name="Text Box 28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3" name="Text Box 28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4" name="Text Box 28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5" name="Text Box 28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6" name="Text Box 28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7" name="Text Box 28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8" name="Text Box 28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39" name="Text Box 28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0" name="Text Box 28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1" name="Text Box 28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2" name="Text Box 28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3" name="Text Box 28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4" name="Text Box 28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5" name="Text Box 28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6" name="Text Box 28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7" name="Text Box 28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8" name="Text Box 28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49" name="Text Box 28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0" name="Text Box 28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1" name="Text Box 28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2" name="Text Box 28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3" name="Text Box 28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4" name="Text Box 28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5" name="Text Box 28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6" name="Text Box 28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7" name="Text Box 28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8" name="Text Box 28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59" name="Text Box 28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0" name="Text Box 28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1" name="Text Box 28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2" name="Text Box 28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3" name="Text Box 28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4" name="Text Box 28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5" name="Text Box 28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6" name="Text Box 28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7" name="Text Box 28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8" name="Text Box 28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69" name="Text Box 28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0" name="Text Box 28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1" name="Text Box 28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2" name="Text Box 28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3" name="Text Box 28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4" name="Text Box 28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5" name="Text Box 28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6" name="Text Box 28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7" name="Text Box 28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8" name="Text Box 28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79" name="Text Box 28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0" name="Text Box 28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1" name="Text Box 28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2" name="Text Box 28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3" name="Text Box 28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4" name="Text Box 28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5" name="Text Box 28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6" name="Text Box 28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7" name="Text Box 28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8" name="Text Box 28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89" name="Text Box 28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0" name="Text Box 28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1" name="Text Box 28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2" name="Text Box 28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3" name="Text Box 28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4" name="Text Box 28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5" name="Text Box 28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6" name="Text Box 28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7" name="Text Box 28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8" name="Text Box 28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499" name="Text Box 28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0" name="Text Box 28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1" name="Text Box 28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2" name="Text Box 28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3" name="Text Box 28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4" name="Text Box 28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5" name="Text Box 28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6" name="Text Box 28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7" name="Text Box 28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8" name="Text Box 28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09" name="Text Box 28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0" name="Text Box 28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1" name="Text Box 28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2" name="Text Box 28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3" name="Text Box 28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4" name="Text Box 28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5" name="Text Box 28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6" name="Text Box 28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7" name="Text Box 28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8" name="Text Box 28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19" name="Text Box 28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0" name="Text Box 28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1" name="Text Box 28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2" name="Text Box 28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3" name="Text Box 28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4" name="Text Box 28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5" name="Text Box 28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6" name="Text Box 28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7" name="Text Box 28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8" name="Text Box 29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29" name="Text Box 29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0" name="Text Box 29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1" name="Text Box 29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2" name="Text Box 29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3" name="Text Box 29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4" name="Text Box 29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5" name="Text Box 29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6" name="Text Box 29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7" name="Text Box 29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8" name="Text Box 29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39" name="Text Box 29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0" name="Text Box 29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1" name="Text Box 29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2" name="Text Box 29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3" name="Text Box 29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4" name="Text Box 29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5" name="Text Box 29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6" name="Text Box 29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7" name="Text Box 29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8" name="Text Box 29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49" name="Text Box 29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0" name="Text Box 29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1" name="Text Box 29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2" name="Text Box 29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3" name="Text Box 29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4" name="Text Box 29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5" name="Text Box 29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6" name="Text Box 29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7" name="Text Box 29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8" name="Text Box 29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59" name="Text Box 29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0" name="Text Box 29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1" name="Text Box 29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2" name="Text Box 29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3" name="Text Box 29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4" name="Text Box 29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5" name="Text Box 29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6" name="Text Box 29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7" name="Text Box 29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8" name="Text Box 29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69" name="Text Box 29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0" name="Text Box 29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1" name="Text Box 29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2" name="Text Box 29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3" name="Text Box 29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4" name="Text Box 29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5" name="Text Box 29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6" name="Text Box 29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7" name="Text Box 29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8" name="Text Box 29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79" name="Text Box 29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0" name="Text Box 29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1" name="Text Box 29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2" name="Text Box 29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3" name="Text Box 29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4" name="Text Box 29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5" name="Text Box 29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6" name="Text Box 29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7" name="Text Box 29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8" name="Text Box 29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89" name="Text Box 29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0" name="Text Box 29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1" name="Text Box 29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2" name="Text Box 29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3" name="Text Box 29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4" name="Text Box 29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5" name="Text Box 29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6" name="Text Box 29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7" name="Text Box 29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8" name="Text Box 29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599" name="Text Box 29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0" name="Text Box 29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1" name="Text Box 29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2" name="Text Box 29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3" name="Text Box 29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4" name="Text Box 29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5" name="Text Box 29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6" name="Text Box 29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7" name="Text Box 29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8" name="Text Box 29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09" name="Text Box 29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0" name="Text Box 29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1" name="Text Box 29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2" name="Text Box 29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3" name="Text Box 29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4" name="Text Box 29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5" name="Text Box 29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6" name="Text Box 29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7" name="Text Box 29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8" name="Text Box 29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19" name="Text Box 29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0" name="Text Box 29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1" name="Text Box 29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2" name="Text Box 29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3" name="Text Box 29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4" name="Text Box 29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5" name="Text Box 29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6" name="Text Box 29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7" name="Text Box 29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8" name="Text Box 30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29" name="Text Box 30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0" name="Text Box 30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1" name="Text Box 30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2" name="Text Box 30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3" name="Text Box 30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4" name="Text Box 30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5" name="Text Box 30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6" name="Text Box 30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7" name="Text Box 30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8" name="Text Box 30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39" name="Text Box 30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0" name="Text Box 30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1" name="Text Box 30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2" name="Text Box 30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3" name="Text Box 30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4" name="Text Box 30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5" name="Text Box 30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6" name="Text Box 30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7" name="Text Box 30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8" name="Text Box 30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49" name="Text Box 30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0" name="Text Box 30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1" name="Text Box 30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2" name="Text Box 30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3" name="Text Box 30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4" name="Text Box 30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5" name="Text Box 30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6" name="Text Box 30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7" name="Text Box 30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8" name="Text Box 30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59" name="Text Box 30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0" name="Text Box 30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1" name="Text Box 30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2" name="Text Box 30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3" name="Text Box 30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4" name="Text Box 30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5" name="Text Box 30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6" name="Text Box 30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7" name="Text Box 30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8" name="Text Box 30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69" name="Text Box 30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0" name="Text Box 30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1" name="Text Box 30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2" name="Text Box 30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3" name="Text Box 30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4" name="Text Box 30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5" name="Text Box 30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6" name="Text Box 30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7" name="Text Box 30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8" name="Text Box 30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79" name="Text Box 30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0" name="Text Box 30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1" name="Text Box 30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2" name="Text Box 30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3" name="Text Box 30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4" name="Text Box 30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5" name="Text Box 30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6" name="Text Box 30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7" name="Text Box 30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8" name="Text Box 30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89" name="Text Box 30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0" name="Text Box 30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1" name="Text Box 30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2" name="Text Box 30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3" name="Text Box 30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4" name="Text Box 30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5" name="Text Box 30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6" name="Text Box 30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7" name="Text Box 30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8" name="Text Box 30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699" name="Text Box 30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0" name="Text Box 30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1" name="Text Box 30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2" name="Text Box 30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3" name="Text Box 30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4" name="Text Box 30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5" name="Text Box 30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6" name="Text Box 30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7" name="Text Box 30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8" name="Text Box 30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09" name="Text Box 30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0" name="Text Box 30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1" name="Text Box 30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2" name="Text Box 30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3" name="Text Box 30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4" name="Text Box 30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5" name="Text Box 30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6" name="Text Box 30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7" name="Text Box 30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8" name="Text Box 30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19" name="Text Box 30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0" name="Text Box 30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1" name="Text Box 30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2" name="Text Box 30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3" name="Text Box 30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4" name="Text Box 30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5" name="Text Box 30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6" name="Text Box 30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7" name="Text Box 30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8" name="Text Box 31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29" name="Text Box 31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0" name="Text Box 31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1" name="Text Box 31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2" name="Text Box 31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3" name="Text Box 31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4" name="Text Box 31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5" name="Text Box 31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6" name="Text Box 31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7" name="Text Box 31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8" name="Text Box 31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39" name="Text Box 31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0" name="Text Box 31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1" name="Text Box 31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2" name="Text Box 31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3" name="Text Box 31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4" name="Text Box 31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5" name="Text Box 31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6" name="Text Box 31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7" name="Text Box 31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8" name="Text Box 31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49" name="Text Box 31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0" name="Text Box 31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1" name="Text Box 31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2" name="Text Box 31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3" name="Text Box 31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4" name="Text Box 31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5" name="Text Box 31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6" name="Text Box 31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7" name="Text Box 31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8" name="Text Box 31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59" name="Text Box 31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0" name="Text Box 31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1" name="Text Box 31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2" name="Text Box 31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3" name="Text Box 31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4" name="Text Box 31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5" name="Text Box 31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6" name="Text Box 31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7" name="Text Box 31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8" name="Text Box 31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69" name="Text Box 31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0" name="Text Box 31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1" name="Text Box 31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2" name="Text Box 31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3" name="Text Box 31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4" name="Text Box 31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5" name="Text Box 31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6" name="Text Box 31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7" name="Text Box 31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8" name="Text Box 31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79" name="Text Box 31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0" name="Text Box 31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1" name="Text Box 31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2" name="Text Box 31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3" name="Text Box 31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4" name="Text Box 31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5" name="Text Box 31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6" name="Text Box 31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7" name="Text Box 31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8" name="Text Box 31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89" name="Text Box 31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0" name="Text Box 31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1" name="Text Box 31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2" name="Text Box 31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3" name="Text Box 31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4" name="Text Box 31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5" name="Text Box 31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6" name="Text Box 31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7" name="Text Box 31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8" name="Text Box 31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799" name="Text Box 31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0" name="Text Box 31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1" name="Text Box 31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2" name="Text Box 31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3" name="Text Box 31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4" name="Text Box 31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5" name="Text Box 31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6" name="Text Box 31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7" name="Text Box 31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8" name="Text Box 31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09" name="Text Box 31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0" name="Text Box 31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1" name="Text Box 31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2" name="Text Box 31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3" name="Text Box 31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4" name="Text Box 31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5" name="Text Box 31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6" name="Text Box 31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7" name="Text Box 31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8" name="Text Box 31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19" name="Text Box 31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0" name="Text Box 31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1" name="Text Box 31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2" name="Text Box 31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3" name="Text Box 31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4" name="Text Box 31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5" name="Text Box 31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6" name="Text Box 31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7" name="Text Box 31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8" name="Text Box 32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29" name="Text Box 32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0" name="Text Box 32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1" name="Text Box 32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2" name="Text Box 32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3" name="Text Box 32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4" name="Text Box 32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5" name="Text Box 32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6" name="Text Box 32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7" name="Text Box 32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8" name="Text Box 32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39" name="Text Box 32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0" name="Text Box 32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1" name="Text Box 32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2" name="Text Box 32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3" name="Text Box 32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4" name="Text Box 32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5" name="Text Box 32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6" name="Text Box 32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7" name="Text Box 32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8" name="Text Box 32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49" name="Text Box 32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0" name="Text Box 32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1" name="Text Box 32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2" name="Text Box 32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3" name="Text Box 32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4" name="Text Box 32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5" name="Text Box 32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6" name="Text Box 32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7" name="Text Box 32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8" name="Text Box 32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59" name="Text Box 32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0" name="Text Box 32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1" name="Text Box 32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2" name="Text Box 32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3" name="Text Box 32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4" name="Text Box 32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5" name="Text Box 32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6" name="Text Box 32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7" name="Text Box 32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8" name="Text Box 32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69" name="Text Box 32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0" name="Text Box 32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1" name="Text Box 32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2" name="Text Box 32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3" name="Text Box 32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4" name="Text Box 32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5" name="Text Box 32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6" name="Text Box 32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7" name="Text Box 32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8" name="Text Box 32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79" name="Text Box 32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0" name="Text Box 32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1" name="Text Box 32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2" name="Text Box 32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3" name="Text Box 32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4" name="Text Box 32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5" name="Text Box 32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6" name="Text Box 32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7" name="Text Box 32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8" name="Text Box 32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89" name="Text Box 32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0" name="Text Box 32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1" name="Text Box 32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2" name="Text Box 32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3" name="Text Box 32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4" name="Text Box 32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5" name="Text Box 32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6" name="Text Box 32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7" name="Text Box 32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8" name="Text Box 32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899" name="Text Box 32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0" name="Text Box 32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1" name="Text Box 32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2" name="Text Box 32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3" name="Text Box 32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4" name="Text Box 32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5" name="Text Box 32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6" name="Text Box 32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7" name="Text Box 32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8" name="Text Box 32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09" name="Text Box 32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0" name="Text Box 32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1" name="Text Box 32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2" name="Text Box 32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3" name="Text Box 32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4" name="Text Box 32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5" name="Text Box 32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6" name="Text Box 32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7" name="Text Box 32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8" name="Text Box 32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19" name="Text Box 32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0" name="Text Box 32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1" name="Text Box 32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2" name="Text Box 32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3" name="Text Box 32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4" name="Text Box 32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5" name="Text Box 32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6" name="Text Box 32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7" name="Text Box 32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8" name="Text Box 33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29" name="Text Box 33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0" name="Text Box 33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1" name="Text Box 33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2" name="Text Box 33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3" name="Text Box 33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4" name="Text Box 33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5" name="Text Box 33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6" name="Text Box 33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7" name="Text Box 33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8" name="Text Box 33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39" name="Text Box 33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0" name="Text Box 33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1" name="Text Box 33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2" name="Text Box 33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3" name="Text Box 33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4" name="Text Box 33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5" name="Text Box 33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6" name="Text Box 33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7" name="Text Box 33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8" name="Text Box 33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49" name="Text Box 33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0" name="Text Box 33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1" name="Text Box 33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2" name="Text Box 33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3" name="Text Box 33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4" name="Text Box 33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5" name="Text Box 33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6" name="Text Box 33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7" name="Text Box 33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8" name="Text Box 33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59" name="Text Box 33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0" name="Text Box 33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1" name="Text Box 33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2" name="Text Box 33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3" name="Text Box 33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4" name="Text Box 33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5" name="Text Box 33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6" name="Text Box 33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7" name="Text Box 33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8" name="Text Box 33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69" name="Text Box 33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0" name="Text Box 33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1" name="Text Box 33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2" name="Text Box 33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3" name="Text Box 33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4" name="Text Box 33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5" name="Text Box 33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6" name="Text Box 33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7" name="Text Box 33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8" name="Text Box 33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79" name="Text Box 33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0" name="Text Box 33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1" name="Text Box 33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2" name="Text Box 33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3" name="Text Box 33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4" name="Text Box 33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5" name="Text Box 33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6" name="Text Box 33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7" name="Text Box 33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8" name="Text Box 33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89" name="Text Box 33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0" name="Text Box 33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1" name="Text Box 33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2" name="Text Box 33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3" name="Text Box 33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4" name="Text Box 33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5" name="Text Box 33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6" name="Text Box 33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7" name="Text Box 33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8" name="Text Box 33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5999" name="Text Box 33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0" name="Text Box 33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1" name="Text Box 33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2" name="Text Box 33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3" name="Text Box 33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4" name="Text Box 33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5" name="Text Box 33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6" name="Text Box 33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7" name="Text Box 33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8" name="Text Box 33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09" name="Text Box 33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0" name="Text Box 33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1" name="Text Box 33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2" name="Text Box 33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3" name="Text Box 33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4" name="Text Box 33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5" name="Text Box 33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6" name="Text Box 33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7" name="Text Box 33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8" name="Text Box 33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19" name="Text Box 33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0" name="Text Box 33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1" name="Text Box 33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2" name="Text Box 33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3" name="Text Box 33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4" name="Text Box 33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5" name="Text Box 33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6" name="Text Box 33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7" name="Text Box 33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8" name="Text Box 34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29" name="Text Box 34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0" name="Text Box 34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1" name="Text Box 34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2" name="Text Box 34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3" name="Text Box 34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4" name="Text Box 34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5" name="Text Box 34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6" name="Text Box 34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7" name="Text Box 34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8" name="Text Box 34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39" name="Text Box 34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0" name="Text Box 34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1" name="Text Box 34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2" name="Text Box 34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3" name="Text Box 34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4" name="Text Box 34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5" name="Text Box 34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6" name="Text Box 34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7" name="Text Box 34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8" name="Text Box 34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49" name="Text Box 34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0" name="Text Box 34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1" name="Text Box 34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2" name="Text Box 34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3" name="Text Box 34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4" name="Text Box 34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5" name="Text Box 34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6" name="Text Box 34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7" name="Text Box 34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8" name="Text Box 34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59" name="Text Box 34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0" name="Text Box 34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1" name="Text Box 34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2" name="Text Box 34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3" name="Text Box 34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4" name="Text Box 34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5" name="Text Box 34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6" name="Text Box 34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7" name="Text Box 34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8" name="Text Box 34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69" name="Text Box 34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0" name="Text Box 34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1" name="Text Box 34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2" name="Text Box 34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3" name="Text Box 34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4" name="Text Box 34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5" name="Text Box 34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6" name="Text Box 34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7" name="Text Box 34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8" name="Text Box 34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79" name="Text Box 34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0" name="Text Box 34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1" name="Text Box 34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2" name="Text Box 34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3" name="Text Box 34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4" name="Text Box 34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5" name="Text Box 34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6" name="Text Box 34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7" name="Text Box 34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8" name="Text Box 34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89" name="Text Box 34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0" name="Text Box 34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1" name="Text Box 34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2" name="Text Box 34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3" name="Text Box 34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4" name="Text Box 34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5" name="Text Box 34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6" name="Text Box 34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7" name="Text Box 34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8" name="Text Box 34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099" name="Text Box 34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0" name="Text Box 34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1" name="Text Box 34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2" name="Text Box 34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3" name="Text Box 34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4" name="Text Box 34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5" name="Text Box 34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6" name="Text Box 34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7" name="Text Box 34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8" name="Text Box 34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09" name="Text Box 34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0" name="Text Box 34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1" name="Text Box 34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2" name="Text Box 34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3" name="Text Box 34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4" name="Text Box 34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5" name="Text Box 34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6" name="Text Box 34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7" name="Text Box 34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8" name="Text Box 34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19" name="Text Box 34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0" name="Text Box 34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1" name="Text Box 34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2" name="Text Box 34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3" name="Text Box 34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4" name="Text Box 34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5" name="Text Box 34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6" name="Text Box 34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7" name="Text Box 34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8" name="Text Box 35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29" name="Text Box 35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0" name="Text Box 35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1" name="Text Box 35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2" name="Text Box 35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3" name="Text Box 35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4" name="Text Box 35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5" name="Text Box 35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6" name="Text Box 35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7" name="Text Box 35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8" name="Text Box 35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39" name="Text Box 35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0" name="Text Box 35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1" name="Text Box 35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2" name="Text Box 35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3" name="Text Box 35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4" name="Text Box 35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5" name="Text Box 35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6" name="Text Box 35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7" name="Text Box 35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8" name="Text Box 35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49" name="Text Box 35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0" name="Text Box 35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1" name="Text Box 35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2" name="Text Box 35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3" name="Text Box 35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4" name="Text Box 35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5" name="Text Box 35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6" name="Text Box 35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7" name="Text Box 35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8" name="Text Box 35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59" name="Text Box 35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0" name="Text Box 35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1" name="Text Box 35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2" name="Text Box 35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3" name="Text Box 35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4" name="Text Box 35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5" name="Text Box 35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6" name="Text Box 35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7" name="Text Box 35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8" name="Text Box 35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69" name="Text Box 35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0" name="Text Box 35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1" name="Text Box 35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2" name="Text Box 35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3" name="Text Box 35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4" name="Text Box 35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5" name="Text Box 35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6" name="Text Box 35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7" name="Text Box 35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8" name="Text Box 35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79" name="Text Box 35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0" name="Text Box 35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1" name="Text Box 35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2" name="Text Box 35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3" name="Text Box 35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4" name="Text Box 35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5" name="Text Box 35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6" name="Text Box 35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7" name="Text Box 35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8" name="Text Box 35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89" name="Text Box 35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0" name="Text Box 35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1" name="Text Box 35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2" name="Text Box 35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3" name="Text Box 35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4" name="Text Box 35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5" name="Text Box 35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6" name="Text Box 35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7" name="Text Box 35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8" name="Text Box 35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199" name="Text Box 35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0" name="Text Box 35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1" name="Text Box 35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2" name="Text Box 35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3" name="Text Box 35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4" name="Text Box 35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5" name="Text Box 35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6" name="Text Box 35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7" name="Text Box 35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8" name="Text Box 35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09" name="Text Box 35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0" name="Text Box 35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1" name="Text Box 35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2" name="Text Box 35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3" name="Text Box 35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4" name="Text Box 35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5" name="Text Box 35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6" name="Text Box 35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7" name="Text Box 35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8" name="Text Box 35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19" name="Text Box 35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0" name="Text Box 35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1" name="Text Box 35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2" name="Text Box 35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3" name="Text Box 35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4" name="Text Box 35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5" name="Text Box 35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6" name="Text Box 35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7" name="Text Box 35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8" name="Text Box 36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29" name="Text Box 36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0" name="Text Box 36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1" name="Text Box 36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2" name="Text Box 36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3" name="Text Box 36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4" name="Text Box 36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5" name="Text Box 36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6" name="Text Box 36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7" name="Text Box 36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8" name="Text Box 36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39" name="Text Box 36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0" name="Text Box 36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1" name="Text Box 36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2" name="Text Box 36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3" name="Text Box 36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4" name="Text Box 36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5" name="Text Box 36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6" name="Text Box 36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7" name="Text Box 36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8" name="Text Box 36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49" name="Text Box 36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0" name="Text Box 36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1" name="Text Box 36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2" name="Text Box 36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3" name="Text Box 36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4" name="Text Box 36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5" name="Text Box 36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6" name="Text Box 36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7" name="Text Box 36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8" name="Text Box 36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59" name="Text Box 36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0" name="Text Box 36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1" name="Text Box 36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2" name="Text Box 36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3" name="Text Box 36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4" name="Text Box 36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5" name="Text Box 36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6" name="Text Box 36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7" name="Text Box 36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8" name="Text Box 36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69" name="Text Box 36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0" name="Text Box 36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1" name="Text Box 36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2" name="Text Box 36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3" name="Text Box 36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4" name="Text Box 36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5" name="Text Box 36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6" name="Text Box 36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7" name="Text Box 36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8" name="Text Box 36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79" name="Text Box 36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0" name="Text Box 36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1" name="Text Box 36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2" name="Text Box 36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3" name="Text Box 36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4" name="Text Box 36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5" name="Text Box 36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6" name="Text Box 36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7" name="Text Box 36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8" name="Text Box 36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89" name="Text Box 36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0" name="Text Box 36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1" name="Text Box 36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2" name="Text Box 36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3" name="Text Box 36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4" name="Text Box 36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5" name="Text Box 36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6" name="Text Box 36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7" name="Text Box 36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8" name="Text Box 36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299" name="Text Box 36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0" name="Text Box 36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1" name="Text Box 36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2" name="Text Box 36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3" name="Text Box 36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4" name="Text Box 36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5" name="Text Box 36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6" name="Text Box 36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7" name="Text Box 36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8" name="Text Box 36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09" name="Text Box 36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0" name="Text Box 36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1" name="Text Box 36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2" name="Text Box 36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3" name="Text Box 36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4" name="Text Box 36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5" name="Text Box 36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6" name="Text Box 36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7" name="Text Box 36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8" name="Text Box 36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19" name="Text Box 36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0" name="Text Box 36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1" name="Text Box 36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2" name="Text Box 36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3" name="Text Box 36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4" name="Text Box 36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5" name="Text Box 36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6" name="Text Box 36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7" name="Text Box 36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8" name="Text Box 37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29" name="Text Box 37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0" name="Text Box 37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1" name="Text Box 37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2" name="Text Box 37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3" name="Text Box 37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4" name="Text Box 37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5" name="Text Box 37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6" name="Text Box 37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7" name="Text Box 37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8" name="Text Box 37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39" name="Text Box 37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0" name="Text Box 37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1" name="Text Box 37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2" name="Text Box 37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3" name="Text Box 37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4" name="Text Box 37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5" name="Text Box 37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6" name="Text Box 37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7" name="Text Box 37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8" name="Text Box 37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49" name="Text Box 37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0" name="Text Box 37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1" name="Text Box 37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2" name="Text Box 37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3" name="Text Box 37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4" name="Text Box 37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5" name="Text Box 37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6" name="Text Box 37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7" name="Text Box 37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8" name="Text Box 37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59" name="Text Box 37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0" name="Text Box 37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1" name="Text Box 37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2" name="Text Box 37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3" name="Text Box 37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4" name="Text Box 37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5" name="Text Box 37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6" name="Text Box 37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7" name="Text Box 37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8" name="Text Box 37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69" name="Text Box 37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0" name="Text Box 37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1" name="Text Box 37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2" name="Text Box 37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3" name="Text Box 37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4" name="Text Box 37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5" name="Text Box 37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6" name="Text Box 37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7" name="Text Box 37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8" name="Text Box 37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79" name="Text Box 37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0" name="Text Box 37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1" name="Text Box 37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2" name="Text Box 37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3" name="Text Box 37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4" name="Text Box 37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5" name="Text Box 37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6" name="Text Box 37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7" name="Text Box 37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8" name="Text Box 37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89" name="Text Box 37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0" name="Text Box 37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1" name="Text Box 37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2" name="Text Box 37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3" name="Text Box 37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4" name="Text Box 37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5" name="Text Box 37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6" name="Text Box 37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7" name="Text Box 37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8" name="Text Box 37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399" name="Text Box 37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0" name="Text Box 37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1" name="Text Box 37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2" name="Text Box 37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3" name="Text Box 37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4" name="Text Box 37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5" name="Text Box 37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6" name="Text Box 37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7" name="Text Box 37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8" name="Text Box 37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09" name="Text Box 37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0" name="Text Box 37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1" name="Text Box 37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2" name="Text Box 37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3" name="Text Box 37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4" name="Text Box 37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5" name="Text Box 37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6" name="Text Box 37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7" name="Text Box 37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8" name="Text Box 37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19" name="Text Box 37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0" name="Text Box 37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1" name="Text Box 37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2" name="Text Box 37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3" name="Text Box 37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4" name="Text Box 37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5" name="Text Box 37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6" name="Text Box 37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7" name="Text Box 37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8" name="Text Box 38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29" name="Text Box 38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0" name="Text Box 38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1" name="Text Box 38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2" name="Text Box 38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3" name="Text Box 38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4" name="Text Box 38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5" name="Text Box 38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6" name="Text Box 38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7" name="Text Box 38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8" name="Text Box 38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39" name="Text Box 38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0" name="Text Box 38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1" name="Text Box 38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2" name="Text Box 38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3" name="Text Box 38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4" name="Text Box 38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5" name="Text Box 38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6" name="Text Box 38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7" name="Text Box 38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8" name="Text Box 38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49" name="Text Box 38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0" name="Text Box 38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1" name="Text Box 38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2" name="Text Box 38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3" name="Text Box 38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4" name="Text Box 38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5" name="Text Box 38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6" name="Text Box 38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7" name="Text Box 38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8" name="Text Box 38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59" name="Text Box 38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0" name="Text Box 38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1" name="Text Box 38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2" name="Text Box 38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3" name="Text Box 38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4" name="Text Box 38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5" name="Text Box 38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6" name="Text Box 38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7" name="Text Box 38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8" name="Text Box 38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69" name="Text Box 38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0" name="Text Box 38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1" name="Text Box 38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2" name="Text Box 38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3" name="Text Box 38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4" name="Text Box 38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5" name="Text Box 38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6" name="Text Box 38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7" name="Text Box 38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8" name="Text Box 38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79" name="Text Box 38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0" name="Text Box 38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1" name="Text Box 38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2" name="Text Box 38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3" name="Text Box 38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4" name="Text Box 38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5" name="Text Box 38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6" name="Text Box 38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7" name="Text Box 38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8" name="Text Box 38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89" name="Text Box 38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0" name="Text Box 38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1" name="Text Box 38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2" name="Text Box 38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3" name="Text Box 38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4" name="Text Box 38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5" name="Text Box 38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6" name="Text Box 38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7" name="Text Box 38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8" name="Text Box 38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499" name="Text Box 38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0" name="Text Box 38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1" name="Text Box 38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2" name="Text Box 38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3" name="Text Box 38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4" name="Text Box 38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5" name="Text Box 38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6" name="Text Box 38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7" name="Text Box 38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8" name="Text Box 38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09" name="Text Box 38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0" name="Text Box 38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1" name="Text Box 38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2" name="Text Box 38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3" name="Text Box 38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4" name="Text Box 38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5" name="Text Box 38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6" name="Text Box 38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7" name="Text Box 38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8" name="Text Box 38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19" name="Text Box 38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0" name="Text Box 38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1" name="Text Box 38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2" name="Text Box 38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3" name="Text Box 38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4" name="Text Box 38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5" name="Text Box 38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6" name="Text Box 38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7" name="Text Box 38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8" name="Text Box 39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29" name="Text Box 39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0" name="Text Box 39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1" name="Text Box 39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2" name="Text Box 39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3" name="Text Box 39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4" name="Text Box 39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5" name="Text Box 39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6" name="Text Box 39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7" name="Text Box 39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8" name="Text Box 39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39" name="Text Box 39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0" name="Text Box 39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1" name="Text Box 39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2" name="Text Box 39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3" name="Text Box 39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4" name="Text Box 39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5" name="Text Box 39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6" name="Text Box 39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7" name="Text Box 39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8" name="Text Box 39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49" name="Text Box 39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0" name="Text Box 39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1" name="Text Box 39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2" name="Text Box 39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3" name="Text Box 39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4" name="Text Box 39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5" name="Text Box 39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6" name="Text Box 39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7" name="Text Box 39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8" name="Text Box 39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59" name="Text Box 39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0" name="Text Box 39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1" name="Text Box 39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2" name="Text Box 39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3" name="Text Box 39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4" name="Text Box 39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5" name="Text Box 39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6" name="Text Box 39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7" name="Text Box 39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8" name="Text Box 39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69" name="Text Box 39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0" name="Text Box 39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1" name="Text Box 39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2" name="Text Box 39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3" name="Text Box 39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4" name="Text Box 39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5" name="Text Box 39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6" name="Text Box 39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7" name="Text Box 39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8" name="Text Box 39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79" name="Text Box 39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0" name="Text Box 39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1" name="Text Box 39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2" name="Text Box 39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3" name="Text Box 39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4" name="Text Box 39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5" name="Text Box 39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6" name="Text Box 39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7" name="Text Box 39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8" name="Text Box 39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89" name="Text Box 39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0" name="Text Box 39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1" name="Text Box 39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2" name="Text Box 39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3" name="Text Box 39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4" name="Text Box 39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5" name="Text Box 39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6" name="Text Box 39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7" name="Text Box 39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8" name="Text Box 39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599" name="Text Box 39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0" name="Text Box 39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1" name="Text Box 39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2" name="Text Box 39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3" name="Text Box 39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4" name="Text Box 39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5" name="Text Box 39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6" name="Text Box 39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7" name="Text Box 39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8" name="Text Box 39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09" name="Text Box 39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0" name="Text Box 39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1" name="Text Box 39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2" name="Text Box 39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3" name="Text Box 39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4" name="Text Box 39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5" name="Text Box 39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6" name="Text Box 39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7" name="Text Box 39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8" name="Text Box 39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19" name="Text Box 39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0" name="Text Box 39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1" name="Text Box 39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2" name="Text Box 39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3" name="Text Box 39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4" name="Text Box 39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5" name="Text Box 39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6" name="Text Box 39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7" name="Text Box 39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8" name="Text Box 40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29" name="Text Box 40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0" name="Text Box 40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1" name="Text Box 40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2" name="Text Box 40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3" name="Text Box 40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4" name="Text Box 40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5" name="Text Box 40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6" name="Text Box 40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7" name="Text Box 40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8" name="Text Box 40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39" name="Text Box 40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0" name="Text Box 40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1" name="Text Box 40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2" name="Text Box 40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3" name="Text Box 40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4" name="Text Box 40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5" name="Text Box 40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6" name="Text Box 40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7" name="Text Box 40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8" name="Text Box 40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49" name="Text Box 40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0" name="Text Box 40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1" name="Text Box 40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2" name="Text Box 40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3" name="Text Box 40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4" name="Text Box 40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5" name="Text Box 40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6" name="Text Box 40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7" name="Text Box 40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8" name="Text Box 40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59" name="Text Box 40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0" name="Text Box 40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1" name="Text Box 40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2" name="Text Box 40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3" name="Text Box 40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4" name="Text Box 40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5" name="Text Box 40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6" name="Text Box 40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7" name="Text Box 40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8" name="Text Box 40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69" name="Text Box 40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0" name="Text Box 40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1" name="Text Box 40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2" name="Text Box 40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3" name="Text Box 40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4" name="Text Box 40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5" name="Text Box 40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6" name="Text Box 40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7" name="Text Box 40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8" name="Text Box 40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79" name="Text Box 40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0" name="Text Box 40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1" name="Text Box 40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2" name="Text Box 40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3" name="Text Box 40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4" name="Text Box 40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5" name="Text Box 40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6" name="Text Box 40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7" name="Text Box 40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8" name="Text Box 40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89" name="Text Box 40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0" name="Text Box 40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1" name="Text Box 40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2" name="Text Box 40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3" name="Text Box 40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4" name="Text Box 40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5" name="Text Box 40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6" name="Text Box 40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7" name="Text Box 40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8" name="Text Box 40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699" name="Text Box 40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0" name="Text Box 40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1" name="Text Box 40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2" name="Text Box 40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3" name="Text Box 40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4" name="Text Box 40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5" name="Text Box 40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6" name="Text Box 40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7" name="Text Box 40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8" name="Text Box 40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09" name="Text Box 40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0" name="Text Box 40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1" name="Text Box 40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2" name="Text Box 40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3" name="Text Box 40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4" name="Text Box 40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5" name="Text Box 40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6" name="Text Box 40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7" name="Text Box 40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8" name="Text Box 40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19" name="Text Box 40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0" name="Text Box 40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1" name="Text Box 40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2" name="Text Box 40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3" name="Text Box 40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4" name="Text Box 40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5" name="Text Box 40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6" name="Text Box 40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7" name="Text Box 40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8" name="Text Box 41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29" name="Text Box 41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0" name="Text Box 41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1" name="Text Box 41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2" name="Text Box 41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3" name="Text Box 41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4" name="Text Box 41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5" name="Text Box 41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6" name="Text Box 41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7" name="Text Box 41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8" name="Text Box 41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39" name="Text Box 41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0" name="Text Box 41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1" name="Text Box 41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2" name="Text Box 41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3" name="Text Box 41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4" name="Text Box 41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5" name="Text Box 41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6" name="Text Box 41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7" name="Text Box 41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8" name="Text Box 41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49" name="Text Box 41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0" name="Text Box 41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1" name="Text Box 41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2" name="Text Box 41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3" name="Text Box 41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4" name="Text Box 41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5" name="Text Box 41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6" name="Text Box 41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7" name="Text Box 41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8" name="Text Box 41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59" name="Text Box 41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0" name="Text Box 41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1" name="Text Box 41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2" name="Text Box 41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3" name="Text Box 41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4" name="Text Box 41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5" name="Text Box 41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6" name="Text Box 41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7" name="Text Box 41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8" name="Text Box 41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69" name="Text Box 41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0" name="Text Box 41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1" name="Text Box 41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2" name="Text Box 41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3" name="Text Box 41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4" name="Text Box 41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5" name="Text Box 41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6" name="Text Box 41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7" name="Text Box 41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8" name="Text Box 41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79" name="Text Box 41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0" name="Text Box 41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1" name="Text Box 41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2" name="Text Box 41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3" name="Text Box 41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4" name="Text Box 41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5" name="Text Box 41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6" name="Text Box 41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7" name="Text Box 41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8" name="Text Box 41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89" name="Text Box 41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0" name="Text Box 41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1" name="Text Box 41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2" name="Text Box 41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3" name="Text Box 41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4" name="Text Box 41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5" name="Text Box 41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6" name="Text Box 41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7" name="Text Box 41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8" name="Text Box 41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799" name="Text Box 41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0" name="Text Box 41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1" name="Text Box 41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2" name="Text Box 41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3" name="Text Box 41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4" name="Text Box 41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5" name="Text Box 41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6" name="Text Box 41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7" name="Text Box 41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8" name="Text Box 41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09" name="Text Box 41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0" name="Text Box 41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1" name="Text Box 41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2" name="Text Box 41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3" name="Text Box 41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4" name="Text Box 41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5" name="Text Box 41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6" name="Text Box 41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7" name="Text Box 41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8" name="Text Box 41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19" name="Text Box 41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0" name="Text Box 41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1" name="Text Box 41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2" name="Text Box 41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3" name="Text Box 41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4" name="Text Box 41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5" name="Text Box 41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6" name="Text Box 41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7" name="Text Box 41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8" name="Text Box 42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29" name="Text Box 42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0" name="Text Box 42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1" name="Text Box 42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2" name="Text Box 42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3" name="Text Box 42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4" name="Text Box 42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5" name="Text Box 42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6" name="Text Box 42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7" name="Text Box 42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8" name="Text Box 42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39" name="Text Box 42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0" name="Text Box 42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1" name="Text Box 42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2" name="Text Box 42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3" name="Text Box 42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4" name="Text Box 42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5" name="Text Box 42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6" name="Text Box 42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7" name="Text Box 42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8" name="Text Box 42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49" name="Text Box 42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0" name="Text Box 42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1" name="Text Box 42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2" name="Text Box 42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3" name="Text Box 42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4" name="Text Box 42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5" name="Text Box 42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6" name="Text Box 42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7" name="Text Box 42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8" name="Text Box 42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59" name="Text Box 42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0" name="Text Box 42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1" name="Text Box 42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2" name="Text Box 42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3" name="Text Box 42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4" name="Text Box 42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5" name="Text Box 42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6" name="Text Box 42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7" name="Text Box 42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8" name="Text Box 42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69" name="Text Box 42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0" name="Text Box 42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1" name="Text Box 42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2" name="Text Box 42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3" name="Text Box 42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4" name="Text Box 42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5" name="Text Box 42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6" name="Text Box 42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7" name="Text Box 42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8" name="Text Box 42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79" name="Text Box 42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0" name="Text Box 42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1" name="Text Box 42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2" name="Text Box 42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3" name="Text Box 42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4" name="Text Box 42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5" name="Text Box 42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6" name="Text Box 42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7" name="Text Box 42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8" name="Text Box 42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89" name="Text Box 42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0" name="Text Box 42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1" name="Text Box 42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2" name="Text Box 42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3" name="Text Box 42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4" name="Text Box 42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5" name="Text Box 42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6" name="Text Box 42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7" name="Text Box 42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8" name="Text Box 42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899" name="Text Box 42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0" name="Text Box 42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1" name="Text Box 42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2" name="Text Box 42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3" name="Text Box 42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4" name="Text Box 42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5" name="Text Box 42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6" name="Text Box 42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7" name="Text Box 42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8" name="Text Box 42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09" name="Text Box 42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0" name="Text Box 42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1" name="Text Box 42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2" name="Text Box 42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3" name="Text Box 42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4" name="Text Box 42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5" name="Text Box 42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6" name="Text Box 42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7" name="Text Box 42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8" name="Text Box 42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19" name="Text Box 42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0" name="Text Box 42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1" name="Text Box 42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2" name="Text Box 42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3" name="Text Box 42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4" name="Text Box 42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5" name="Text Box 42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6" name="Text Box 42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7" name="Text Box 42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8" name="Text Box 43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29" name="Text Box 43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0" name="Text Box 43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1" name="Text Box 43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2" name="Text Box 43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3" name="Text Box 43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4" name="Text Box 43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5" name="Text Box 43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6" name="Text Box 43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7" name="Text Box 43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8" name="Text Box 43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39" name="Text Box 43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0" name="Text Box 43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1" name="Text Box 43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2" name="Text Box 43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3" name="Text Box 43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4" name="Text Box 43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5" name="Text Box 43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6" name="Text Box 43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7" name="Text Box 43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8" name="Text Box 43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49" name="Text Box 43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0" name="Text Box 43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1" name="Text Box 43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2" name="Text Box 43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3" name="Text Box 43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4" name="Text Box 43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5" name="Text Box 43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6" name="Text Box 43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7" name="Text Box 43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8" name="Text Box 43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59" name="Text Box 43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0" name="Text Box 43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1" name="Text Box 43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2" name="Text Box 43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3" name="Text Box 43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4" name="Text Box 43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5" name="Text Box 43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6" name="Text Box 43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7" name="Text Box 43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8" name="Text Box 43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69" name="Text Box 43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0" name="Text Box 43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1" name="Text Box 43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2" name="Text Box 43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3" name="Text Box 43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4" name="Text Box 43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5" name="Text Box 43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6" name="Text Box 43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7" name="Text Box 43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8" name="Text Box 43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79" name="Text Box 43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0" name="Text Box 43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1" name="Text Box 43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2" name="Text Box 43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3" name="Text Box 43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4" name="Text Box 43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5" name="Text Box 43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6" name="Text Box 43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7" name="Text Box 43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8" name="Text Box 43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89" name="Text Box 43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0" name="Text Box 43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1" name="Text Box 43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2" name="Text Box 43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3" name="Text Box 43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4" name="Text Box 43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5" name="Text Box 43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6" name="Text Box 43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7" name="Text Box 43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8" name="Text Box 43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6999" name="Text Box 43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0" name="Text Box 43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1" name="Text Box 43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2" name="Text Box 43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3" name="Text Box 43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4" name="Text Box 43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5" name="Text Box 43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6" name="Text Box 43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7" name="Text Box 43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8" name="Text Box 43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09" name="Text Box 43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0" name="Text Box 43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1" name="Text Box 43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2" name="Text Box 43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3" name="Text Box 43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4" name="Text Box 43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5" name="Text Box 43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6" name="Text Box 43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7" name="Text Box 43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8" name="Text Box 43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19" name="Text Box 43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0" name="Text Box 43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1" name="Text Box 43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2" name="Text Box 43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3" name="Text Box 43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4" name="Text Box 43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5" name="Text Box 43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6" name="Text Box 43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7" name="Text Box 43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8" name="Text Box 44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29" name="Text Box 44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0" name="Text Box 44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1" name="Text Box 44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2" name="Text Box 44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3" name="Text Box 44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4" name="Text Box 44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5" name="Text Box 44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6" name="Text Box 44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7" name="Text Box 44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8" name="Text Box 44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39" name="Text Box 44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0" name="Text Box 44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1" name="Text Box 44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2" name="Text Box 44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3" name="Text Box 44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4" name="Text Box 44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5" name="Text Box 44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6" name="Text Box 44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7" name="Text Box 44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8" name="Text Box 44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49" name="Text Box 44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0" name="Text Box 44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1" name="Text Box 44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2" name="Text Box 44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3" name="Text Box 44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4" name="Text Box 44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5" name="Text Box 44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6" name="Text Box 44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7" name="Text Box 44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8" name="Text Box 44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59" name="Text Box 44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0" name="Text Box 44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1" name="Text Box 44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2" name="Text Box 44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3" name="Text Box 44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4" name="Text Box 44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5" name="Text Box 44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6" name="Text Box 44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7" name="Text Box 44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8" name="Text Box 44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69" name="Text Box 44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0" name="Text Box 44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1" name="Text Box 44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2" name="Text Box 44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3" name="Text Box 44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4" name="Text Box 44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5" name="Text Box 44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6" name="Text Box 44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7" name="Text Box 44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8" name="Text Box 44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79" name="Text Box 44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0" name="Text Box 44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1" name="Text Box 44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2" name="Text Box 44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3" name="Text Box 44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4" name="Text Box 44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5" name="Text Box 44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6" name="Text Box 44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7" name="Text Box 44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8" name="Text Box 44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89" name="Text Box 44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0" name="Text Box 44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1" name="Text Box 44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2" name="Text Box 44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3" name="Text Box 44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4" name="Text Box 44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5" name="Text Box 44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6" name="Text Box 44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7" name="Text Box 44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8" name="Text Box 44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099" name="Text Box 44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0" name="Text Box 44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1" name="Text Box 44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2" name="Text Box 44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3" name="Text Box 44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4" name="Text Box 44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5" name="Text Box 44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6" name="Text Box 44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7" name="Text Box 44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8" name="Text Box 44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09" name="Text Box 44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0" name="Text Box 44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1" name="Text Box 44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2" name="Text Box 44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3" name="Text Box 44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4" name="Text Box 44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5" name="Text Box 44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6" name="Text Box 44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7" name="Text Box 44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8" name="Text Box 44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19" name="Text Box 44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0" name="Text Box 44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1" name="Text Box 44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2" name="Text Box 44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3" name="Text Box 44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4" name="Text Box 44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5" name="Text Box 44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6" name="Text Box 44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7" name="Text Box 44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8" name="Text Box 45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29" name="Text Box 45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0" name="Text Box 45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1" name="Text Box 45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2" name="Text Box 45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3" name="Text Box 45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4" name="Text Box 45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5" name="Text Box 45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6" name="Text Box 45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7" name="Text Box 45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8" name="Text Box 45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39" name="Text Box 45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0" name="Text Box 45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1" name="Text Box 45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2" name="Text Box 45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3" name="Text Box 45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4" name="Text Box 45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5" name="Text Box 45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6" name="Text Box 45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7" name="Text Box 45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8" name="Text Box 45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49" name="Text Box 45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0" name="Text Box 45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1" name="Text Box 45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2" name="Text Box 45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3" name="Text Box 45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4" name="Text Box 45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5" name="Text Box 45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6" name="Text Box 45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7" name="Text Box 45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8" name="Text Box 45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59" name="Text Box 45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0" name="Text Box 45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1" name="Text Box 45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2" name="Text Box 45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3" name="Text Box 45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4" name="Text Box 45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5" name="Text Box 45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6" name="Text Box 45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7" name="Text Box 45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8" name="Text Box 45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69" name="Text Box 45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0" name="Text Box 45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1" name="Text Box 45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2" name="Text Box 45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3" name="Text Box 45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4" name="Text Box 45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5" name="Text Box 45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6" name="Text Box 45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7" name="Text Box 45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8" name="Text Box 45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79" name="Text Box 45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0" name="Text Box 45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1" name="Text Box 45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2" name="Text Box 45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3" name="Text Box 45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4" name="Text Box 45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5" name="Text Box 45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6" name="Text Box 45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7" name="Text Box 45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8" name="Text Box 45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89" name="Text Box 45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0" name="Text Box 45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1" name="Text Box 45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2" name="Text Box 45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3" name="Text Box 45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4" name="Text Box 45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5" name="Text Box 45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6" name="Text Box 45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7" name="Text Box 45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8" name="Text Box 45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199" name="Text Box 45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0" name="Text Box 45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1" name="Text Box 45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2" name="Text Box 45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3" name="Text Box 45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4" name="Text Box 45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5" name="Text Box 45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6" name="Text Box 45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7" name="Text Box 45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8" name="Text Box 45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09" name="Text Box 45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0" name="Text Box 45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1" name="Text Box 45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2" name="Text Box 45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3" name="Text Box 45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4" name="Text Box 45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5" name="Text Box 45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6" name="Text Box 45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7" name="Text Box 45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8" name="Text Box 45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19" name="Text Box 45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0" name="Text Box 45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1" name="Text Box 45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2" name="Text Box 45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3" name="Text Box 45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4" name="Text Box 45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5" name="Text Box 45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6" name="Text Box 45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7" name="Text Box 45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8" name="Text Box 46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29" name="Text Box 46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0" name="Text Box 46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1" name="Text Box 46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2" name="Text Box 46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3" name="Text Box 46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4" name="Text Box 46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5" name="Text Box 46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6" name="Text Box 46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7" name="Text Box 46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8" name="Text Box 46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39" name="Text Box 46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0" name="Text Box 46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1" name="Text Box 46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2" name="Text Box 46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3" name="Text Box 46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4" name="Text Box 46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5" name="Text Box 46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6" name="Text Box 46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7" name="Text Box 46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8" name="Text Box 46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49" name="Text Box 46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0" name="Text Box 46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1" name="Text Box 46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2" name="Text Box 46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3" name="Text Box 46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4" name="Text Box 46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5" name="Text Box 46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6" name="Text Box 46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7" name="Text Box 46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8" name="Text Box 46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59" name="Text Box 46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0" name="Text Box 46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1" name="Text Box 46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2" name="Text Box 46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3" name="Text Box 46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4" name="Text Box 46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5" name="Text Box 46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6" name="Text Box 46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7" name="Text Box 46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8" name="Text Box 46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69" name="Text Box 46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0" name="Text Box 46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1" name="Text Box 46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2" name="Text Box 46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3" name="Text Box 46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4" name="Text Box 46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5" name="Text Box 46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6" name="Text Box 46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7" name="Text Box 46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8" name="Text Box 46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79" name="Text Box 46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0" name="Text Box 46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1" name="Text Box 46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2" name="Text Box 46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3" name="Text Box 46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4" name="Text Box 46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5" name="Text Box 46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6" name="Text Box 46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7" name="Text Box 46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8" name="Text Box 46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89" name="Text Box 46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0" name="Text Box 46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1" name="Text Box 46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2" name="Text Box 46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3" name="Text Box 46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4" name="Text Box 46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5" name="Text Box 46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6" name="Text Box 46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7" name="Text Box 46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8" name="Text Box 46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299" name="Text Box 46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0" name="Text Box 46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1" name="Text Box 46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2" name="Text Box 46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3" name="Text Box 46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4" name="Text Box 46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5" name="Text Box 46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6" name="Text Box 46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7" name="Text Box 46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8" name="Text Box 46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09" name="Text Box 46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0" name="Text Box 46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1" name="Text Box 46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2" name="Text Box 46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3" name="Text Box 46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4" name="Text Box 46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5" name="Text Box 46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6" name="Text Box 46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7" name="Text Box 46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8" name="Text Box 46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19" name="Text Box 46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0" name="Text Box 46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1" name="Text Box 46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2" name="Text Box 46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3" name="Text Box 46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4" name="Text Box 46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5" name="Text Box 46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6" name="Text Box 46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7" name="Text Box 46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8" name="Text Box 47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29" name="Text Box 47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0" name="Text Box 47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1" name="Text Box 47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2" name="Text Box 47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3" name="Text Box 47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4" name="Text Box 47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5" name="Text Box 47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6" name="Text Box 47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7" name="Text Box 47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8" name="Text Box 47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39" name="Text Box 47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0" name="Text Box 47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1" name="Text Box 47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2" name="Text Box 47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3" name="Text Box 47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4" name="Text Box 47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5" name="Text Box 47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6" name="Text Box 47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7" name="Text Box 47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8" name="Text Box 47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49" name="Text Box 47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0" name="Text Box 47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1" name="Text Box 47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2" name="Text Box 47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3" name="Text Box 47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4" name="Text Box 47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5" name="Text Box 47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6" name="Text Box 47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7" name="Text Box 47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8" name="Text Box 47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59" name="Text Box 47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0" name="Text Box 47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1" name="Text Box 47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2" name="Text Box 47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3" name="Text Box 47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4" name="Text Box 47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5" name="Text Box 47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6" name="Text Box 47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7" name="Text Box 47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8" name="Text Box 47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69" name="Text Box 47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0" name="Text Box 47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1" name="Text Box 47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2" name="Text Box 47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3" name="Text Box 47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4" name="Text Box 47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5" name="Text Box 47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6" name="Text Box 47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7" name="Text Box 47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8" name="Text Box 47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79" name="Text Box 47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0" name="Text Box 47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1" name="Text Box 47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2" name="Text Box 47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3" name="Text Box 47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4" name="Text Box 47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5" name="Text Box 47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6" name="Text Box 47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7" name="Text Box 47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8" name="Text Box 47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89" name="Text Box 47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0" name="Text Box 47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1" name="Text Box 47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2" name="Text Box 47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3" name="Text Box 47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4" name="Text Box 47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5" name="Text Box 47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6" name="Text Box 47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7" name="Text Box 47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8" name="Text Box 47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399" name="Text Box 47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0" name="Text Box 47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1" name="Text Box 47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2" name="Text Box 47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3" name="Text Box 47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4" name="Text Box 47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5" name="Text Box 47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6" name="Text Box 47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7" name="Text Box 47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8" name="Text Box 47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09" name="Text Box 47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0" name="Text Box 47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1" name="Text Box 47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2" name="Text Box 47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3" name="Text Box 47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4" name="Text Box 47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5" name="Text Box 47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6" name="Text Box 47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7" name="Text Box 47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8" name="Text Box 47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19" name="Text Box 47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0" name="Text Box 47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1" name="Text Box 47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2" name="Text Box 47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3" name="Text Box 47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4" name="Text Box 47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5" name="Text Box 47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6" name="Text Box 47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7" name="Text Box 47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8" name="Text Box 48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29" name="Text Box 48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0" name="Text Box 48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1" name="Text Box 48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2" name="Text Box 48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3" name="Text Box 48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4" name="Text Box 48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5" name="Text Box 48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6" name="Text Box 48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7" name="Text Box 48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8" name="Text Box 48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39" name="Text Box 48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0" name="Text Box 48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1" name="Text Box 48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2" name="Text Box 48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3" name="Text Box 48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4" name="Text Box 48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5" name="Text Box 48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6" name="Text Box 48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7" name="Text Box 48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8" name="Text Box 48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49" name="Text Box 48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0" name="Text Box 48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1" name="Text Box 48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2" name="Text Box 48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3" name="Text Box 48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4" name="Text Box 48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5" name="Text Box 48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6" name="Text Box 48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7" name="Text Box 48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8" name="Text Box 48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59" name="Text Box 48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0" name="Text Box 48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1" name="Text Box 48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2" name="Text Box 48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3" name="Text Box 48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4" name="Text Box 48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5" name="Text Box 48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6" name="Text Box 48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7" name="Text Box 48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8" name="Text Box 48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69" name="Text Box 48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0" name="Text Box 48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1" name="Text Box 48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2" name="Text Box 48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3" name="Text Box 48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4" name="Text Box 48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5" name="Text Box 48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6" name="Text Box 48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7" name="Text Box 48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8" name="Text Box 48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79" name="Text Box 48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0" name="Text Box 48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1" name="Text Box 48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2" name="Text Box 48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3" name="Text Box 48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4" name="Text Box 48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5" name="Text Box 48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6" name="Text Box 48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7" name="Text Box 48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8" name="Text Box 48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89" name="Text Box 48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0" name="Text Box 48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1" name="Text Box 48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2" name="Text Box 48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3" name="Text Box 48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4" name="Text Box 48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5" name="Text Box 48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6" name="Text Box 48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7" name="Text Box 48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8" name="Text Box 48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499" name="Text Box 48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0" name="Text Box 48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1" name="Text Box 48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2" name="Text Box 48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3" name="Text Box 48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4" name="Text Box 48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5" name="Text Box 48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6" name="Text Box 48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7" name="Text Box 48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8" name="Text Box 48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09" name="Text Box 48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0" name="Text Box 48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1" name="Text Box 48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2" name="Text Box 48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3" name="Text Box 48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4" name="Text Box 48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5" name="Text Box 48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6" name="Text Box 48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7" name="Text Box 48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8" name="Text Box 48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19" name="Text Box 48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0" name="Text Box 48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1" name="Text Box 48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2" name="Text Box 48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3" name="Text Box 48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4" name="Text Box 48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5" name="Text Box 48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6" name="Text Box 48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7" name="Text Box 48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8" name="Text Box 49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29" name="Text Box 49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0" name="Text Box 49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1" name="Text Box 49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2" name="Text Box 49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3" name="Text Box 49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4" name="Text Box 49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5" name="Text Box 49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6" name="Text Box 49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7" name="Text Box 49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8" name="Text Box 49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39" name="Text Box 49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0" name="Text Box 49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1" name="Text Box 49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2" name="Text Box 49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3" name="Text Box 49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4" name="Text Box 49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5" name="Text Box 49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6" name="Text Box 49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7" name="Text Box 49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8" name="Text Box 49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49" name="Text Box 49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0" name="Text Box 49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1" name="Text Box 49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2" name="Text Box 49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3" name="Text Box 49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4" name="Text Box 49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5" name="Text Box 49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6" name="Text Box 49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7" name="Text Box 49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8" name="Text Box 49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59" name="Text Box 49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0" name="Text Box 49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1" name="Text Box 49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2" name="Text Box 49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3" name="Text Box 49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4" name="Text Box 49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5" name="Text Box 49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6" name="Text Box 49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7" name="Text Box 49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8" name="Text Box 49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69" name="Text Box 49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0" name="Text Box 49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1" name="Text Box 49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2" name="Text Box 49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3" name="Text Box 49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4" name="Text Box 49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5" name="Text Box 49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6" name="Text Box 49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7" name="Text Box 49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8" name="Text Box 49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79" name="Text Box 49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0" name="Text Box 49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1" name="Text Box 49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2" name="Text Box 49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3" name="Text Box 49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4" name="Text Box 49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5" name="Text Box 49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6" name="Text Box 49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7" name="Text Box 49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8" name="Text Box 49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89" name="Text Box 49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0" name="Text Box 49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1" name="Text Box 49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2" name="Text Box 49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3" name="Text Box 49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4" name="Text Box 49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5" name="Text Box 49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6" name="Text Box 49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7" name="Text Box 49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8" name="Text Box 49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599" name="Text Box 49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0" name="Text Box 49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1" name="Text Box 49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2" name="Text Box 49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3" name="Text Box 49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4" name="Text Box 49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5" name="Text Box 49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6" name="Text Box 49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7" name="Text Box 49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8" name="Text Box 49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09" name="Text Box 49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0" name="Text Box 49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1" name="Text Box 49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2" name="Text Box 49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3" name="Text Box 49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4" name="Text Box 49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5" name="Text Box 49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6" name="Text Box 49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7" name="Text Box 49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8" name="Text Box 49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19" name="Text Box 49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0" name="Text Box 49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1" name="Text Box 49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2" name="Text Box 49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3" name="Text Box 49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4" name="Text Box 49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5" name="Text Box 49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6" name="Text Box 49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7" name="Text Box 49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8" name="Text Box 50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29" name="Text Box 50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0" name="Text Box 50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1" name="Text Box 50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2" name="Text Box 50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3" name="Text Box 50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4" name="Text Box 50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5" name="Text Box 50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6" name="Text Box 50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7" name="Text Box 50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8" name="Text Box 50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39" name="Text Box 50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0" name="Text Box 50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1" name="Text Box 50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2" name="Text Box 50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3" name="Text Box 50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4" name="Text Box 50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5" name="Text Box 50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6" name="Text Box 50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7" name="Text Box 50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8" name="Text Box 50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49" name="Text Box 50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0" name="Text Box 50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1" name="Text Box 50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2" name="Text Box 50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3" name="Text Box 50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4" name="Text Box 50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5" name="Text Box 50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6" name="Text Box 50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7" name="Text Box 50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8" name="Text Box 50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59" name="Text Box 50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0" name="Text Box 50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1" name="Text Box 50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2" name="Text Box 50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3" name="Text Box 50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4" name="Text Box 50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5" name="Text Box 50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6" name="Text Box 50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7" name="Text Box 50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8" name="Text Box 50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69" name="Text Box 50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0" name="Text Box 50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1" name="Text Box 50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2" name="Text Box 50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3" name="Text Box 50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4" name="Text Box 50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5" name="Text Box 50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6" name="Text Box 50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7" name="Text Box 50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8" name="Text Box 50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79" name="Text Box 50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0" name="Text Box 50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1" name="Text Box 50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2" name="Text Box 50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3" name="Text Box 50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4" name="Text Box 50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5" name="Text Box 50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6" name="Text Box 50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7" name="Text Box 50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8" name="Text Box 50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89" name="Text Box 50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0" name="Text Box 50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1" name="Text Box 50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2" name="Text Box 50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3" name="Text Box 50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4" name="Text Box 50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5" name="Text Box 50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6" name="Text Box 50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7" name="Text Box 50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8" name="Text Box 50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699" name="Text Box 50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0" name="Text Box 50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1" name="Text Box 50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2" name="Text Box 50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3" name="Text Box 50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4" name="Text Box 50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5" name="Text Box 50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6" name="Text Box 50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7" name="Text Box 50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8" name="Text Box 50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09" name="Text Box 50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0" name="Text Box 50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1" name="Text Box 50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2" name="Text Box 50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3" name="Text Box 50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4" name="Text Box 50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5" name="Text Box 50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6" name="Text Box 50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7" name="Text Box 50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8" name="Text Box 50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19" name="Text Box 50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0" name="Text Box 50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1" name="Text Box 50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2" name="Text Box 50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3" name="Text Box 50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4" name="Text Box 50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5" name="Text Box 50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6" name="Text Box 50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7" name="Text Box 50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8" name="Text Box 51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29" name="Text Box 51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0" name="Text Box 51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1" name="Text Box 51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2" name="Text Box 51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3" name="Text Box 51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4" name="Text Box 51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5" name="Text Box 51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6" name="Text Box 51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7" name="Text Box 51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8" name="Text Box 51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39" name="Text Box 51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0" name="Text Box 51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1" name="Text Box 51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2" name="Text Box 51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3" name="Text Box 51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4" name="Text Box 51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5" name="Text Box 51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6" name="Text Box 51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7" name="Text Box 51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8" name="Text Box 51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49" name="Text Box 51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0" name="Text Box 51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1" name="Text Box 51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2" name="Text Box 51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3" name="Text Box 51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4" name="Text Box 51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5" name="Text Box 51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6" name="Text Box 51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7" name="Text Box 51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8" name="Text Box 51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59" name="Text Box 51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0" name="Text Box 51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1" name="Text Box 51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2" name="Text Box 51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3" name="Text Box 51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4" name="Text Box 51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5" name="Text Box 51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6" name="Text Box 51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7" name="Text Box 51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8" name="Text Box 51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69" name="Text Box 51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0" name="Text Box 51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1" name="Text Box 51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2" name="Text Box 51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3" name="Text Box 51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4" name="Text Box 51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5" name="Text Box 51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6" name="Text Box 51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7" name="Text Box 51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8" name="Text Box 51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79" name="Text Box 51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0" name="Text Box 51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1" name="Text Box 51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2" name="Text Box 51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3" name="Text Box 51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4" name="Text Box 51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5" name="Text Box 51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6" name="Text Box 51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7" name="Text Box 51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8" name="Text Box 51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89" name="Text Box 51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0" name="Text Box 51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1" name="Text Box 51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2" name="Text Box 51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3" name="Text Box 51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4" name="Text Box 51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5" name="Text Box 51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6" name="Text Box 51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7" name="Text Box 51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8" name="Text Box 51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799" name="Text Box 51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0" name="Text Box 51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1" name="Text Box 51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2" name="Text Box 51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3" name="Text Box 51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4" name="Text Box 51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5" name="Text Box 51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6" name="Text Box 51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7" name="Text Box 51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8" name="Text Box 51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09" name="Text Box 51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0" name="Text Box 51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1" name="Text Box 51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2" name="Text Box 51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3" name="Text Box 51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4" name="Text Box 51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5" name="Text Box 51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6" name="Text Box 51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7" name="Text Box 51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8" name="Text Box 51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19" name="Text Box 51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0" name="Text Box 51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1" name="Text Box 51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2" name="Text Box 51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3" name="Text Box 51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4" name="Text Box 51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5" name="Text Box 51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6" name="Text Box 51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7" name="Text Box 51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8" name="Text Box 52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29" name="Text Box 52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0" name="Text Box 52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1" name="Text Box 52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2" name="Text Box 52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3" name="Text Box 52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4" name="Text Box 52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5" name="Text Box 52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6" name="Text Box 52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7" name="Text Box 52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8" name="Text Box 52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39" name="Text Box 52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0" name="Text Box 52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1" name="Text Box 52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2" name="Text Box 52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3" name="Text Box 52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4" name="Text Box 52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5" name="Text Box 52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6" name="Text Box 52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7" name="Text Box 52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8" name="Text Box 52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49" name="Text Box 52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0" name="Text Box 52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1" name="Text Box 52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2" name="Text Box 52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3" name="Text Box 52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4" name="Text Box 52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5" name="Text Box 52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6" name="Text Box 52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7" name="Text Box 52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8" name="Text Box 52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59" name="Text Box 52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0" name="Text Box 52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1" name="Text Box 52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2" name="Text Box 52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3" name="Text Box 52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4" name="Text Box 52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5" name="Text Box 52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6" name="Text Box 52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7" name="Text Box 52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8" name="Text Box 52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69" name="Text Box 52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0" name="Text Box 52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1" name="Text Box 52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2" name="Text Box 52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3" name="Text Box 52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4" name="Text Box 52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5" name="Text Box 52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6" name="Text Box 52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7" name="Text Box 52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8" name="Text Box 52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79" name="Text Box 52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0" name="Text Box 52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1" name="Text Box 52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2" name="Text Box 52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3" name="Text Box 52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4" name="Text Box 52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5" name="Text Box 52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6" name="Text Box 52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7" name="Text Box 52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8" name="Text Box 52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89" name="Text Box 52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0" name="Text Box 52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1" name="Text Box 52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2" name="Text Box 52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3" name="Text Box 52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4" name="Text Box 52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5" name="Text Box 52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6" name="Text Box 52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7" name="Text Box 52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8" name="Text Box 52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899" name="Text Box 52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0" name="Text Box 52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1" name="Text Box 52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2" name="Text Box 52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3" name="Text Box 52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4" name="Text Box 52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5" name="Text Box 52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6" name="Text Box 52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7" name="Text Box 52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8" name="Text Box 52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09" name="Text Box 52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0" name="Text Box 52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1" name="Text Box 52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2" name="Text Box 52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3" name="Text Box 52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4" name="Text Box 52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5" name="Text Box 52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6" name="Text Box 52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7" name="Text Box 52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8" name="Text Box 52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19" name="Text Box 52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0" name="Text Box 52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1" name="Text Box 52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2" name="Text Box 52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3" name="Text Box 52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4" name="Text Box 52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5" name="Text Box 52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6" name="Text Box 52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7" name="Text Box 52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8" name="Text Box 53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29" name="Text Box 53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0" name="Text Box 53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1" name="Text Box 53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2" name="Text Box 53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3" name="Text Box 53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4" name="Text Box 53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5" name="Text Box 53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6" name="Text Box 530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7" name="Text Box 530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8" name="Text Box 531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39" name="Text Box 531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0" name="Text Box 531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1" name="Text Box 531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2" name="Text Box 531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3" name="Text Box 531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4" name="Text Box 531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5" name="Text Box 531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6" name="Text Box 531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7" name="Text Box 531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8" name="Text Box 532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49" name="Text Box 532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0" name="Text Box 532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1" name="Text Box 532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2" name="Text Box 532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3" name="Text Box 532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4" name="Text Box 532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5" name="Text Box 532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6" name="Text Box 532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7" name="Text Box 532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8" name="Text Box 533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59" name="Text Box 533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0" name="Text Box 533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1" name="Text Box 533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2" name="Text Box 533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3" name="Text Box 533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4" name="Text Box 533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5" name="Text Box 533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6" name="Text Box 533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7" name="Text Box 533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8" name="Text Box 534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69" name="Text Box 534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0" name="Text Box 534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1" name="Text Box 534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2" name="Text Box 534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3" name="Text Box 534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4" name="Text Box 534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5" name="Text Box 534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6" name="Text Box 534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7" name="Text Box 534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8" name="Text Box 535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79" name="Text Box 535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0" name="Text Box 535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1" name="Text Box 535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2" name="Text Box 535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3" name="Text Box 535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4" name="Text Box 535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5" name="Text Box 535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6" name="Text Box 535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7" name="Text Box 535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8" name="Text Box 536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89" name="Text Box 536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0" name="Text Box 536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1" name="Text Box 536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2" name="Text Box 536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3" name="Text Box 536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4" name="Text Box 536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5" name="Text Box 536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6" name="Text Box 536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7" name="Text Box 536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8" name="Text Box 537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7999" name="Text Box 537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0" name="Text Box 537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1" name="Text Box 537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2" name="Text Box 537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3" name="Text Box 537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4" name="Text Box 537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5" name="Text Box 537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6" name="Text Box 537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7" name="Text Box 537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8" name="Text Box 538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09" name="Text Box 538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0" name="Text Box 538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1" name="Text Box 538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2" name="Text Box 538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3" name="Text Box 538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4" name="Text Box 538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5" name="Text Box 538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6" name="Text Box 538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7" name="Text Box 538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8" name="Text Box 539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19" name="Text Box 539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0" name="Text Box 539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1" name="Text Box 539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2" name="Text Box 539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3" name="Text Box 539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4" name="Text Box 539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5" name="Text Box 539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6" name="Text Box 5398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7" name="Text Box 5399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8" name="Text Box 5400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29" name="Text Box 5401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30" name="Text Box 5402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31" name="Text Box 5403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32" name="Text Box 5404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33" name="Text Box 5405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34" name="Text Box 5406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842</xdr:row>
      <xdr:rowOff>0</xdr:rowOff>
    </xdr:from>
    <xdr:to>
      <xdr:col>4</xdr:col>
      <xdr:colOff>85725</xdr:colOff>
      <xdr:row>843</xdr:row>
      <xdr:rowOff>19053</xdr:rowOff>
    </xdr:to>
    <xdr:sp macro="" textlink="">
      <xdr:nvSpPr>
        <xdr:cNvPr id="28035" name="Text Box 5407"/>
        <xdr:cNvSpPr txBox="1">
          <a:spLocks noChangeArrowheads="1"/>
        </xdr:cNvSpPr>
      </xdr:nvSpPr>
      <xdr:spPr bwMode="auto">
        <a:xfrm>
          <a:off x="4686300" y="160401000"/>
          <a:ext cx="85725" cy="20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4" name="Text Box 378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5" name="Text Box 379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6" name="Text Box 380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7" name="Text Box 381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8" name="Text Box 382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29" name="Text Box 383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0" name="Text Box 384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3" name="Text Box 387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62</xdr:row>
      <xdr:rowOff>171449</xdr:rowOff>
    </xdr:to>
    <xdr:sp macro="" textlink="">
      <xdr:nvSpPr>
        <xdr:cNvPr id="34" name="Text Box 388"/>
        <xdr:cNvSpPr txBox="1">
          <a:spLocks noChangeArrowheads="1"/>
        </xdr:cNvSpPr>
      </xdr:nvSpPr>
      <xdr:spPr bwMode="auto">
        <a:xfrm>
          <a:off x="4667250" y="11811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5" name="Text Box 389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6" name="Text Box 390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7" name="Text Box 391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8" name="Text Box 392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39" name="Text Box 393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0" name="Text Box 394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1" name="Text Box 395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2" name="Text Box 396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3" name="Text Box 397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85725</xdr:colOff>
      <xdr:row>63</xdr:row>
      <xdr:rowOff>163831</xdr:rowOff>
    </xdr:to>
    <xdr:sp macro="" textlink="">
      <xdr:nvSpPr>
        <xdr:cNvPr id="44" name="Text Box 398"/>
        <xdr:cNvSpPr txBox="1">
          <a:spLocks noChangeArrowheads="1"/>
        </xdr:cNvSpPr>
      </xdr:nvSpPr>
      <xdr:spPr bwMode="auto">
        <a:xfrm>
          <a:off x="4667250" y="12001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" name="Text Box 25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" name="Text Box 25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" name="Text Box 25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" name="Text Box 25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" name="Text Box 25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" name="Text Box 25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" name="Text Box 25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" name="Text Box 25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" name="Text Box 25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" name="Text Box 25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" name="Text Box 25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" name="Text Box 25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" name="Text Box 25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" name="Text Box 25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" name="Text Box 26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" name="Text Box 26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" name="Text Box 26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" name="Text Box 26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" name="Text Box 26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" name="Text Box 26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" name="Text Box 26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" name="Text Box 26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" name="Text Box 26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" name="Text Box 26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" name="Text Box 26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" name="Text Box 26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" name="Text Box 26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" name="Text Box 26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" name="Text Box 26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" name="Text Box 26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" name="Text Box 26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" name="Text Box 26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" name="Text Box 26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" name="Text Box 26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" name="Text Box 26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" name="Text Box 26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" name="Text Box 26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" name="Text Box 26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" name="Text Box 26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" name="Text Box 26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" name="Text Box 26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" name="Text Box 26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" name="Text Box 26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" name="Text Box 26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" name="Text Box 26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" name="Text Box 26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" name="Text Box 26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" name="Text Box 26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" name="Text Box 26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" name="Text Box 26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" name="Text Box 26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" name="Text Box 26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" name="Text Box 26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" name="Text Box 26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" name="Text Box 26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" name="Text Box 26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" name="Text Box 26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" name="Text Box 26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" name="Text Box 26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" name="Text Box 26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" name="Text Box 26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" name="Text Box 26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" name="Text Box 26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" name="Text Box 26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" name="Text Box 26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" name="Text Box 26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" name="Text Box 26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" name="Text Box 26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" name="Text Box 26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" name="Text Box 26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" name="Text Box 26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" name="Text Box 26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" name="Text Box 27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" name="Text Box 27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" name="Text Box 27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" name="Text Box 27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" name="Text Box 27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" name="Text Box 27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" name="Text Box 27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" name="Text Box 27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" name="Text Box 27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" name="Text Box 27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" name="Text Box 27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" name="Text Box 27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" name="Text Box 27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" name="Text Box 27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" name="Text Box 27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" name="Text Box 27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" name="Text Box 27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" name="Text Box 27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" name="Text Box 27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" name="Text Box 27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" name="Text Box 27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" name="Text Box 27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" name="Text Box 27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" name="Text Box 27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" name="Text Box 27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" name="Text Box 27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" name="Text Box 27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" name="Text Box 27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" name="Text Box 27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" name="Text Box 27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" name="Text Box 27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" name="Text Box 27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" name="Text Box 27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" name="Text Box 27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" name="Text Box 27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" name="Text Box 27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" name="Text Box 27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" name="Text Box 27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" name="Text Box 27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" name="Text Box 27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" name="Text Box 27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" name="Text Box 27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" name="Text Box 27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" name="Text Box 27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" name="Text Box 27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" name="Text Box 27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" name="Text Box 27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" name="Text Box 27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" name="Text Box 27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" name="Text Box 27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" name="Text Box 27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" name="Text Box 27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" name="Text Box 27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" name="Text Box 27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" name="Text Box 27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" name="Text Box 27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" name="Text Box 27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" name="Text Box 27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" name="Text Box 27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" name="Text Box 27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" name="Text Box 27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" name="Text Box 27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" name="Text Box 27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" name="Text Box 27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" name="Text Box 27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" name="Text Box 27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" name="Text Box 27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" name="Text Box 27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" name="Text Box 27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" name="Text Box 27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" name="Text Box 27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" name="Text Box 27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" name="Text Box 27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" name="Text Box 27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" name="Text Box 27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" name="Text Box 27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" name="Text Box 27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" name="Text Box 27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" name="Text Box 27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" name="Text Box 27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" name="Text Box 27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" name="Text Box 27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" name="Text Box 27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" name="Text Box 27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" name="Text Box 27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" name="Text Box 27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" name="Text Box 27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" name="Text Box 27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" name="Text Box 27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" name="Text Box 27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" name="Text Box 27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" name="Text Box 27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" name="Text Box 27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" name="Text Box 27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" name="Text Box 27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" name="Text Box 27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" name="Text Box 27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" name="Text Box 27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" name="Text Box 27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" name="Text Box 27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" name="Text Box 28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" name="Text Box 28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" name="Text Box 28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" name="Text Box 28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" name="Text Box 28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" name="Text Box 28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" name="Text Box 28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" name="Text Box 28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" name="Text Box 28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" name="Text Box 28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" name="Text Box 28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" name="Text Box 28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" name="Text Box 28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" name="Text Box 28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" name="Text Box 28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" name="Text Box 28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" name="Text Box 28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" name="Text Box 28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" name="Text Box 28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" name="Text Box 28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" name="Text Box 28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" name="Text Box 28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" name="Text Box 28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" name="Text Box 28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" name="Text Box 28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" name="Text Box 28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" name="Text Box 28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" name="Text Box 28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" name="Text Box 28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" name="Text Box 28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" name="Text Box 28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" name="Text Box 28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" name="Text Box 28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" name="Text Box 28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" name="Text Box 28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" name="Text Box 28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" name="Text Box 28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" name="Text Box 28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" name="Text Box 28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" name="Text Box 28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" name="Text Box 28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" name="Text Box 28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" name="Text Box 28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" name="Text Box 28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" name="Text Box 28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" name="Text Box 28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" name="Text Box 28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" name="Text Box 28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" name="Text Box 28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" name="Text Box 28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" name="Text Box 28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" name="Text Box 28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" name="Text Box 28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" name="Text Box 28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" name="Text Box 28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" name="Text Box 28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" name="Text Box 28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" name="Text Box 28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" name="Text Box 28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" name="Text Box 28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" name="Text Box 28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" name="Text Box 28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" name="Text Box 28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" name="Text Box 28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" name="Text Box 28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" name="Text Box 28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3" name="Text Box 28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4" name="Text Box 28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5" name="Text Box 28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6" name="Text Box 28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7" name="Text Box 28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8" name="Text Box 28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9" name="Text Box 28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0" name="Text Box 28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1" name="Text Box 28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2" name="Text Box 28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3" name="Text Box 28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4" name="Text Box 28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5" name="Text Box 28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6" name="Text Box 28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7" name="Text Box 28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8" name="Text Box 28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99" name="Text Box 28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0" name="Text Box 28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1" name="Text Box 28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2" name="Text Box 28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3" name="Text Box 28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4" name="Text Box 28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5" name="Text Box 28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6" name="Text Box 28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7" name="Text Box 28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8" name="Text Box 28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09" name="Text Box 28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0" name="Text Box 28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1" name="Text Box 28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2" name="Text Box 28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3" name="Text Box 28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4" name="Text Box 28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5" name="Text Box 28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6" name="Text Box 28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7" name="Text Box 29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8" name="Text Box 29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19" name="Text Box 29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0" name="Text Box 29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1" name="Text Box 29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2" name="Text Box 29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3" name="Text Box 29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4" name="Text Box 29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5" name="Text Box 29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6" name="Text Box 29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7" name="Text Box 29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8" name="Text Box 29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29" name="Text Box 29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0" name="Text Box 29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1" name="Text Box 29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2" name="Text Box 29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3" name="Text Box 29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4" name="Text Box 29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5" name="Text Box 29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6" name="Text Box 29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7" name="Text Box 29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8" name="Text Box 29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39" name="Text Box 29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0" name="Text Box 29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1" name="Text Box 29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2" name="Text Box 29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3" name="Text Box 29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4" name="Text Box 29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5" name="Text Box 29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6" name="Text Box 29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7" name="Text Box 29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8" name="Text Box 29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49" name="Text Box 29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0" name="Text Box 29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1" name="Text Box 29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2" name="Text Box 29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3" name="Text Box 29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4" name="Text Box 29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5" name="Text Box 29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6" name="Text Box 29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7" name="Text Box 29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8" name="Text Box 29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59" name="Text Box 29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0" name="Text Box 29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1" name="Text Box 29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2" name="Text Box 29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3" name="Text Box 29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4" name="Text Box 29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5" name="Text Box 29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6" name="Text Box 29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7" name="Text Box 29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8" name="Text Box 29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69" name="Text Box 29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0" name="Text Box 29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1" name="Text Box 29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2" name="Text Box 29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3" name="Text Box 29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4" name="Text Box 29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5" name="Text Box 29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6" name="Text Box 29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7" name="Text Box 29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8" name="Text Box 29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79" name="Text Box 29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0" name="Text Box 29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1" name="Text Box 29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2" name="Text Box 29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3" name="Text Box 29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4" name="Text Box 29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5" name="Text Box 29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6" name="Text Box 29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7" name="Text Box 29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8" name="Text Box 29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89" name="Text Box 29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0" name="Text Box 29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1" name="Text Box 29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2" name="Text Box 29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3" name="Text Box 29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4" name="Text Box 29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5" name="Text Box 29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6" name="Text Box 29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7" name="Text Box 29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8" name="Text Box 29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399" name="Text Box 29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0" name="Text Box 29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1" name="Text Box 29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2" name="Text Box 29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3" name="Text Box 29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4" name="Text Box 29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5" name="Text Box 29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6" name="Text Box 29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7" name="Text Box 29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8" name="Text Box 29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09" name="Text Box 29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0" name="Text Box 29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1" name="Text Box 29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2" name="Text Box 29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3" name="Text Box 29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4" name="Text Box 29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5" name="Text Box 29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6" name="Text Box 29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7" name="Text Box 30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8" name="Text Box 30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19" name="Text Box 30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0" name="Text Box 30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1" name="Text Box 30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2" name="Text Box 30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3" name="Text Box 30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4" name="Text Box 30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5" name="Text Box 30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6" name="Text Box 30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7" name="Text Box 30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8" name="Text Box 30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29" name="Text Box 30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0" name="Text Box 30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1" name="Text Box 30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2" name="Text Box 30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3" name="Text Box 30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4" name="Text Box 30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5" name="Text Box 30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6" name="Text Box 30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7" name="Text Box 30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8" name="Text Box 30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39" name="Text Box 30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0" name="Text Box 30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1" name="Text Box 30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2" name="Text Box 30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3" name="Text Box 30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4" name="Text Box 30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5" name="Text Box 30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6" name="Text Box 30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7" name="Text Box 30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8" name="Text Box 30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49" name="Text Box 30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0" name="Text Box 30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1" name="Text Box 30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2" name="Text Box 30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3" name="Text Box 30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4" name="Text Box 30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5" name="Text Box 30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6" name="Text Box 30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7" name="Text Box 30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8" name="Text Box 30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59" name="Text Box 30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0" name="Text Box 30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1" name="Text Box 30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2" name="Text Box 30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3" name="Text Box 30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4" name="Text Box 30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5" name="Text Box 30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6" name="Text Box 30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7" name="Text Box 30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8" name="Text Box 30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69" name="Text Box 30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0" name="Text Box 30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1" name="Text Box 30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2" name="Text Box 30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3" name="Text Box 30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4" name="Text Box 30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5" name="Text Box 30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6" name="Text Box 30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7" name="Text Box 30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8" name="Text Box 30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79" name="Text Box 30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0" name="Text Box 30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1" name="Text Box 30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2" name="Text Box 30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3" name="Text Box 30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4" name="Text Box 30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5" name="Text Box 30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6" name="Text Box 30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7" name="Text Box 30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8" name="Text Box 30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89" name="Text Box 30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0" name="Text Box 30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1" name="Text Box 30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2" name="Text Box 30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3" name="Text Box 30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4" name="Text Box 30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5" name="Text Box 30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6" name="Text Box 30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7" name="Text Box 30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8" name="Text Box 30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499" name="Text Box 30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0" name="Text Box 30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1" name="Text Box 30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2" name="Text Box 30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3" name="Text Box 30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4" name="Text Box 30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5" name="Text Box 30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6" name="Text Box 30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7" name="Text Box 30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8" name="Text Box 30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09" name="Text Box 30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0" name="Text Box 30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1" name="Text Box 30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2" name="Text Box 30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3" name="Text Box 30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4" name="Text Box 30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5" name="Text Box 30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6" name="Text Box 30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7" name="Text Box 31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8" name="Text Box 31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19" name="Text Box 31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0" name="Text Box 31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1" name="Text Box 31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2" name="Text Box 31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3" name="Text Box 31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4" name="Text Box 31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5" name="Text Box 31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6" name="Text Box 31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7" name="Text Box 31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8" name="Text Box 31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29" name="Text Box 31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0" name="Text Box 31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1" name="Text Box 31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2" name="Text Box 31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3" name="Text Box 31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4" name="Text Box 31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5" name="Text Box 31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6" name="Text Box 31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7" name="Text Box 31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8" name="Text Box 31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39" name="Text Box 31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0" name="Text Box 31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1" name="Text Box 31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2" name="Text Box 31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3" name="Text Box 31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4" name="Text Box 31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5" name="Text Box 31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6" name="Text Box 31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7" name="Text Box 31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8" name="Text Box 31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49" name="Text Box 31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0" name="Text Box 31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1" name="Text Box 31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2" name="Text Box 31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3" name="Text Box 31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4" name="Text Box 31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5" name="Text Box 31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6" name="Text Box 31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7" name="Text Box 31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8" name="Text Box 31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59" name="Text Box 31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0" name="Text Box 31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1" name="Text Box 31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2" name="Text Box 31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3" name="Text Box 31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4" name="Text Box 31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" name="Text Box 31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" name="Text Box 31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" name="Text Box 31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" name="Text Box 31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" name="Text Box 31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" name="Text Box 31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" name="Text Box 31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" name="Text Box 31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" name="Text Box 31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" name="Text Box 31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" name="Text Box 31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" name="Text Box 31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" name="Text Box 31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" name="Text Box 31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" name="Text Box 31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" name="Text Box 31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" name="Text Box 31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" name="Text Box 31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" name="Text Box 31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" name="Text Box 31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" name="Text Box 31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" name="Text Box 31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" name="Text Box 31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" name="Text Box 31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" name="Text Box 31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" name="Text Box 31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" name="Text Box 31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" name="Text Box 31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" name="Text Box 31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" name="Text Box 31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" name="Text Box 31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" name="Text Box 31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" name="Text Box 31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" name="Text Box 31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" name="Text Box 31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" name="Text Box 31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" name="Text Box 31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" name="Text Box 31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" name="Text Box 31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" name="Text Box 31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" name="Text Box 31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" name="Text Box 31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" name="Text Box 31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" name="Text Box 31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" name="Text Box 31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" name="Text Box 31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" name="Text Box 31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" name="Text Box 31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" name="Text Box 31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" name="Text Box 31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" name="Text Box 31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" name="Text Box 31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" name="Text Box 32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" name="Text Box 32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" name="Text Box 32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" name="Text Box 32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" name="Text Box 32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" name="Text Box 32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" name="Text Box 32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" name="Text Box 32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" name="Text Box 32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" name="Text Box 32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" name="Text Box 32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" name="Text Box 32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" name="Text Box 32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" name="Text Box 32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" name="Text Box 32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" name="Text Box 32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" name="Text Box 32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" name="Text Box 32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" name="Text Box 32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" name="Text Box 32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" name="Text Box 32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" name="Text Box 32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" name="Text Box 32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" name="Text Box 32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" name="Text Box 32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" name="Text Box 32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" name="Text Box 32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" name="Text Box 32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" name="Text Box 32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" name="Text Box 32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" name="Text Box 32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" name="Text Box 32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" name="Text Box 32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" name="Text Box 32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" name="Text Box 32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" name="Text Box 32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" name="Text Box 32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" name="Text Box 32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" name="Text Box 32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" name="Text Box 32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" name="Text Box 32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" name="Text Box 32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" name="Text Box 32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" name="Text Box 32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" name="Text Box 32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" name="Text Box 32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" name="Text Box 32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" name="Text Box 32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" name="Text Box 32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" name="Text Box 32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" name="Text Box 32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" name="Text Box 32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" name="Text Box 32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" name="Text Box 32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" name="Text Box 32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" name="Text Box 32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" name="Text Box 32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" name="Text Box 32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" name="Text Box 32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" name="Text Box 32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" name="Text Box 32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" name="Text Box 32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" name="Text Box 32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" name="Text Box 32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" name="Text Box 32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" name="Text Box 32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" name="Text Box 32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" name="Text Box 32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" name="Text Box 32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" name="Text Box 32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" name="Text Box 32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" name="Text Box 32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" name="Text Box 32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" name="Text Box 32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" name="Text Box 32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" name="Text Box 32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" name="Text Box 32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" name="Text Box 32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" name="Text Box 32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" name="Text Box 32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" name="Text Box 32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" name="Text Box 32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" name="Text Box 32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" name="Text Box 32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" name="Text Box 32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" name="Text Box 32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" name="Text Box 32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" name="Text Box 32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" name="Text Box 32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" name="Text Box 32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" name="Text Box 32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" name="Text Box 32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" name="Text Box 32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" name="Text Box 32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" name="Text Box 32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" name="Text Box 32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" name="Text Box 32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" name="Text Box 32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" name="Text Box 32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" name="Text Box 32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" name="Text Box 33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" name="Text Box 33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" name="Text Box 33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" name="Text Box 33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" name="Text Box 33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" name="Text Box 33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" name="Text Box 33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" name="Text Box 33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" name="Text Box 33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" name="Text Box 33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" name="Text Box 33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" name="Text Box 33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" name="Text Box 33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" name="Text Box 33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" name="Text Box 33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" name="Text Box 33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" name="Text Box 33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" name="Text Box 33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" name="Text Box 33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" name="Text Box 33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" name="Text Box 33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" name="Text Box 33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" name="Text Box 33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" name="Text Box 33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" name="Text Box 33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" name="Text Box 33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" name="Text Box 33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" name="Text Box 33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" name="Text Box 33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" name="Text Box 33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" name="Text Box 33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" name="Text Box 33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" name="Text Box 33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" name="Text Box 33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" name="Text Box 33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" name="Text Box 33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" name="Text Box 33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" name="Text Box 33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" name="Text Box 33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" name="Text Box 33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" name="Text Box 33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" name="Text Box 33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" name="Text Box 33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" name="Text Box 33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" name="Text Box 33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" name="Text Box 33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" name="Text Box 33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" name="Text Box 33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" name="Text Box 33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" name="Text Box 33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" name="Text Box 33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" name="Text Box 33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" name="Text Box 33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" name="Text Box 33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" name="Text Box 33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" name="Text Box 33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" name="Text Box 33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" name="Text Box 33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" name="Text Box 33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" name="Text Box 33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" name="Text Box 33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" name="Text Box 33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" name="Text Box 33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" name="Text Box 33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" name="Text Box 33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" name="Text Box 33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" name="Text Box 33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" name="Text Box 33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" name="Text Box 33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" name="Text Box 33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" name="Text Box 33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" name="Text Box 33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" name="Text Box 33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" name="Text Box 33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" name="Text Box 33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" name="Text Box 33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" name="Text Box 33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" name="Text Box 33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" name="Text Box 33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" name="Text Box 33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" name="Text Box 33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" name="Text Box 33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" name="Text Box 33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" name="Text Box 33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" name="Text Box 33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" name="Text Box 33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" name="Text Box 33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" name="Text Box 33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" name="Text Box 33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" name="Text Box 33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" name="Text Box 33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" name="Text Box 33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" name="Text Box 33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" name="Text Box 33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" name="Text Box 33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" name="Text Box 33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" name="Text Box 33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" name="Text Box 33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" name="Text Box 33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" name="Text Box 33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" name="Text Box 34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" name="Text Box 34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" name="Text Box 34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" name="Text Box 34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" name="Text Box 34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" name="Text Box 34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" name="Text Box 34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" name="Text Box 34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" name="Text Box 34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" name="Text Box 34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" name="Text Box 34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" name="Text Box 34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" name="Text Box 34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" name="Text Box 34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" name="Text Box 34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" name="Text Box 34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" name="Text Box 34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" name="Text Box 34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" name="Text Box 34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" name="Text Box 34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" name="Text Box 34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" name="Text Box 34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" name="Text Box 34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" name="Text Box 34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" name="Text Box 34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" name="Text Box 34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3" name="Text Box 34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4" name="Text Box 34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5" name="Text Box 34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6" name="Text Box 34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7" name="Text Box 34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8" name="Text Box 34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9" name="Text Box 34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0" name="Text Box 34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1" name="Text Box 34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2" name="Text Box 34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3" name="Text Box 34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4" name="Text Box 34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5" name="Text Box 34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6" name="Text Box 34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7" name="Text Box 34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8" name="Text Box 34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59" name="Text Box 34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0" name="Text Box 34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1" name="Text Box 34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2" name="Text Box 34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3" name="Text Box 34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4" name="Text Box 34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5" name="Text Box 34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6" name="Text Box 34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7" name="Text Box 34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8" name="Text Box 34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69" name="Text Box 34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0" name="Text Box 34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1" name="Text Box 34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2" name="Text Box 34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3" name="Text Box 34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4" name="Text Box 34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5" name="Text Box 34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6" name="Text Box 34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7" name="Text Box 34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8" name="Text Box 34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79" name="Text Box 34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0" name="Text Box 34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1" name="Text Box 34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2" name="Text Box 34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3" name="Text Box 34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4" name="Text Box 34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5" name="Text Box 34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6" name="Text Box 34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7" name="Text Box 34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8" name="Text Box 34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89" name="Text Box 34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0" name="Text Box 34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1" name="Text Box 34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2" name="Text Box 34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3" name="Text Box 34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4" name="Text Box 34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5" name="Text Box 34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6" name="Text Box 34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7" name="Text Box 34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8" name="Text Box 34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99" name="Text Box 34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0" name="Text Box 34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1" name="Text Box 34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2" name="Text Box 34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3" name="Text Box 34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4" name="Text Box 34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5" name="Text Box 34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6" name="Text Box 34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7" name="Text Box 34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8" name="Text Box 34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09" name="Text Box 34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0" name="Text Box 34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1" name="Text Box 34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2" name="Text Box 34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3" name="Text Box 34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4" name="Text Box 34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5" name="Text Box 34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6" name="Text Box 34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7" name="Text Box 35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8" name="Text Box 35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19" name="Text Box 35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0" name="Text Box 35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1" name="Text Box 35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2" name="Text Box 35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3" name="Text Box 35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4" name="Text Box 35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5" name="Text Box 35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6" name="Text Box 35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7" name="Text Box 35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8" name="Text Box 35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29" name="Text Box 35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0" name="Text Box 35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1" name="Text Box 35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2" name="Text Box 35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3" name="Text Box 35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4" name="Text Box 35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5" name="Text Box 35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6" name="Text Box 35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7" name="Text Box 35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8" name="Text Box 35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39" name="Text Box 35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0" name="Text Box 35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1" name="Text Box 35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2" name="Text Box 35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3" name="Text Box 35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4" name="Text Box 35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5" name="Text Box 35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6" name="Text Box 35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7" name="Text Box 35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8" name="Text Box 35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49" name="Text Box 35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0" name="Text Box 35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1" name="Text Box 35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2" name="Text Box 35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3" name="Text Box 35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4" name="Text Box 35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5" name="Text Box 35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6" name="Text Box 35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7" name="Text Box 35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8" name="Text Box 35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59" name="Text Box 35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0" name="Text Box 35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1" name="Text Box 35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2" name="Text Box 35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3" name="Text Box 35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4" name="Text Box 35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5" name="Text Box 35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6" name="Text Box 35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7" name="Text Box 35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8" name="Text Box 35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69" name="Text Box 35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0" name="Text Box 35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1" name="Text Box 35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2" name="Text Box 35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3" name="Text Box 35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4" name="Text Box 35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5" name="Text Box 35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6" name="Text Box 35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7" name="Text Box 35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8" name="Text Box 35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79" name="Text Box 35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0" name="Text Box 35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1" name="Text Box 35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2" name="Text Box 35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3" name="Text Box 35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4" name="Text Box 35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5" name="Text Box 35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6" name="Text Box 35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7" name="Text Box 35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8" name="Text Box 35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89" name="Text Box 35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0" name="Text Box 35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1" name="Text Box 35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2" name="Text Box 35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3" name="Text Box 35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4" name="Text Box 35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5" name="Text Box 35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6" name="Text Box 35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7" name="Text Box 35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8" name="Text Box 35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999" name="Text Box 35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0" name="Text Box 35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1" name="Text Box 35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2" name="Text Box 35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3" name="Text Box 35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4" name="Text Box 35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5" name="Text Box 35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6" name="Text Box 35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7" name="Text Box 35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8" name="Text Box 35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09" name="Text Box 35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0" name="Text Box 35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1" name="Text Box 35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2" name="Text Box 35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3" name="Text Box 35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4" name="Text Box 35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5" name="Text Box 35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6" name="Text Box 35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7" name="Text Box 36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8" name="Text Box 36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19" name="Text Box 36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0" name="Text Box 36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1" name="Text Box 36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2" name="Text Box 36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3" name="Text Box 36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4" name="Text Box 36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5" name="Text Box 36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6" name="Text Box 36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7" name="Text Box 36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8" name="Text Box 36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29" name="Text Box 36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0" name="Text Box 36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1" name="Text Box 36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2" name="Text Box 36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3" name="Text Box 36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4" name="Text Box 36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5" name="Text Box 36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6" name="Text Box 36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7" name="Text Box 36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8" name="Text Box 36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39" name="Text Box 36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0" name="Text Box 36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1" name="Text Box 36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2" name="Text Box 36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3" name="Text Box 36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4" name="Text Box 36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5" name="Text Box 36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6" name="Text Box 36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7" name="Text Box 36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8" name="Text Box 36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49" name="Text Box 36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0" name="Text Box 36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1" name="Text Box 36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2" name="Text Box 36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3" name="Text Box 36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4" name="Text Box 36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5" name="Text Box 36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6" name="Text Box 36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7" name="Text Box 36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8" name="Text Box 36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59" name="Text Box 36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0" name="Text Box 36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1" name="Text Box 36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2" name="Text Box 36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3" name="Text Box 36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4" name="Text Box 36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5" name="Text Box 36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6" name="Text Box 36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7" name="Text Box 36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8" name="Text Box 36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69" name="Text Box 36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0" name="Text Box 36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1" name="Text Box 36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2" name="Text Box 36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3" name="Text Box 36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4" name="Text Box 36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5" name="Text Box 36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6" name="Text Box 36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7" name="Text Box 36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8" name="Text Box 36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79" name="Text Box 36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0" name="Text Box 36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1" name="Text Box 36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2" name="Text Box 36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3" name="Text Box 36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4" name="Text Box 36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5" name="Text Box 36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6" name="Text Box 36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7" name="Text Box 36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8" name="Text Box 36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89" name="Text Box 36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0" name="Text Box 36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1" name="Text Box 36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2" name="Text Box 36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3" name="Text Box 36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4" name="Text Box 36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5" name="Text Box 36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6" name="Text Box 36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7" name="Text Box 36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8" name="Text Box 36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099" name="Text Box 36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0" name="Text Box 36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1" name="Text Box 36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2" name="Text Box 36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3" name="Text Box 36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4" name="Text Box 36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5" name="Text Box 36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6" name="Text Box 36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7" name="Text Box 36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8" name="Text Box 36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09" name="Text Box 36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0" name="Text Box 36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1" name="Text Box 36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2" name="Text Box 36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3" name="Text Box 36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4" name="Text Box 36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5" name="Text Box 36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6" name="Text Box 36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7" name="Text Box 37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8" name="Text Box 37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19" name="Text Box 37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0" name="Text Box 37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1" name="Text Box 37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2" name="Text Box 37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3" name="Text Box 37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4" name="Text Box 37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5" name="Text Box 37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6" name="Text Box 37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7" name="Text Box 37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8" name="Text Box 37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29" name="Text Box 37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0" name="Text Box 37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1" name="Text Box 37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2" name="Text Box 37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3" name="Text Box 37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4" name="Text Box 37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5" name="Text Box 37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6" name="Text Box 37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7" name="Text Box 37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8" name="Text Box 37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39" name="Text Box 37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0" name="Text Box 37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1" name="Text Box 37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2" name="Text Box 37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3" name="Text Box 37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4" name="Text Box 37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5" name="Text Box 37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6" name="Text Box 37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7" name="Text Box 37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8" name="Text Box 37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49" name="Text Box 37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0" name="Text Box 37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1" name="Text Box 37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2" name="Text Box 37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3" name="Text Box 37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4" name="Text Box 37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5" name="Text Box 37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6" name="Text Box 37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7" name="Text Box 37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8" name="Text Box 37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59" name="Text Box 37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0" name="Text Box 37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1" name="Text Box 37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2" name="Text Box 37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3" name="Text Box 37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4" name="Text Box 37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5" name="Text Box 37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6" name="Text Box 37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7" name="Text Box 37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8" name="Text Box 37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69" name="Text Box 37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0" name="Text Box 37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1" name="Text Box 37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2" name="Text Box 37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3" name="Text Box 37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4" name="Text Box 37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5" name="Text Box 37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6" name="Text Box 37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7" name="Text Box 37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8" name="Text Box 37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79" name="Text Box 37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0" name="Text Box 37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1" name="Text Box 37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2" name="Text Box 37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3" name="Text Box 37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4" name="Text Box 37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5" name="Text Box 37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6" name="Text Box 37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7" name="Text Box 37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8" name="Text Box 37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89" name="Text Box 37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0" name="Text Box 37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1" name="Text Box 37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2" name="Text Box 37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3" name="Text Box 37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4" name="Text Box 37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5" name="Text Box 37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6" name="Text Box 37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7" name="Text Box 37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8" name="Text Box 37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199" name="Text Box 37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0" name="Text Box 37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1" name="Text Box 37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2" name="Text Box 37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3" name="Text Box 37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4" name="Text Box 37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5" name="Text Box 37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6" name="Text Box 37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7" name="Text Box 37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8" name="Text Box 37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09" name="Text Box 37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0" name="Text Box 37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1" name="Text Box 37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2" name="Text Box 37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3" name="Text Box 37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4" name="Text Box 37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5" name="Text Box 37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6" name="Text Box 37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7" name="Text Box 38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8" name="Text Box 38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19" name="Text Box 38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0" name="Text Box 38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1" name="Text Box 38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2" name="Text Box 38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3" name="Text Box 38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4" name="Text Box 38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5" name="Text Box 38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6" name="Text Box 38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7" name="Text Box 38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8" name="Text Box 38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29" name="Text Box 38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0" name="Text Box 38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1" name="Text Box 38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2" name="Text Box 38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3" name="Text Box 38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4" name="Text Box 38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5" name="Text Box 38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6" name="Text Box 38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7" name="Text Box 38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8" name="Text Box 38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39" name="Text Box 38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0" name="Text Box 38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1" name="Text Box 38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2" name="Text Box 38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3" name="Text Box 38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4" name="Text Box 38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5" name="Text Box 38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6" name="Text Box 38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7" name="Text Box 38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8" name="Text Box 38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49" name="Text Box 38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0" name="Text Box 38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1" name="Text Box 38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2" name="Text Box 38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3" name="Text Box 38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4" name="Text Box 38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5" name="Text Box 38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6" name="Text Box 38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7" name="Text Box 38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8" name="Text Box 38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59" name="Text Box 38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0" name="Text Box 38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1" name="Text Box 38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2" name="Text Box 38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3" name="Text Box 38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4" name="Text Box 38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5" name="Text Box 38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6" name="Text Box 38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7" name="Text Box 38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8" name="Text Box 38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69" name="Text Box 38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0" name="Text Box 38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1" name="Text Box 38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2" name="Text Box 38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3" name="Text Box 38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4" name="Text Box 38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5" name="Text Box 38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6" name="Text Box 38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7" name="Text Box 38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8" name="Text Box 38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79" name="Text Box 38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0" name="Text Box 38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1" name="Text Box 38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2" name="Text Box 38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3" name="Text Box 38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4" name="Text Box 38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5" name="Text Box 38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6" name="Text Box 38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7" name="Text Box 38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8" name="Text Box 38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89" name="Text Box 38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0" name="Text Box 38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1" name="Text Box 38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2" name="Text Box 38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3" name="Text Box 38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4" name="Text Box 38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5" name="Text Box 38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6" name="Text Box 38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7" name="Text Box 38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8" name="Text Box 38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299" name="Text Box 38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0" name="Text Box 38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1" name="Text Box 38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2" name="Text Box 38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3" name="Text Box 38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4" name="Text Box 38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5" name="Text Box 38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6" name="Text Box 38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7" name="Text Box 38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8" name="Text Box 38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09" name="Text Box 38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0" name="Text Box 38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1" name="Text Box 38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2" name="Text Box 38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3" name="Text Box 38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4" name="Text Box 38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5" name="Text Box 38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6" name="Text Box 38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7" name="Text Box 39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8" name="Text Box 39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19" name="Text Box 39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0" name="Text Box 39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1" name="Text Box 39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2" name="Text Box 39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3" name="Text Box 39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4" name="Text Box 39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5" name="Text Box 39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6" name="Text Box 39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7" name="Text Box 39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8" name="Text Box 39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29" name="Text Box 39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0" name="Text Box 39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1" name="Text Box 39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2" name="Text Box 39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3" name="Text Box 39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4" name="Text Box 39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5" name="Text Box 39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6" name="Text Box 39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7" name="Text Box 39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8" name="Text Box 39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39" name="Text Box 39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0" name="Text Box 39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1" name="Text Box 39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2" name="Text Box 39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3" name="Text Box 39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4" name="Text Box 39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5" name="Text Box 39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6" name="Text Box 39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7" name="Text Box 39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8" name="Text Box 39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49" name="Text Box 39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0" name="Text Box 39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1" name="Text Box 39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2" name="Text Box 39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3" name="Text Box 39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4" name="Text Box 39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5" name="Text Box 39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6" name="Text Box 39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7" name="Text Box 39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8" name="Text Box 39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59" name="Text Box 39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0" name="Text Box 39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1" name="Text Box 39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2" name="Text Box 39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3" name="Text Box 39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4" name="Text Box 39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5" name="Text Box 39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6" name="Text Box 39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7" name="Text Box 39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8" name="Text Box 39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69" name="Text Box 39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0" name="Text Box 39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1" name="Text Box 39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2" name="Text Box 39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3" name="Text Box 39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4" name="Text Box 39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5" name="Text Box 39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6" name="Text Box 39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7" name="Text Box 39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8" name="Text Box 39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79" name="Text Box 39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0" name="Text Box 39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1" name="Text Box 39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2" name="Text Box 39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3" name="Text Box 39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4" name="Text Box 39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5" name="Text Box 39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6" name="Text Box 39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7" name="Text Box 39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8" name="Text Box 39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89" name="Text Box 39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0" name="Text Box 39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1" name="Text Box 39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2" name="Text Box 39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3" name="Text Box 39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4" name="Text Box 39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5" name="Text Box 39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6" name="Text Box 39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7" name="Text Box 39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8" name="Text Box 39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399" name="Text Box 39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0" name="Text Box 39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1" name="Text Box 39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2" name="Text Box 39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3" name="Text Box 39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4" name="Text Box 39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5" name="Text Box 39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6" name="Text Box 39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7" name="Text Box 39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8" name="Text Box 39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09" name="Text Box 39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0" name="Text Box 39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1" name="Text Box 39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2" name="Text Box 39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3" name="Text Box 39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4" name="Text Box 39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5" name="Text Box 39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6" name="Text Box 39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7" name="Text Box 40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8" name="Text Box 40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19" name="Text Box 40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0" name="Text Box 40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1" name="Text Box 40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2" name="Text Box 40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3" name="Text Box 40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4" name="Text Box 40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5" name="Text Box 40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6" name="Text Box 40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7" name="Text Box 40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8" name="Text Box 40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29" name="Text Box 40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0" name="Text Box 40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1" name="Text Box 40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2" name="Text Box 40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3" name="Text Box 40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4" name="Text Box 40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5" name="Text Box 40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6" name="Text Box 40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7" name="Text Box 40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8" name="Text Box 40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39" name="Text Box 40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0" name="Text Box 40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1" name="Text Box 40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2" name="Text Box 40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3" name="Text Box 40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4" name="Text Box 40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5" name="Text Box 40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6" name="Text Box 40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7" name="Text Box 40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8" name="Text Box 40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49" name="Text Box 40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0" name="Text Box 40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1" name="Text Box 40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2" name="Text Box 40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3" name="Text Box 40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4" name="Text Box 40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5" name="Text Box 40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6" name="Text Box 40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7" name="Text Box 40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8" name="Text Box 40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59" name="Text Box 40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0" name="Text Box 40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1" name="Text Box 40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2" name="Text Box 40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3" name="Text Box 40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4" name="Text Box 40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5" name="Text Box 40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6" name="Text Box 40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7" name="Text Box 40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8" name="Text Box 40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69" name="Text Box 40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0" name="Text Box 40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1" name="Text Box 40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2" name="Text Box 40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3" name="Text Box 40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4" name="Text Box 40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5" name="Text Box 40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6" name="Text Box 40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7" name="Text Box 40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8" name="Text Box 40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79" name="Text Box 40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0" name="Text Box 40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1" name="Text Box 40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2" name="Text Box 40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3" name="Text Box 40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4" name="Text Box 40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5" name="Text Box 40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6" name="Text Box 40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7" name="Text Box 40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8" name="Text Box 40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89" name="Text Box 40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0" name="Text Box 40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1" name="Text Box 40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2" name="Text Box 40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3" name="Text Box 40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4" name="Text Box 40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5" name="Text Box 40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6" name="Text Box 40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7" name="Text Box 40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8" name="Text Box 40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499" name="Text Box 40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0" name="Text Box 40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1" name="Text Box 40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2" name="Text Box 40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3" name="Text Box 40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4" name="Text Box 40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5" name="Text Box 40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6" name="Text Box 40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7" name="Text Box 40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8" name="Text Box 40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09" name="Text Box 40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0" name="Text Box 40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1" name="Text Box 40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2" name="Text Box 40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3" name="Text Box 40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4" name="Text Box 40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5" name="Text Box 40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6" name="Text Box 40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7" name="Text Box 41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8" name="Text Box 41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19" name="Text Box 41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0" name="Text Box 41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1" name="Text Box 41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2" name="Text Box 41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3" name="Text Box 41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4" name="Text Box 41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5" name="Text Box 41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6" name="Text Box 41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7" name="Text Box 41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8" name="Text Box 41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29" name="Text Box 41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0" name="Text Box 41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1" name="Text Box 41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2" name="Text Box 41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3" name="Text Box 41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4" name="Text Box 41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5" name="Text Box 41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6" name="Text Box 41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7" name="Text Box 41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8" name="Text Box 41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39" name="Text Box 41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0" name="Text Box 41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1" name="Text Box 41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2" name="Text Box 41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3" name="Text Box 41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4" name="Text Box 41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5" name="Text Box 41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6" name="Text Box 41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7" name="Text Box 41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8" name="Text Box 41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49" name="Text Box 41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0" name="Text Box 41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1" name="Text Box 41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2" name="Text Box 41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3" name="Text Box 41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4" name="Text Box 41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5" name="Text Box 41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6" name="Text Box 41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7" name="Text Box 41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8" name="Text Box 41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59" name="Text Box 41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0" name="Text Box 41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1" name="Text Box 41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2" name="Text Box 41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3" name="Text Box 41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4" name="Text Box 41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5" name="Text Box 41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6" name="Text Box 41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7" name="Text Box 41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8" name="Text Box 41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69" name="Text Box 41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0" name="Text Box 41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1" name="Text Box 41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2" name="Text Box 41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3" name="Text Box 41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4" name="Text Box 41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5" name="Text Box 41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6" name="Text Box 41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7" name="Text Box 41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8" name="Text Box 41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79" name="Text Box 41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0" name="Text Box 41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1" name="Text Box 41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2" name="Text Box 41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3" name="Text Box 41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4" name="Text Box 41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5" name="Text Box 41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6" name="Text Box 41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7" name="Text Box 41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8" name="Text Box 41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89" name="Text Box 41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0" name="Text Box 41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1" name="Text Box 41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2" name="Text Box 41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3" name="Text Box 41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4" name="Text Box 41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5" name="Text Box 41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6" name="Text Box 41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7" name="Text Box 41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8" name="Text Box 41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599" name="Text Box 41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0" name="Text Box 41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1" name="Text Box 41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2" name="Text Box 41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3" name="Text Box 41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4" name="Text Box 41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5" name="Text Box 41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6" name="Text Box 41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7" name="Text Box 41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8" name="Text Box 41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09" name="Text Box 41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0" name="Text Box 41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1" name="Text Box 41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2" name="Text Box 41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3" name="Text Box 41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4" name="Text Box 41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5" name="Text Box 41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6" name="Text Box 41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7" name="Text Box 42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8" name="Text Box 42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19" name="Text Box 42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0" name="Text Box 42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1" name="Text Box 42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2" name="Text Box 42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3" name="Text Box 42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4" name="Text Box 42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5" name="Text Box 42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6" name="Text Box 42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7" name="Text Box 42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8" name="Text Box 42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29" name="Text Box 42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0" name="Text Box 42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1" name="Text Box 42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2" name="Text Box 42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3" name="Text Box 42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4" name="Text Box 42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5" name="Text Box 42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6" name="Text Box 42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7" name="Text Box 42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8" name="Text Box 42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39" name="Text Box 42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0" name="Text Box 42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1" name="Text Box 42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2" name="Text Box 42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3" name="Text Box 42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4" name="Text Box 42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5" name="Text Box 42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6" name="Text Box 42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7" name="Text Box 42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8" name="Text Box 42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49" name="Text Box 42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0" name="Text Box 42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1" name="Text Box 42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2" name="Text Box 42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3" name="Text Box 42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4" name="Text Box 42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5" name="Text Box 42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6" name="Text Box 42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7" name="Text Box 42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8" name="Text Box 42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59" name="Text Box 42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0" name="Text Box 42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1" name="Text Box 42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2" name="Text Box 42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3" name="Text Box 42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4" name="Text Box 42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5" name="Text Box 42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6" name="Text Box 42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7" name="Text Box 42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8" name="Text Box 42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69" name="Text Box 42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0" name="Text Box 42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1" name="Text Box 42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2" name="Text Box 42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3" name="Text Box 42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4" name="Text Box 42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5" name="Text Box 42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6" name="Text Box 42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7" name="Text Box 42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8" name="Text Box 42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79" name="Text Box 42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0" name="Text Box 42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1" name="Text Box 42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2" name="Text Box 42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3" name="Text Box 42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4" name="Text Box 42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5" name="Text Box 42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6" name="Text Box 42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7" name="Text Box 42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8" name="Text Box 42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89" name="Text Box 42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0" name="Text Box 42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1" name="Text Box 42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2" name="Text Box 42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3" name="Text Box 42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4" name="Text Box 42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5" name="Text Box 42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6" name="Text Box 42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7" name="Text Box 42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8" name="Text Box 42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699" name="Text Box 42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0" name="Text Box 42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1" name="Text Box 42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2" name="Text Box 42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3" name="Text Box 42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4" name="Text Box 42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5" name="Text Box 42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6" name="Text Box 42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7" name="Text Box 42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8" name="Text Box 42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09" name="Text Box 42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0" name="Text Box 42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1" name="Text Box 42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2" name="Text Box 42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3" name="Text Box 42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4" name="Text Box 42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5" name="Text Box 42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6" name="Text Box 42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7" name="Text Box 43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8" name="Text Box 43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19" name="Text Box 43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0" name="Text Box 43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1" name="Text Box 43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2" name="Text Box 43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3" name="Text Box 43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4" name="Text Box 43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5" name="Text Box 43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6" name="Text Box 43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7" name="Text Box 43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8" name="Text Box 43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29" name="Text Box 43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0" name="Text Box 43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1" name="Text Box 43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2" name="Text Box 43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3" name="Text Box 43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4" name="Text Box 43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5" name="Text Box 43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6" name="Text Box 43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7" name="Text Box 43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8" name="Text Box 43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39" name="Text Box 43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0" name="Text Box 43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1" name="Text Box 43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2" name="Text Box 43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3" name="Text Box 43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4" name="Text Box 43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5" name="Text Box 43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6" name="Text Box 43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7" name="Text Box 43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8" name="Text Box 43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49" name="Text Box 43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0" name="Text Box 43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1" name="Text Box 43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2" name="Text Box 43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3" name="Text Box 43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4" name="Text Box 43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5" name="Text Box 43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6" name="Text Box 43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7" name="Text Box 43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8" name="Text Box 43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59" name="Text Box 43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0" name="Text Box 43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1" name="Text Box 43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2" name="Text Box 43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3" name="Text Box 43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4" name="Text Box 43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5" name="Text Box 43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6" name="Text Box 43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7" name="Text Box 43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8" name="Text Box 43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69" name="Text Box 43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0" name="Text Box 43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1" name="Text Box 43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2" name="Text Box 43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3" name="Text Box 43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4" name="Text Box 43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5" name="Text Box 43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6" name="Text Box 43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7" name="Text Box 43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8" name="Text Box 43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79" name="Text Box 43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0" name="Text Box 43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1" name="Text Box 43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2" name="Text Box 43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3" name="Text Box 43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4" name="Text Box 43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5" name="Text Box 43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6" name="Text Box 43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7" name="Text Box 43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8" name="Text Box 43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89" name="Text Box 43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0" name="Text Box 43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1" name="Text Box 43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2" name="Text Box 43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3" name="Text Box 43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4" name="Text Box 43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5" name="Text Box 43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6" name="Text Box 43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7" name="Text Box 43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8" name="Text Box 43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799" name="Text Box 43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0" name="Text Box 43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1" name="Text Box 43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2" name="Text Box 43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3" name="Text Box 43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4" name="Text Box 43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5" name="Text Box 43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6" name="Text Box 43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7" name="Text Box 43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8" name="Text Box 43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09" name="Text Box 43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0" name="Text Box 43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1" name="Text Box 43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2" name="Text Box 43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3" name="Text Box 43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4" name="Text Box 43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5" name="Text Box 43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6" name="Text Box 43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7" name="Text Box 44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8" name="Text Box 44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19" name="Text Box 44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0" name="Text Box 44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1" name="Text Box 44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2" name="Text Box 44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3" name="Text Box 44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4" name="Text Box 44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5" name="Text Box 44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6" name="Text Box 44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7" name="Text Box 44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8" name="Text Box 44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29" name="Text Box 44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0" name="Text Box 44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1" name="Text Box 44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2" name="Text Box 44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3" name="Text Box 44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4" name="Text Box 44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5" name="Text Box 44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6" name="Text Box 44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7" name="Text Box 44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8" name="Text Box 44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39" name="Text Box 44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0" name="Text Box 44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1" name="Text Box 44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2" name="Text Box 44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3" name="Text Box 44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4" name="Text Box 44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5" name="Text Box 44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6" name="Text Box 44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7" name="Text Box 44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8" name="Text Box 44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49" name="Text Box 44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0" name="Text Box 44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1" name="Text Box 44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2" name="Text Box 44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3" name="Text Box 44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4" name="Text Box 44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5" name="Text Box 44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6" name="Text Box 44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7" name="Text Box 44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8" name="Text Box 44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59" name="Text Box 44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0" name="Text Box 44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1" name="Text Box 44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2" name="Text Box 44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3" name="Text Box 44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4" name="Text Box 44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5" name="Text Box 44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6" name="Text Box 44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7" name="Text Box 44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8" name="Text Box 44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69" name="Text Box 44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0" name="Text Box 44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1" name="Text Box 44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2" name="Text Box 44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3" name="Text Box 44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4" name="Text Box 44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5" name="Text Box 44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6" name="Text Box 44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7" name="Text Box 44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8" name="Text Box 44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79" name="Text Box 44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0" name="Text Box 44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1" name="Text Box 44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2" name="Text Box 44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3" name="Text Box 44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4" name="Text Box 44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5" name="Text Box 44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6" name="Text Box 44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7" name="Text Box 44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8" name="Text Box 44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89" name="Text Box 44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0" name="Text Box 44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1" name="Text Box 44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2" name="Text Box 44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3" name="Text Box 44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4" name="Text Box 44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5" name="Text Box 44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6" name="Text Box 44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7" name="Text Box 44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8" name="Text Box 44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899" name="Text Box 44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0" name="Text Box 44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1" name="Text Box 44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2" name="Text Box 44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3" name="Text Box 44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4" name="Text Box 44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5" name="Text Box 44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6" name="Text Box 44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7" name="Text Box 44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8" name="Text Box 44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09" name="Text Box 44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0" name="Text Box 44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1" name="Text Box 44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2" name="Text Box 44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3" name="Text Box 44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4" name="Text Box 44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5" name="Text Box 44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6" name="Text Box 44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7" name="Text Box 45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8" name="Text Box 45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19" name="Text Box 45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0" name="Text Box 45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1" name="Text Box 45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2" name="Text Box 45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3" name="Text Box 45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4" name="Text Box 45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5" name="Text Box 45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6" name="Text Box 45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7" name="Text Box 45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8" name="Text Box 45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29" name="Text Box 45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0" name="Text Box 45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1" name="Text Box 45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2" name="Text Box 45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3" name="Text Box 45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4" name="Text Box 45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5" name="Text Box 45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6" name="Text Box 45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7" name="Text Box 45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8" name="Text Box 45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39" name="Text Box 45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0" name="Text Box 45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1" name="Text Box 45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2" name="Text Box 45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3" name="Text Box 45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4" name="Text Box 45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5" name="Text Box 45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6" name="Text Box 45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7" name="Text Box 45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8" name="Text Box 45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49" name="Text Box 45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0" name="Text Box 45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1" name="Text Box 45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2" name="Text Box 45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3" name="Text Box 45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4" name="Text Box 45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5" name="Text Box 45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6" name="Text Box 45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7" name="Text Box 45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8" name="Text Box 45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59" name="Text Box 45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0" name="Text Box 45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1" name="Text Box 45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2" name="Text Box 45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3" name="Text Box 45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4" name="Text Box 45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5" name="Text Box 45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6" name="Text Box 45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7" name="Text Box 45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8" name="Text Box 45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69" name="Text Box 45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0" name="Text Box 45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1" name="Text Box 45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2" name="Text Box 45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3" name="Text Box 45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4" name="Text Box 45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5" name="Text Box 45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6" name="Text Box 45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7" name="Text Box 45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8" name="Text Box 45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79" name="Text Box 45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0" name="Text Box 45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1" name="Text Box 45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2" name="Text Box 45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3" name="Text Box 45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4" name="Text Box 45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5" name="Text Box 45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6" name="Text Box 45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7" name="Text Box 45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8" name="Text Box 45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89" name="Text Box 45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0" name="Text Box 45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1" name="Text Box 45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2" name="Text Box 45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3" name="Text Box 45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4" name="Text Box 45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5" name="Text Box 45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6" name="Text Box 45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7" name="Text Box 45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8" name="Text Box 45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1999" name="Text Box 45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0" name="Text Box 45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1" name="Text Box 45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2" name="Text Box 45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3" name="Text Box 45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4" name="Text Box 45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5" name="Text Box 45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6" name="Text Box 45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7" name="Text Box 45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8" name="Text Box 45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09" name="Text Box 45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0" name="Text Box 45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1" name="Text Box 45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2" name="Text Box 45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3" name="Text Box 45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4" name="Text Box 45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5" name="Text Box 45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6" name="Text Box 45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7" name="Text Box 46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8" name="Text Box 46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19" name="Text Box 46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0" name="Text Box 46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1" name="Text Box 46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2" name="Text Box 46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3" name="Text Box 46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4" name="Text Box 46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5" name="Text Box 46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6" name="Text Box 46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7" name="Text Box 46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8" name="Text Box 46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29" name="Text Box 46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0" name="Text Box 46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1" name="Text Box 46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2" name="Text Box 46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3" name="Text Box 46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4" name="Text Box 46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5" name="Text Box 46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6" name="Text Box 46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7" name="Text Box 46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8" name="Text Box 46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39" name="Text Box 46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0" name="Text Box 46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1" name="Text Box 46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2" name="Text Box 46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3" name="Text Box 46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4" name="Text Box 46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5" name="Text Box 46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6" name="Text Box 46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7" name="Text Box 46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8" name="Text Box 46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49" name="Text Box 46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0" name="Text Box 46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1" name="Text Box 46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2" name="Text Box 46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3" name="Text Box 46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4" name="Text Box 46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5" name="Text Box 46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6" name="Text Box 46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7" name="Text Box 46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8" name="Text Box 46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59" name="Text Box 46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0" name="Text Box 46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1" name="Text Box 46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2" name="Text Box 46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3" name="Text Box 46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4" name="Text Box 46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5" name="Text Box 46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6" name="Text Box 46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7" name="Text Box 46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8" name="Text Box 46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69" name="Text Box 46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0" name="Text Box 46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1" name="Text Box 46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2" name="Text Box 46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3" name="Text Box 46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4" name="Text Box 46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5" name="Text Box 46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6" name="Text Box 46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7" name="Text Box 46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8" name="Text Box 46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79" name="Text Box 46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0" name="Text Box 46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1" name="Text Box 46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2" name="Text Box 46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3" name="Text Box 46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4" name="Text Box 46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5" name="Text Box 46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6" name="Text Box 46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7" name="Text Box 46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8" name="Text Box 46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89" name="Text Box 46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0" name="Text Box 46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1" name="Text Box 46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2" name="Text Box 46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3" name="Text Box 46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4" name="Text Box 46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5" name="Text Box 46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6" name="Text Box 46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7" name="Text Box 46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8" name="Text Box 46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099" name="Text Box 46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0" name="Text Box 46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1" name="Text Box 46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2" name="Text Box 46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3" name="Text Box 46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4" name="Text Box 46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5" name="Text Box 46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6" name="Text Box 46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7" name="Text Box 46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8" name="Text Box 46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09" name="Text Box 46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0" name="Text Box 46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1" name="Text Box 46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2" name="Text Box 46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3" name="Text Box 46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4" name="Text Box 46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5" name="Text Box 46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6" name="Text Box 46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7" name="Text Box 47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8" name="Text Box 47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19" name="Text Box 47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0" name="Text Box 47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1" name="Text Box 47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2" name="Text Box 47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3" name="Text Box 47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4" name="Text Box 47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5" name="Text Box 47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6" name="Text Box 47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7" name="Text Box 47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8" name="Text Box 47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29" name="Text Box 47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0" name="Text Box 47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1" name="Text Box 47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2" name="Text Box 47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3" name="Text Box 47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4" name="Text Box 47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5" name="Text Box 47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6" name="Text Box 47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7" name="Text Box 47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8" name="Text Box 47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39" name="Text Box 47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0" name="Text Box 47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1" name="Text Box 47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2" name="Text Box 47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3" name="Text Box 47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4" name="Text Box 47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5" name="Text Box 47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6" name="Text Box 47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7" name="Text Box 47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8" name="Text Box 47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49" name="Text Box 47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0" name="Text Box 47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1" name="Text Box 47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2" name="Text Box 47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3" name="Text Box 47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4" name="Text Box 47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5" name="Text Box 47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6" name="Text Box 47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7" name="Text Box 47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8" name="Text Box 47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59" name="Text Box 47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0" name="Text Box 47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1" name="Text Box 47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2" name="Text Box 47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3" name="Text Box 47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4" name="Text Box 47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5" name="Text Box 47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6" name="Text Box 47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7" name="Text Box 47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8" name="Text Box 47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69" name="Text Box 47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0" name="Text Box 47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1" name="Text Box 47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2" name="Text Box 47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3" name="Text Box 47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4" name="Text Box 47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5" name="Text Box 47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6" name="Text Box 47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7" name="Text Box 47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8" name="Text Box 47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79" name="Text Box 47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0" name="Text Box 47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1" name="Text Box 47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2" name="Text Box 47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3" name="Text Box 47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4" name="Text Box 47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5" name="Text Box 47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6" name="Text Box 47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7" name="Text Box 47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8" name="Text Box 47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89" name="Text Box 47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0" name="Text Box 47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1" name="Text Box 47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2" name="Text Box 47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3" name="Text Box 47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4" name="Text Box 47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5" name="Text Box 47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6" name="Text Box 47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7" name="Text Box 47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8" name="Text Box 47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199" name="Text Box 47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0" name="Text Box 47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1" name="Text Box 47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2" name="Text Box 47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3" name="Text Box 47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4" name="Text Box 47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5" name="Text Box 47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6" name="Text Box 47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7" name="Text Box 47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8" name="Text Box 47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09" name="Text Box 47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0" name="Text Box 47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1" name="Text Box 47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2" name="Text Box 47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3" name="Text Box 47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4" name="Text Box 47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5" name="Text Box 47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6" name="Text Box 47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7" name="Text Box 48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8" name="Text Box 48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19" name="Text Box 48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0" name="Text Box 48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1" name="Text Box 48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2" name="Text Box 48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3" name="Text Box 48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4" name="Text Box 48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5" name="Text Box 48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6" name="Text Box 48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7" name="Text Box 48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8" name="Text Box 48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29" name="Text Box 48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0" name="Text Box 48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1" name="Text Box 48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2" name="Text Box 48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3" name="Text Box 48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4" name="Text Box 48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5" name="Text Box 48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6" name="Text Box 48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7" name="Text Box 48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8" name="Text Box 48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39" name="Text Box 48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0" name="Text Box 48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1" name="Text Box 48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2" name="Text Box 48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3" name="Text Box 48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4" name="Text Box 48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5" name="Text Box 48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6" name="Text Box 48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7" name="Text Box 48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8" name="Text Box 48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49" name="Text Box 48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0" name="Text Box 48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1" name="Text Box 48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2" name="Text Box 48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3" name="Text Box 48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4" name="Text Box 48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5" name="Text Box 48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6" name="Text Box 48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7" name="Text Box 48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8" name="Text Box 48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59" name="Text Box 48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0" name="Text Box 48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1" name="Text Box 48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2" name="Text Box 48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3" name="Text Box 48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4" name="Text Box 48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5" name="Text Box 48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6" name="Text Box 48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7" name="Text Box 48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8" name="Text Box 48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69" name="Text Box 48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0" name="Text Box 48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1" name="Text Box 48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2" name="Text Box 48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3" name="Text Box 48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4" name="Text Box 48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5" name="Text Box 48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6" name="Text Box 48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7" name="Text Box 48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8" name="Text Box 48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79" name="Text Box 48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0" name="Text Box 48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1" name="Text Box 48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2" name="Text Box 48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3" name="Text Box 48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4" name="Text Box 48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5" name="Text Box 48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6" name="Text Box 48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7" name="Text Box 48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8" name="Text Box 48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89" name="Text Box 48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0" name="Text Box 48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1" name="Text Box 48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2" name="Text Box 48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3" name="Text Box 48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4" name="Text Box 48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5" name="Text Box 48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6" name="Text Box 48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7" name="Text Box 48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8" name="Text Box 48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299" name="Text Box 48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0" name="Text Box 48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1" name="Text Box 48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2" name="Text Box 48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3" name="Text Box 48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4" name="Text Box 48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5" name="Text Box 48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6" name="Text Box 48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7" name="Text Box 48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8" name="Text Box 48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09" name="Text Box 48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0" name="Text Box 48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1" name="Text Box 48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2" name="Text Box 48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3" name="Text Box 48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4" name="Text Box 48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5" name="Text Box 48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6" name="Text Box 48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7" name="Text Box 49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8" name="Text Box 49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19" name="Text Box 49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0" name="Text Box 49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1" name="Text Box 49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2" name="Text Box 49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3" name="Text Box 49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4" name="Text Box 49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5" name="Text Box 49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6" name="Text Box 49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7" name="Text Box 49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8" name="Text Box 49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29" name="Text Box 49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0" name="Text Box 49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1" name="Text Box 49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2" name="Text Box 49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3" name="Text Box 49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4" name="Text Box 49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5" name="Text Box 49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6" name="Text Box 49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7" name="Text Box 49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8" name="Text Box 49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39" name="Text Box 49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0" name="Text Box 49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1" name="Text Box 49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2" name="Text Box 49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3" name="Text Box 49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4" name="Text Box 49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5" name="Text Box 49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6" name="Text Box 49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7" name="Text Box 49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8" name="Text Box 49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49" name="Text Box 49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0" name="Text Box 49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1" name="Text Box 49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2" name="Text Box 49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3" name="Text Box 49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4" name="Text Box 49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5" name="Text Box 49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6" name="Text Box 49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7" name="Text Box 49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8" name="Text Box 49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59" name="Text Box 49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0" name="Text Box 49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1" name="Text Box 49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2" name="Text Box 49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3" name="Text Box 49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4" name="Text Box 49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5" name="Text Box 49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6" name="Text Box 49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7" name="Text Box 49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8" name="Text Box 49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69" name="Text Box 49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0" name="Text Box 49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1" name="Text Box 49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2" name="Text Box 49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3" name="Text Box 49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4" name="Text Box 49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5" name="Text Box 49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6" name="Text Box 49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7" name="Text Box 49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8" name="Text Box 49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79" name="Text Box 49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0" name="Text Box 49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1" name="Text Box 49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2" name="Text Box 49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3" name="Text Box 49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4" name="Text Box 49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5" name="Text Box 49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6" name="Text Box 49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7" name="Text Box 49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8" name="Text Box 49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89" name="Text Box 49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0" name="Text Box 49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1" name="Text Box 49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2" name="Text Box 49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3" name="Text Box 49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4" name="Text Box 49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5" name="Text Box 49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6" name="Text Box 49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7" name="Text Box 49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8" name="Text Box 49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399" name="Text Box 49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0" name="Text Box 49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1" name="Text Box 49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2" name="Text Box 49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3" name="Text Box 49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4" name="Text Box 49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5" name="Text Box 49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6" name="Text Box 49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7" name="Text Box 49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8" name="Text Box 49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09" name="Text Box 49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0" name="Text Box 49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1" name="Text Box 49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2" name="Text Box 49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3" name="Text Box 49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4" name="Text Box 49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5" name="Text Box 49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6" name="Text Box 49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7" name="Text Box 50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8" name="Text Box 50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19" name="Text Box 50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0" name="Text Box 50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1" name="Text Box 50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2" name="Text Box 50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3" name="Text Box 50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4" name="Text Box 50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5" name="Text Box 50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6" name="Text Box 50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7" name="Text Box 50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8" name="Text Box 50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29" name="Text Box 50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0" name="Text Box 50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1" name="Text Box 50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2" name="Text Box 50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3" name="Text Box 50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4" name="Text Box 50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5" name="Text Box 50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6" name="Text Box 50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7" name="Text Box 50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8" name="Text Box 50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39" name="Text Box 50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0" name="Text Box 50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1" name="Text Box 50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2" name="Text Box 50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3" name="Text Box 50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4" name="Text Box 50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5" name="Text Box 50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6" name="Text Box 50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7" name="Text Box 50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8" name="Text Box 50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49" name="Text Box 50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0" name="Text Box 50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1" name="Text Box 50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2" name="Text Box 50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3" name="Text Box 50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4" name="Text Box 50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5" name="Text Box 50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6" name="Text Box 50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7" name="Text Box 50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8" name="Text Box 50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59" name="Text Box 50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0" name="Text Box 50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1" name="Text Box 50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2" name="Text Box 50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3" name="Text Box 50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4" name="Text Box 50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5" name="Text Box 50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6" name="Text Box 50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7" name="Text Box 50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8" name="Text Box 50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69" name="Text Box 50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0" name="Text Box 50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1" name="Text Box 50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2" name="Text Box 50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3" name="Text Box 50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4" name="Text Box 50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5" name="Text Box 50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6" name="Text Box 50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7" name="Text Box 50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8" name="Text Box 50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79" name="Text Box 50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0" name="Text Box 50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1" name="Text Box 50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2" name="Text Box 50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3" name="Text Box 50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4" name="Text Box 50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5" name="Text Box 50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6" name="Text Box 50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7" name="Text Box 50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8" name="Text Box 50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89" name="Text Box 50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0" name="Text Box 50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1" name="Text Box 50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2" name="Text Box 50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3" name="Text Box 50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4" name="Text Box 50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5" name="Text Box 50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6" name="Text Box 50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7" name="Text Box 50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8" name="Text Box 50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499" name="Text Box 50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0" name="Text Box 50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1" name="Text Box 50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2" name="Text Box 50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3" name="Text Box 50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4" name="Text Box 50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5" name="Text Box 50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6" name="Text Box 50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7" name="Text Box 50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8" name="Text Box 50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09" name="Text Box 50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0" name="Text Box 50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1" name="Text Box 50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2" name="Text Box 50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3" name="Text Box 50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4" name="Text Box 50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5" name="Text Box 50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6" name="Text Box 50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7" name="Text Box 51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8" name="Text Box 51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19" name="Text Box 51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0" name="Text Box 51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1" name="Text Box 51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2" name="Text Box 51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3" name="Text Box 51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4" name="Text Box 51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5" name="Text Box 51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6" name="Text Box 51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7" name="Text Box 51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8" name="Text Box 51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29" name="Text Box 51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0" name="Text Box 51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1" name="Text Box 51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2" name="Text Box 51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3" name="Text Box 51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4" name="Text Box 51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5" name="Text Box 51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6" name="Text Box 51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7" name="Text Box 51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8" name="Text Box 51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39" name="Text Box 51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0" name="Text Box 51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1" name="Text Box 51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2" name="Text Box 51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3" name="Text Box 51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4" name="Text Box 51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5" name="Text Box 51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6" name="Text Box 51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7" name="Text Box 51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8" name="Text Box 51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49" name="Text Box 51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0" name="Text Box 51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1" name="Text Box 51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2" name="Text Box 51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3" name="Text Box 51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4" name="Text Box 51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5" name="Text Box 51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6" name="Text Box 51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7" name="Text Box 51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8" name="Text Box 51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59" name="Text Box 51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0" name="Text Box 51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1" name="Text Box 51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2" name="Text Box 51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3" name="Text Box 51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4" name="Text Box 51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5" name="Text Box 51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6" name="Text Box 51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7" name="Text Box 51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8" name="Text Box 51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69" name="Text Box 51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0" name="Text Box 51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1" name="Text Box 51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2" name="Text Box 51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3" name="Text Box 51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4" name="Text Box 51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5" name="Text Box 51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6" name="Text Box 51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7" name="Text Box 51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8" name="Text Box 51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79" name="Text Box 51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0" name="Text Box 51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1" name="Text Box 51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2" name="Text Box 51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3" name="Text Box 51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4" name="Text Box 51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5" name="Text Box 51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6" name="Text Box 51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7" name="Text Box 51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8" name="Text Box 51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89" name="Text Box 51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0" name="Text Box 51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1" name="Text Box 51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2" name="Text Box 51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3" name="Text Box 51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4" name="Text Box 51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5" name="Text Box 51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6" name="Text Box 51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7" name="Text Box 51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8" name="Text Box 51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599" name="Text Box 51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0" name="Text Box 51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1" name="Text Box 51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2" name="Text Box 51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3" name="Text Box 51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4" name="Text Box 51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5" name="Text Box 51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6" name="Text Box 51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7" name="Text Box 51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8" name="Text Box 51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09" name="Text Box 51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0" name="Text Box 51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1" name="Text Box 51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2" name="Text Box 51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3" name="Text Box 51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4" name="Text Box 51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5" name="Text Box 51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6" name="Text Box 51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7" name="Text Box 52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8" name="Text Box 52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19" name="Text Box 52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0" name="Text Box 52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1" name="Text Box 52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2" name="Text Box 52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3" name="Text Box 52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4" name="Text Box 52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5" name="Text Box 52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6" name="Text Box 52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7" name="Text Box 52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8" name="Text Box 52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29" name="Text Box 52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0" name="Text Box 52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1" name="Text Box 52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2" name="Text Box 52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3" name="Text Box 52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4" name="Text Box 52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5" name="Text Box 52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6" name="Text Box 52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7" name="Text Box 52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8" name="Text Box 52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39" name="Text Box 52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0" name="Text Box 52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1" name="Text Box 52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2" name="Text Box 52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3" name="Text Box 52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4" name="Text Box 52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5" name="Text Box 52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6" name="Text Box 52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7" name="Text Box 52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8" name="Text Box 52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49" name="Text Box 52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0" name="Text Box 52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1" name="Text Box 52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2" name="Text Box 52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3" name="Text Box 52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4" name="Text Box 52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5" name="Text Box 52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6" name="Text Box 52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7" name="Text Box 52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8" name="Text Box 52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59" name="Text Box 52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0" name="Text Box 52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1" name="Text Box 52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2" name="Text Box 52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3" name="Text Box 52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4" name="Text Box 52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5" name="Text Box 52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6" name="Text Box 52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7" name="Text Box 52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8" name="Text Box 52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69" name="Text Box 52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0" name="Text Box 52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1" name="Text Box 52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2" name="Text Box 52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3" name="Text Box 52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4" name="Text Box 52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5" name="Text Box 52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6" name="Text Box 52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7" name="Text Box 52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8" name="Text Box 52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79" name="Text Box 52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0" name="Text Box 52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1" name="Text Box 52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2" name="Text Box 52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3" name="Text Box 52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4" name="Text Box 52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5" name="Text Box 52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6" name="Text Box 52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7" name="Text Box 52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8" name="Text Box 52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89" name="Text Box 52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0" name="Text Box 52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1" name="Text Box 52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2" name="Text Box 52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3" name="Text Box 52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4" name="Text Box 52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5" name="Text Box 52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6" name="Text Box 52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7" name="Text Box 52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8" name="Text Box 52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699" name="Text Box 52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0" name="Text Box 52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1" name="Text Box 52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2" name="Text Box 52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3" name="Text Box 52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4" name="Text Box 52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5" name="Text Box 52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6" name="Text Box 52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7" name="Text Box 52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8" name="Text Box 52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09" name="Text Box 52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0" name="Text Box 52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1" name="Text Box 52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2" name="Text Box 52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3" name="Text Box 52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4" name="Text Box 52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5" name="Text Box 52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6" name="Text Box 52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7" name="Text Box 53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8" name="Text Box 53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19" name="Text Box 53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0" name="Text Box 53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1" name="Text Box 53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2" name="Text Box 53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3" name="Text Box 53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4" name="Text Box 53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5" name="Text Box 530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6" name="Text Box 530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7" name="Text Box 531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8" name="Text Box 531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29" name="Text Box 531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0" name="Text Box 531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1" name="Text Box 531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2" name="Text Box 531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3" name="Text Box 531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4" name="Text Box 531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5" name="Text Box 531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6" name="Text Box 531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7" name="Text Box 532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8" name="Text Box 532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39" name="Text Box 532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0" name="Text Box 532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1" name="Text Box 532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2" name="Text Box 532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3" name="Text Box 532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4" name="Text Box 532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5" name="Text Box 532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6" name="Text Box 532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7" name="Text Box 533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8" name="Text Box 533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49" name="Text Box 533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0" name="Text Box 533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1" name="Text Box 533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2" name="Text Box 533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3" name="Text Box 533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4" name="Text Box 533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5" name="Text Box 533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6" name="Text Box 533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7" name="Text Box 534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8" name="Text Box 534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59" name="Text Box 534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0" name="Text Box 534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1" name="Text Box 534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2" name="Text Box 534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3" name="Text Box 534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4" name="Text Box 534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5" name="Text Box 534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6" name="Text Box 534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7" name="Text Box 535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8" name="Text Box 535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69" name="Text Box 535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0" name="Text Box 535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1" name="Text Box 535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2" name="Text Box 535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3" name="Text Box 535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4" name="Text Box 535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5" name="Text Box 535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6" name="Text Box 535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7" name="Text Box 536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8" name="Text Box 536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79" name="Text Box 536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0" name="Text Box 536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1" name="Text Box 536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2" name="Text Box 536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3" name="Text Box 536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4" name="Text Box 536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5" name="Text Box 536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6" name="Text Box 536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7" name="Text Box 537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8" name="Text Box 537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89" name="Text Box 537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0" name="Text Box 537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1" name="Text Box 537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2" name="Text Box 537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3" name="Text Box 537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4" name="Text Box 537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5" name="Text Box 537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6" name="Text Box 537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7" name="Text Box 538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8" name="Text Box 538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799" name="Text Box 538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0" name="Text Box 538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1" name="Text Box 538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2" name="Text Box 538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3" name="Text Box 538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4" name="Text Box 538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5" name="Text Box 538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6" name="Text Box 538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7" name="Text Box 539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8" name="Text Box 539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09" name="Text Box 539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0" name="Text Box 539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1" name="Text Box 539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2" name="Text Box 539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3" name="Text Box 539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4" name="Text Box 539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5" name="Text Box 5398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6" name="Text Box 5399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7" name="Text Box 5400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8" name="Text Box 5401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19" name="Text Box 5402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0" name="Text Box 5403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1" name="Text Box 5404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2" name="Text Box 5405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3" name="Text Box 5406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2824" name="Text Box 5407"/>
        <xdr:cNvSpPr txBox="1">
          <a:spLocks noChangeArrowheads="1"/>
        </xdr:cNvSpPr>
      </xdr:nvSpPr>
      <xdr:spPr bwMode="auto">
        <a:xfrm>
          <a:off x="466725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25" name="Text Box 5427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26" name="Text Box 5428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27" name="Text Box 5429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28" name="Text Box 5430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29" name="Text Box 5431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0" name="Text Box 5432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1" name="Text Box 5433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2" name="Text Box 5434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3" name="Text Box 5435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4" name="Text Box 5436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5" name="Text Box 5437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6" name="Text Box 5438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7" name="Text Box 5439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8" name="Text Box 5440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39" name="Text Box 5441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0" name="Text Box 5442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1" name="Text Box 5443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2" name="Text Box 5444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3" name="Text Box 5445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4" name="Text Box 5446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5" name="Text Box 5447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6" name="Text Box 5448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7" name="Text Box 5449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8" name="Text Box 5450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49" name="Text Box 5451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0" name="Text Box 5452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1" name="Text Box 5453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2" name="Text Box 5454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3" name="Text Box 5455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4" name="Text Box 5456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5" name="Text Box 5457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6" name="Text Box 5458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7" name="Text Box 5459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8" name="Text Box 5460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59" name="Text Box 5461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0" name="Text Box 5462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1" name="Text Box 5463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2" name="Text Box 5464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3" name="Text Box 5465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4" name="Text Box 5466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5" name="Text Box 5467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2866" name="Text Box 5468"/>
        <xdr:cNvSpPr txBox="1">
          <a:spLocks noChangeArrowheads="1"/>
        </xdr:cNvSpPr>
      </xdr:nvSpPr>
      <xdr:spPr bwMode="auto">
        <a:xfrm>
          <a:off x="466725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331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67250" y="1181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1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34</v>
      </c>
    </row>
    <row r="2" spans="1:5" ht="15" customHeight="1" x14ac:dyDescent="0.2">
      <c r="A2" s="178" t="s">
        <v>35</v>
      </c>
      <c r="B2" s="178"/>
      <c r="C2" s="178"/>
      <c r="D2" s="178"/>
      <c r="E2" s="178"/>
    </row>
    <row r="3" spans="1:5" ht="15" customHeight="1" x14ac:dyDescent="0.2">
      <c r="A3" s="178" t="s">
        <v>36</v>
      </c>
      <c r="B3" s="178"/>
      <c r="C3" s="178"/>
      <c r="D3" s="178"/>
      <c r="E3" s="178"/>
    </row>
    <row r="4" spans="1:5" ht="15" customHeight="1" x14ac:dyDescent="0.2">
      <c r="A4" s="176" t="s">
        <v>274</v>
      </c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76"/>
      <c r="B8" s="176"/>
      <c r="C8" s="176"/>
      <c r="D8" s="176"/>
      <c r="E8" s="176"/>
    </row>
    <row r="9" spans="1:5" ht="15" customHeight="1" x14ac:dyDescent="0.2">
      <c r="A9" s="176"/>
      <c r="B9" s="176"/>
      <c r="C9" s="176"/>
      <c r="D9" s="176"/>
      <c r="E9" s="176"/>
    </row>
    <row r="10" spans="1:5" ht="15" customHeight="1" x14ac:dyDescent="0.2">
      <c r="A10" s="176"/>
      <c r="B10" s="176"/>
      <c r="C10" s="176"/>
      <c r="D10" s="176"/>
      <c r="E10" s="176"/>
    </row>
    <row r="11" spans="1:5" ht="15" customHeight="1" x14ac:dyDescent="0.2">
      <c r="A11" s="176"/>
      <c r="B11" s="176"/>
      <c r="C11" s="176"/>
      <c r="D11" s="176"/>
      <c r="E11" s="176"/>
    </row>
    <row r="12" spans="1:5" ht="15" customHeight="1" x14ac:dyDescent="0.2">
      <c r="A12" s="176"/>
      <c r="B12" s="176"/>
      <c r="C12" s="176"/>
      <c r="D12" s="176"/>
      <c r="E12" s="176"/>
    </row>
    <row r="13" spans="1:5" ht="15" customHeight="1" x14ac:dyDescent="0.2">
      <c r="A13" s="176"/>
      <c r="B13" s="176"/>
      <c r="C13" s="176"/>
      <c r="D13" s="176"/>
      <c r="E13" s="176"/>
    </row>
    <row r="14" spans="1:5" ht="15" customHeight="1" x14ac:dyDescent="0.2">
      <c r="A14" s="36"/>
      <c r="B14" s="37"/>
      <c r="C14" s="36"/>
      <c r="D14" s="36"/>
      <c r="E14" s="36"/>
    </row>
    <row r="15" spans="1:5" ht="15" customHeight="1" x14ac:dyDescent="0.25">
      <c r="A15" s="38" t="s">
        <v>1</v>
      </c>
      <c r="B15" s="39"/>
      <c r="C15" s="40"/>
      <c r="D15" s="40"/>
      <c r="E15" s="40"/>
    </row>
    <row r="16" spans="1:5" ht="15" customHeight="1" x14ac:dyDescent="0.2">
      <c r="A16" s="41" t="s">
        <v>37</v>
      </c>
      <c r="B16" s="39"/>
      <c r="C16" s="40"/>
      <c r="D16" s="40"/>
      <c r="E16" s="42" t="s">
        <v>38</v>
      </c>
    </row>
    <row r="17" spans="1:5" ht="15" customHeight="1" x14ac:dyDescent="0.25">
      <c r="A17" s="43"/>
      <c r="B17" s="44"/>
      <c r="C17" s="45"/>
      <c r="D17" s="45"/>
      <c r="E17" s="46"/>
    </row>
    <row r="18" spans="1:5" ht="15" customHeight="1" x14ac:dyDescent="0.2">
      <c r="B18" s="47" t="s">
        <v>39</v>
      </c>
      <c r="C18" s="47" t="s">
        <v>40</v>
      </c>
      <c r="D18" s="48" t="s">
        <v>41</v>
      </c>
      <c r="E18" s="49" t="s">
        <v>42</v>
      </c>
    </row>
    <row r="19" spans="1:5" ht="15" customHeight="1" x14ac:dyDescent="0.2">
      <c r="B19" s="50">
        <v>110117051</v>
      </c>
      <c r="C19" s="51"/>
      <c r="D19" s="52" t="s">
        <v>43</v>
      </c>
      <c r="E19" s="53">
        <v>5306.39</v>
      </c>
    </row>
    <row r="20" spans="1:5" ht="15" customHeight="1" x14ac:dyDescent="0.2">
      <c r="B20" s="54"/>
      <c r="C20" s="55" t="s">
        <v>44</v>
      </c>
      <c r="D20" s="56"/>
      <c r="E20" s="57">
        <f>SUM(E19:E19)</f>
        <v>5306.39</v>
      </c>
    </row>
    <row r="21" spans="1:5" ht="15" customHeight="1" x14ac:dyDescent="0.2"/>
    <row r="22" spans="1:5" ht="15" customHeight="1" x14ac:dyDescent="0.25">
      <c r="A22" s="58" t="s">
        <v>1</v>
      </c>
      <c r="B22" s="59"/>
      <c r="C22" s="60"/>
      <c r="D22" s="60"/>
      <c r="E22" s="60"/>
    </row>
    <row r="23" spans="1:5" ht="15" customHeight="1" x14ac:dyDescent="0.2">
      <c r="A23" s="61" t="s">
        <v>45</v>
      </c>
      <c r="B23" s="62"/>
      <c r="C23" s="62"/>
      <c r="D23" s="62"/>
      <c r="E23" s="43" t="s">
        <v>46</v>
      </c>
    </row>
    <row r="24" spans="1:5" ht="15" customHeight="1" x14ac:dyDescent="0.2">
      <c r="A24" s="62"/>
      <c r="B24" s="63"/>
      <c r="C24" s="62"/>
      <c r="D24" s="62"/>
      <c r="E24" s="46"/>
    </row>
    <row r="25" spans="1:5" ht="15" customHeight="1" x14ac:dyDescent="0.2">
      <c r="B25" s="64"/>
      <c r="C25" s="65" t="s">
        <v>40</v>
      </c>
      <c r="D25" s="48" t="s">
        <v>41</v>
      </c>
      <c r="E25" s="66" t="s">
        <v>42</v>
      </c>
    </row>
    <row r="26" spans="1:5" ht="15" customHeight="1" x14ac:dyDescent="0.2">
      <c r="B26" s="67"/>
      <c r="C26" s="65">
        <v>6172</v>
      </c>
      <c r="D26" s="68" t="s">
        <v>47</v>
      </c>
      <c r="E26" s="53">
        <v>5306.39</v>
      </c>
    </row>
    <row r="27" spans="1:5" ht="15" customHeight="1" x14ac:dyDescent="0.2">
      <c r="B27" s="69"/>
      <c r="C27" s="70" t="s">
        <v>44</v>
      </c>
      <c r="D27" s="71"/>
      <c r="E27" s="72">
        <f>SUM(E26:E26)</f>
        <v>5306.39</v>
      </c>
    </row>
    <row r="28" spans="1:5" ht="15" customHeight="1" x14ac:dyDescent="0.2"/>
    <row r="29" spans="1:5" ht="15" customHeight="1" x14ac:dyDescent="0.25">
      <c r="A29" s="58" t="s">
        <v>16</v>
      </c>
      <c r="B29" s="45"/>
      <c r="C29" s="45"/>
      <c r="D29" s="45"/>
      <c r="E29" s="45"/>
    </row>
    <row r="30" spans="1:5" ht="15" customHeight="1" x14ac:dyDescent="0.2">
      <c r="A30" s="61" t="s">
        <v>45</v>
      </c>
      <c r="B30" s="62"/>
      <c r="C30" s="62"/>
      <c r="D30" s="62"/>
      <c r="E30" s="43" t="s">
        <v>46</v>
      </c>
    </row>
    <row r="31" spans="1:5" ht="15" customHeight="1" x14ac:dyDescent="0.25">
      <c r="A31" s="58"/>
      <c r="B31" s="43"/>
      <c r="C31" s="45"/>
      <c r="D31" s="45"/>
      <c r="E31" s="46"/>
    </row>
    <row r="32" spans="1:5" ht="15" customHeight="1" x14ac:dyDescent="0.2">
      <c r="A32" s="64"/>
      <c r="B32" s="66" t="s">
        <v>39</v>
      </c>
      <c r="C32" s="47" t="s">
        <v>40</v>
      </c>
      <c r="D32" s="73" t="s">
        <v>41</v>
      </c>
      <c r="E32" s="49" t="s">
        <v>42</v>
      </c>
    </row>
    <row r="33" spans="1:5" ht="15" customHeight="1" x14ac:dyDescent="0.2">
      <c r="A33" s="74"/>
      <c r="B33" s="50">
        <v>110117051</v>
      </c>
      <c r="C33" s="75"/>
      <c r="D33" s="76" t="s">
        <v>48</v>
      </c>
      <c r="E33" s="53">
        <v>5306.39</v>
      </c>
    </row>
    <row r="34" spans="1:5" ht="15" customHeight="1" x14ac:dyDescent="0.2">
      <c r="A34" s="77"/>
      <c r="B34" s="78"/>
      <c r="C34" s="55" t="s">
        <v>44</v>
      </c>
      <c r="D34" s="79"/>
      <c r="E34" s="80">
        <f>SUM(E33:E33)</f>
        <v>5306.39</v>
      </c>
    </row>
    <row r="35" spans="1:5" ht="15" customHeight="1" x14ac:dyDescent="0.25">
      <c r="A35" s="58"/>
      <c r="B35" s="43"/>
      <c r="C35" s="45"/>
      <c r="D35" s="45"/>
      <c r="E35" s="46"/>
    </row>
    <row r="36" spans="1:5" ht="15" customHeight="1" x14ac:dyDescent="0.25">
      <c r="A36" s="38" t="s">
        <v>16</v>
      </c>
      <c r="B36" s="39"/>
      <c r="C36" s="40"/>
      <c r="D36" s="40"/>
      <c r="E36" s="43"/>
    </row>
    <row r="37" spans="1:5" ht="15" customHeight="1" x14ac:dyDescent="0.2">
      <c r="A37" s="41" t="s">
        <v>37</v>
      </c>
      <c r="B37" s="39"/>
      <c r="C37" s="40"/>
      <c r="D37" s="40"/>
      <c r="E37" t="s">
        <v>38</v>
      </c>
    </row>
    <row r="38" spans="1:5" ht="15" customHeight="1" x14ac:dyDescent="0.2">
      <c r="A38" s="41"/>
      <c r="B38" s="39"/>
      <c r="C38" s="40"/>
      <c r="D38" s="40"/>
    </row>
    <row r="39" spans="1:5" ht="15" customHeight="1" x14ac:dyDescent="0.2">
      <c r="C39" s="66" t="s">
        <v>40</v>
      </c>
      <c r="D39" s="81" t="s">
        <v>49</v>
      </c>
      <c r="E39" s="66" t="s">
        <v>42</v>
      </c>
    </row>
    <row r="40" spans="1:5" ht="15" customHeight="1" x14ac:dyDescent="0.2">
      <c r="C40" s="75">
        <v>6409</v>
      </c>
      <c r="D40" s="82" t="s">
        <v>50</v>
      </c>
      <c r="E40" s="53">
        <v>5306.39</v>
      </c>
    </row>
    <row r="41" spans="1:5" ht="15" customHeight="1" x14ac:dyDescent="0.2">
      <c r="C41" s="70" t="s">
        <v>44</v>
      </c>
      <c r="D41" s="71"/>
      <c r="E41" s="72">
        <f>SUM(E40:E40)</f>
        <v>5306.39</v>
      </c>
    </row>
    <row r="42" spans="1:5" ht="15" customHeight="1" x14ac:dyDescent="0.2"/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5" t="s">
        <v>51</v>
      </c>
    </row>
    <row r="55" spans="1:5" ht="15" customHeight="1" x14ac:dyDescent="0.2">
      <c r="A55" s="177" t="s">
        <v>52</v>
      </c>
      <c r="B55" s="177"/>
      <c r="C55" s="177"/>
      <c r="D55" s="177"/>
      <c r="E55" s="177"/>
    </row>
    <row r="56" spans="1:5" ht="15" customHeight="1" x14ac:dyDescent="0.2">
      <c r="A56" s="177"/>
      <c r="B56" s="177"/>
      <c r="C56" s="177"/>
      <c r="D56" s="177"/>
      <c r="E56" s="177"/>
    </row>
    <row r="57" spans="1:5" ht="15" customHeight="1" x14ac:dyDescent="0.2">
      <c r="A57" s="176" t="s">
        <v>53</v>
      </c>
      <c r="B57" s="176"/>
      <c r="C57" s="176"/>
      <c r="D57" s="176"/>
      <c r="E57" s="176"/>
    </row>
    <row r="58" spans="1:5" ht="15" customHeight="1" x14ac:dyDescent="0.2">
      <c r="A58" s="176"/>
      <c r="B58" s="176"/>
      <c r="C58" s="176"/>
      <c r="D58" s="176"/>
      <c r="E58" s="176"/>
    </row>
    <row r="59" spans="1:5" ht="15" customHeight="1" x14ac:dyDescent="0.2">
      <c r="A59" s="176"/>
      <c r="B59" s="176"/>
      <c r="C59" s="176"/>
      <c r="D59" s="176"/>
      <c r="E59" s="176"/>
    </row>
    <row r="60" spans="1:5" ht="15" customHeight="1" x14ac:dyDescent="0.2">
      <c r="A60" s="176"/>
      <c r="B60" s="176"/>
      <c r="C60" s="176"/>
      <c r="D60" s="176"/>
      <c r="E60" s="176"/>
    </row>
    <row r="61" spans="1:5" ht="15" customHeight="1" x14ac:dyDescent="0.2">
      <c r="A61" s="176"/>
      <c r="B61" s="176"/>
      <c r="C61" s="176"/>
      <c r="D61" s="176"/>
      <c r="E61" s="176"/>
    </row>
    <row r="62" spans="1:5" ht="15" customHeight="1" x14ac:dyDescent="0.2">
      <c r="A62" s="176"/>
      <c r="B62" s="176"/>
      <c r="C62" s="176"/>
      <c r="D62" s="176"/>
      <c r="E62" s="176"/>
    </row>
    <row r="63" spans="1:5" ht="15" customHeight="1" x14ac:dyDescent="0.2">
      <c r="A63" s="176"/>
      <c r="B63" s="176"/>
      <c r="C63" s="176"/>
      <c r="D63" s="176"/>
      <c r="E63" s="176"/>
    </row>
    <row r="64" spans="1:5" ht="15" customHeight="1" x14ac:dyDescent="0.2"/>
    <row r="65" spans="1:5" ht="15" customHeight="1" x14ac:dyDescent="0.25">
      <c r="A65" s="38" t="s">
        <v>16</v>
      </c>
      <c r="B65" s="40"/>
      <c r="C65" s="40"/>
      <c r="D65" s="43"/>
      <c r="E65" s="43"/>
    </row>
    <row r="66" spans="1:5" ht="15" customHeight="1" x14ac:dyDescent="0.2">
      <c r="A66" s="41" t="s">
        <v>54</v>
      </c>
      <c r="B66" s="40"/>
      <c r="C66" s="40"/>
      <c r="D66" s="40"/>
      <c r="E66" s="42" t="s">
        <v>55</v>
      </c>
    </row>
    <row r="67" spans="1:5" ht="15" customHeight="1" x14ac:dyDescent="0.2">
      <c r="A67" s="83"/>
      <c r="B67" s="84"/>
      <c r="C67" s="40"/>
      <c r="D67" s="83"/>
      <c r="E67" s="85"/>
    </row>
    <row r="68" spans="1:5" ht="15" customHeight="1" x14ac:dyDescent="0.2">
      <c r="A68" s="86"/>
      <c r="B68" s="86"/>
      <c r="C68" s="66" t="s">
        <v>40</v>
      </c>
      <c r="D68" s="81" t="s">
        <v>49</v>
      </c>
      <c r="E68" s="66" t="s">
        <v>42</v>
      </c>
    </row>
    <row r="69" spans="1:5" ht="15" customHeight="1" x14ac:dyDescent="0.2">
      <c r="A69" s="87"/>
      <c r="B69" s="88"/>
      <c r="C69" s="75">
        <v>3299</v>
      </c>
      <c r="D69" s="89" t="s">
        <v>56</v>
      </c>
      <c r="E69" s="53">
        <v>-35000</v>
      </c>
    </row>
    <row r="70" spans="1:5" ht="15" customHeight="1" x14ac:dyDescent="0.2">
      <c r="A70" s="87"/>
      <c r="B70" s="88"/>
      <c r="C70" s="75">
        <v>3299</v>
      </c>
      <c r="D70" s="89" t="s">
        <v>56</v>
      </c>
      <c r="E70" s="53">
        <f>18000+9000+4000</f>
        <v>31000</v>
      </c>
    </row>
    <row r="71" spans="1:5" ht="15" customHeight="1" x14ac:dyDescent="0.2">
      <c r="A71" s="87"/>
      <c r="B71" s="88"/>
      <c r="C71" s="75">
        <v>3299</v>
      </c>
      <c r="D71" s="89" t="s">
        <v>57</v>
      </c>
      <c r="E71" s="53">
        <v>4000</v>
      </c>
    </row>
    <row r="72" spans="1:5" ht="15" customHeight="1" x14ac:dyDescent="0.2">
      <c r="A72" s="90"/>
      <c r="B72" s="40"/>
      <c r="C72" s="70" t="s">
        <v>44</v>
      </c>
      <c r="D72" s="71"/>
      <c r="E72" s="72">
        <f>SUM(E69:E71)</f>
        <v>0</v>
      </c>
    </row>
    <row r="73" spans="1:5" ht="15" customHeight="1" x14ac:dyDescent="0.2"/>
    <row r="74" spans="1:5" ht="15" customHeight="1" x14ac:dyDescent="0.2"/>
    <row r="75" spans="1:5" ht="15" customHeight="1" x14ac:dyDescent="0.25">
      <c r="A75" s="35" t="s">
        <v>58</v>
      </c>
    </row>
    <row r="76" spans="1:5" ht="15" customHeight="1" x14ac:dyDescent="0.2">
      <c r="A76" s="177" t="s">
        <v>59</v>
      </c>
      <c r="B76" s="177"/>
      <c r="C76" s="177"/>
      <c r="D76" s="177"/>
      <c r="E76" s="177"/>
    </row>
    <row r="77" spans="1:5" ht="15" customHeight="1" x14ac:dyDescent="0.2">
      <c r="A77" s="177"/>
      <c r="B77" s="177"/>
      <c r="C77" s="177"/>
      <c r="D77" s="177"/>
      <c r="E77" s="177"/>
    </row>
    <row r="78" spans="1:5" ht="15" customHeight="1" x14ac:dyDescent="0.2">
      <c r="A78" s="176" t="s">
        <v>60</v>
      </c>
      <c r="B78" s="176"/>
      <c r="C78" s="176"/>
      <c r="D78" s="176"/>
      <c r="E78" s="176"/>
    </row>
    <row r="79" spans="1:5" ht="15" customHeight="1" x14ac:dyDescent="0.2">
      <c r="A79" s="176"/>
      <c r="B79" s="176"/>
      <c r="C79" s="176"/>
      <c r="D79" s="176"/>
      <c r="E79" s="176"/>
    </row>
    <row r="80" spans="1:5" ht="15" customHeight="1" x14ac:dyDescent="0.2">
      <c r="A80" s="176"/>
      <c r="B80" s="176"/>
      <c r="C80" s="176"/>
      <c r="D80" s="176"/>
      <c r="E80" s="176"/>
    </row>
    <row r="81" spans="1:5" ht="15" customHeight="1" x14ac:dyDescent="0.2">
      <c r="A81" s="176"/>
      <c r="B81" s="176"/>
      <c r="C81" s="176"/>
      <c r="D81" s="176"/>
      <c r="E81" s="176"/>
    </row>
    <row r="82" spans="1:5" ht="15" customHeight="1" x14ac:dyDescent="0.2">
      <c r="A82" s="176"/>
      <c r="B82" s="176"/>
      <c r="C82" s="176"/>
      <c r="D82" s="176"/>
      <c r="E82" s="176"/>
    </row>
    <row r="83" spans="1:5" ht="15" customHeight="1" x14ac:dyDescent="0.2">
      <c r="A83" s="176"/>
      <c r="B83" s="176"/>
      <c r="C83" s="176"/>
      <c r="D83" s="176"/>
      <c r="E83" s="176"/>
    </row>
    <row r="84" spans="1:5" ht="15" customHeight="1" x14ac:dyDescent="0.2">
      <c r="A84" s="45"/>
      <c r="B84" s="91"/>
      <c r="C84" s="92"/>
      <c r="D84" s="45"/>
      <c r="E84" s="93"/>
    </row>
    <row r="85" spans="1:5" ht="15" customHeight="1" x14ac:dyDescent="0.25">
      <c r="A85" s="38" t="s">
        <v>16</v>
      </c>
      <c r="B85" s="40"/>
      <c r="C85" s="40"/>
      <c r="D85" s="43"/>
      <c r="E85" s="43"/>
    </row>
    <row r="86" spans="1:5" ht="15" customHeight="1" x14ac:dyDescent="0.2">
      <c r="A86" s="41" t="s">
        <v>61</v>
      </c>
      <c r="B86" s="40"/>
      <c r="C86" s="40"/>
      <c r="D86" s="40"/>
      <c r="E86" s="42" t="s">
        <v>62</v>
      </c>
    </row>
    <row r="87" spans="1:5" ht="15" customHeight="1" x14ac:dyDescent="0.25">
      <c r="A87" s="94"/>
      <c r="B87" s="95"/>
      <c r="C87" s="40"/>
      <c r="D87" s="83"/>
      <c r="E87" s="85"/>
    </row>
    <row r="88" spans="1:5" ht="15" customHeight="1" x14ac:dyDescent="0.25">
      <c r="A88" s="35"/>
      <c r="B88" s="47" t="s">
        <v>63</v>
      </c>
      <c r="C88" s="47" t="s">
        <v>40</v>
      </c>
      <c r="D88" s="48" t="s">
        <v>49</v>
      </c>
      <c r="E88" s="66" t="s">
        <v>42</v>
      </c>
    </row>
    <row r="89" spans="1:5" ht="15" customHeight="1" x14ac:dyDescent="0.25">
      <c r="A89" s="35"/>
      <c r="B89" s="96">
        <v>11</v>
      </c>
      <c r="C89" s="75"/>
      <c r="D89" s="89" t="s">
        <v>64</v>
      </c>
      <c r="E89" s="53">
        <v>-4227464.12</v>
      </c>
    </row>
    <row r="90" spans="1:5" ht="15" customHeight="1" x14ac:dyDescent="0.25">
      <c r="A90" s="35"/>
      <c r="B90" s="96">
        <v>11</v>
      </c>
      <c r="C90" s="75"/>
      <c r="D90" s="89" t="s">
        <v>65</v>
      </c>
      <c r="E90" s="53">
        <v>4227464.12</v>
      </c>
    </row>
    <row r="91" spans="1:5" ht="15" customHeight="1" x14ac:dyDescent="0.25">
      <c r="A91" s="35"/>
      <c r="B91" s="97"/>
      <c r="C91" s="55" t="s">
        <v>44</v>
      </c>
      <c r="D91" s="56"/>
      <c r="E91" s="57">
        <f>SUM(E89:E90)</f>
        <v>0</v>
      </c>
    </row>
    <row r="92" spans="1:5" ht="15" customHeight="1" x14ac:dyDescent="0.2"/>
    <row r="93" spans="1:5" ht="15" customHeight="1" x14ac:dyDescent="0.2"/>
    <row r="94" spans="1:5" ht="15" customHeight="1" x14ac:dyDescent="0.25">
      <c r="A94" s="35" t="s">
        <v>66</v>
      </c>
    </row>
    <row r="95" spans="1:5" ht="15" customHeight="1" x14ac:dyDescent="0.2">
      <c r="A95" s="177" t="s">
        <v>67</v>
      </c>
      <c r="B95" s="177"/>
      <c r="C95" s="177"/>
      <c r="D95" s="177"/>
      <c r="E95" s="177"/>
    </row>
    <row r="96" spans="1:5" ht="15" customHeight="1" x14ac:dyDescent="0.2">
      <c r="A96" s="177"/>
      <c r="B96" s="177"/>
      <c r="C96" s="177"/>
      <c r="D96" s="177"/>
      <c r="E96" s="177"/>
    </row>
    <row r="97" spans="1:5" ht="15" customHeight="1" x14ac:dyDescent="0.2">
      <c r="A97" s="176" t="s">
        <v>275</v>
      </c>
      <c r="B97" s="176"/>
      <c r="C97" s="176"/>
      <c r="D97" s="176"/>
      <c r="E97" s="176"/>
    </row>
    <row r="98" spans="1:5" ht="15" customHeight="1" x14ac:dyDescent="0.2">
      <c r="A98" s="176"/>
      <c r="B98" s="176"/>
      <c r="C98" s="176"/>
      <c r="D98" s="176"/>
      <c r="E98" s="176"/>
    </row>
    <row r="99" spans="1:5" ht="15" customHeight="1" x14ac:dyDescent="0.2">
      <c r="A99" s="176"/>
      <c r="B99" s="176"/>
      <c r="C99" s="176"/>
      <c r="D99" s="176"/>
      <c r="E99" s="176"/>
    </row>
    <row r="100" spans="1:5" ht="15" customHeight="1" x14ac:dyDescent="0.2">
      <c r="A100" s="176"/>
      <c r="B100" s="176"/>
      <c r="C100" s="176"/>
      <c r="D100" s="176"/>
      <c r="E100" s="176"/>
    </row>
    <row r="101" spans="1:5" ht="15" customHeight="1" x14ac:dyDescent="0.2">
      <c r="A101" s="176"/>
      <c r="B101" s="176"/>
      <c r="C101" s="176"/>
      <c r="D101" s="176"/>
      <c r="E101" s="176"/>
    </row>
    <row r="102" spans="1:5" ht="15" customHeight="1" x14ac:dyDescent="0.2">
      <c r="A102" s="176"/>
      <c r="B102" s="176"/>
      <c r="C102" s="176"/>
      <c r="D102" s="176"/>
      <c r="E102" s="176"/>
    </row>
    <row r="103" spans="1:5" ht="15" customHeight="1" x14ac:dyDescent="0.2">
      <c r="A103" s="176"/>
      <c r="B103" s="176"/>
      <c r="C103" s="176"/>
      <c r="D103" s="176"/>
      <c r="E103" s="176"/>
    </row>
    <row r="104" spans="1:5" ht="15" customHeight="1" x14ac:dyDescent="0.2">
      <c r="A104" s="45"/>
      <c r="B104" s="91"/>
      <c r="C104" s="92"/>
      <c r="D104" s="45"/>
      <c r="E104" s="93"/>
    </row>
    <row r="105" spans="1:5" ht="15" customHeight="1" x14ac:dyDescent="0.2">
      <c r="A105" s="45"/>
      <c r="B105" s="91"/>
      <c r="C105" s="92"/>
      <c r="D105" s="45"/>
      <c r="E105" s="93"/>
    </row>
    <row r="106" spans="1:5" ht="15" customHeight="1" x14ac:dyDescent="0.25">
      <c r="A106" s="58" t="s">
        <v>16</v>
      </c>
      <c r="B106" s="45"/>
      <c r="C106" s="45"/>
      <c r="D106" s="45"/>
      <c r="E106" s="43"/>
    </row>
    <row r="107" spans="1:5" ht="15" customHeight="1" x14ac:dyDescent="0.2">
      <c r="A107" s="61" t="s">
        <v>68</v>
      </c>
      <c r="B107" s="45"/>
      <c r="C107" s="45"/>
      <c r="D107" s="45"/>
      <c r="E107" s="98" t="s">
        <v>69</v>
      </c>
    </row>
    <row r="108" spans="1:5" ht="15" customHeight="1" x14ac:dyDescent="0.2">
      <c r="A108" s="61"/>
      <c r="B108" s="43"/>
      <c r="C108" s="45"/>
      <c r="D108" s="45"/>
      <c r="E108" s="46"/>
    </row>
    <row r="109" spans="1:5" ht="15" customHeight="1" x14ac:dyDescent="0.2">
      <c r="A109" s="64"/>
      <c r="B109" s="64"/>
      <c r="C109" s="47" t="s">
        <v>40</v>
      </c>
      <c r="D109" s="81" t="s">
        <v>49</v>
      </c>
      <c r="E109" s="66" t="s">
        <v>42</v>
      </c>
    </row>
    <row r="110" spans="1:5" ht="15" customHeight="1" x14ac:dyDescent="0.2">
      <c r="A110" s="74"/>
      <c r="B110" s="88"/>
      <c r="C110" s="99">
        <v>5213</v>
      </c>
      <c r="D110" s="89" t="s">
        <v>50</v>
      </c>
      <c r="E110" s="100">
        <v>-500000</v>
      </c>
    </row>
    <row r="111" spans="1:5" ht="15" customHeight="1" x14ac:dyDescent="0.2">
      <c r="A111" s="74"/>
      <c r="B111" s="88"/>
      <c r="C111" s="99">
        <v>6221</v>
      </c>
      <c r="D111" s="89" t="s">
        <v>65</v>
      </c>
      <c r="E111" s="100">
        <v>500000</v>
      </c>
    </row>
    <row r="112" spans="1:5" ht="15" customHeight="1" x14ac:dyDescent="0.2">
      <c r="A112" s="101"/>
      <c r="B112" s="101"/>
      <c r="C112" s="55" t="s">
        <v>44</v>
      </c>
      <c r="D112" s="102"/>
      <c r="E112" s="57">
        <f>SUM(E110:E111)</f>
        <v>0</v>
      </c>
    </row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/>
    <row r="328" spans="2:2" ht="15" customHeight="1" x14ac:dyDescent="0.2"/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/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>
      <c r="B336" s="103"/>
    </row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</sheetData>
  <mergeCells count="9">
    <mergeCell ref="A78:E83"/>
    <mergeCell ref="A95:E96"/>
    <mergeCell ref="A97:E103"/>
    <mergeCell ref="A2:E2"/>
    <mergeCell ref="A3:E3"/>
    <mergeCell ref="A4:E13"/>
    <mergeCell ref="A55:E56"/>
    <mergeCell ref="A57:E63"/>
    <mergeCell ref="A76:E7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 alignWithMargins="0">
    <oddHeader>&amp;C&amp;"Arial,Kurzíva"Příloha č. 1: Rozpočtové změny č. 85/20 - 88/20 schválené Radou Olomouckého kraje 17.2.2020</oddHeader>
    <oddFooter xml:space="preserve">&amp;L&amp;"Arial,Kurzíva"Zastupitelstvo OK 20.4.2020
6.1. - Rozpočet Olomouckého kraje 2020 - rozpočtové změny 
Příloha č.1: Rozpočtové změny č. 85/20 - 88/20 schválené Radou Olomouckého kraje 17.2.2020&amp;R&amp;"Arial,Kurzíva"Strana &amp;P (celkem 48)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7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.5703125" bestFit="1" customWidth="1"/>
  </cols>
  <sheetData>
    <row r="1" spans="1:5" ht="15" customHeight="1" x14ac:dyDescent="0.25">
      <c r="A1" s="35" t="s">
        <v>70</v>
      </c>
    </row>
    <row r="2" spans="1:5" ht="15" customHeight="1" x14ac:dyDescent="0.2">
      <c r="A2" s="178" t="s">
        <v>35</v>
      </c>
      <c r="B2" s="178"/>
      <c r="C2" s="178"/>
      <c r="D2" s="178"/>
      <c r="E2" s="178"/>
    </row>
    <row r="3" spans="1:5" ht="15" customHeight="1" x14ac:dyDescent="0.2">
      <c r="A3" s="178" t="s">
        <v>71</v>
      </c>
      <c r="B3" s="178"/>
      <c r="C3" s="178"/>
      <c r="D3" s="178"/>
      <c r="E3" s="178"/>
    </row>
    <row r="4" spans="1:5" ht="15" customHeight="1" x14ac:dyDescent="0.2">
      <c r="A4" s="176" t="s">
        <v>72</v>
      </c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76"/>
      <c r="B8" s="176"/>
      <c r="C8" s="176"/>
      <c r="D8" s="176"/>
      <c r="E8" s="176"/>
    </row>
    <row r="9" spans="1:5" ht="15" customHeight="1" x14ac:dyDescent="0.2">
      <c r="A9" s="176"/>
      <c r="B9" s="176"/>
      <c r="C9" s="176"/>
      <c r="D9" s="176"/>
      <c r="E9" s="176"/>
    </row>
    <row r="10" spans="1:5" ht="15" customHeight="1" x14ac:dyDescent="0.2">
      <c r="A10" s="104"/>
      <c r="B10" s="104"/>
      <c r="C10" s="104"/>
      <c r="D10" s="104"/>
      <c r="E10" s="104"/>
    </row>
    <row r="11" spans="1:5" ht="15" customHeight="1" x14ac:dyDescent="0.25">
      <c r="A11" s="38" t="s">
        <v>1</v>
      </c>
      <c r="B11" s="40"/>
      <c r="C11" s="40"/>
      <c r="D11" s="40"/>
      <c r="E11" s="40"/>
    </row>
    <row r="12" spans="1:5" ht="15" customHeight="1" x14ac:dyDescent="0.2">
      <c r="A12" s="41" t="s">
        <v>73</v>
      </c>
      <c r="B12" s="45"/>
      <c r="C12" s="45"/>
      <c r="D12" s="45"/>
      <c r="E12" s="98" t="s">
        <v>74</v>
      </c>
    </row>
    <row r="13" spans="1:5" ht="15" customHeight="1" x14ac:dyDescent="0.25">
      <c r="A13" s="105"/>
      <c r="B13" s="38"/>
      <c r="C13" s="40"/>
      <c r="D13" s="40"/>
      <c r="E13" s="106"/>
    </row>
    <row r="14" spans="1:5" ht="15" customHeight="1" x14ac:dyDescent="0.2">
      <c r="B14" s="66" t="s">
        <v>39</v>
      </c>
      <c r="C14" s="66" t="s">
        <v>40</v>
      </c>
      <c r="D14" s="107" t="s">
        <v>41</v>
      </c>
      <c r="E14" s="66" t="s">
        <v>42</v>
      </c>
    </row>
    <row r="15" spans="1:5" ht="15" customHeight="1" x14ac:dyDescent="0.2">
      <c r="B15" s="108">
        <v>103533063</v>
      </c>
      <c r="C15" s="109"/>
      <c r="D15" s="52" t="s">
        <v>43</v>
      </c>
      <c r="E15" s="53">
        <v>1181820.43</v>
      </c>
    </row>
    <row r="16" spans="1:5" ht="15" customHeight="1" x14ac:dyDescent="0.2">
      <c r="B16" s="108">
        <v>103133063</v>
      </c>
      <c r="C16" s="109"/>
      <c r="D16" s="52" t="s">
        <v>43</v>
      </c>
      <c r="E16" s="53">
        <v>208556.57</v>
      </c>
    </row>
    <row r="17" spans="1:5" ht="15" customHeight="1" x14ac:dyDescent="0.2">
      <c r="B17" s="110"/>
      <c r="C17" s="70" t="s">
        <v>44</v>
      </c>
      <c r="D17" s="111"/>
      <c r="E17" s="112">
        <f>SUM(E15:E16)</f>
        <v>1390377</v>
      </c>
    </row>
    <row r="18" spans="1:5" ht="15" customHeight="1" x14ac:dyDescent="0.25">
      <c r="A18" s="113"/>
      <c r="B18" s="114"/>
      <c r="C18" s="114"/>
      <c r="D18" s="114"/>
      <c r="E18" s="114"/>
    </row>
    <row r="19" spans="1:5" ht="15" customHeight="1" x14ac:dyDescent="0.25">
      <c r="A19" s="38" t="s">
        <v>16</v>
      </c>
      <c r="B19" s="40"/>
      <c r="C19" s="40"/>
      <c r="D19" s="40"/>
      <c r="E19" s="105"/>
    </row>
    <row r="20" spans="1:5" ht="15" customHeight="1" x14ac:dyDescent="0.2">
      <c r="A20" s="41" t="s">
        <v>73</v>
      </c>
      <c r="B20" s="45"/>
      <c r="C20" s="45"/>
      <c r="D20" s="45"/>
      <c r="E20" s="98" t="s">
        <v>74</v>
      </c>
    </row>
    <row r="21" spans="1:5" ht="15" customHeight="1" x14ac:dyDescent="0.25">
      <c r="A21" s="105"/>
      <c r="B21" s="38"/>
      <c r="C21" s="40"/>
      <c r="D21" s="40"/>
      <c r="E21" s="106"/>
    </row>
    <row r="22" spans="1:5" ht="15" customHeight="1" x14ac:dyDescent="0.2">
      <c r="B22" s="66" t="s">
        <v>39</v>
      </c>
      <c r="C22" s="66" t="s">
        <v>40</v>
      </c>
      <c r="D22" s="107" t="s">
        <v>41</v>
      </c>
      <c r="E22" s="66" t="s">
        <v>42</v>
      </c>
    </row>
    <row r="23" spans="1:5" ht="15" customHeight="1" x14ac:dyDescent="0.2">
      <c r="B23" s="108">
        <v>103533063</v>
      </c>
      <c r="C23" s="109"/>
      <c r="D23" s="76" t="s">
        <v>75</v>
      </c>
      <c r="E23" s="53">
        <v>1181820.43</v>
      </c>
    </row>
    <row r="24" spans="1:5" ht="15" customHeight="1" x14ac:dyDescent="0.2">
      <c r="B24" s="108">
        <v>103133063</v>
      </c>
      <c r="C24" s="109"/>
      <c r="D24" s="76" t="s">
        <v>75</v>
      </c>
      <c r="E24" s="53">
        <v>208556.57</v>
      </c>
    </row>
    <row r="25" spans="1:5" ht="15" customHeight="1" x14ac:dyDescent="0.2">
      <c r="B25" s="110"/>
      <c r="C25" s="70" t="s">
        <v>44</v>
      </c>
      <c r="D25" s="111"/>
      <c r="E25" s="112">
        <f>SUM(E23:E24)</f>
        <v>1390377</v>
      </c>
    </row>
    <row r="26" spans="1:5" ht="15" customHeight="1" x14ac:dyDescent="0.25">
      <c r="A26" s="35"/>
    </row>
    <row r="27" spans="1:5" ht="15" customHeight="1" x14ac:dyDescent="0.25">
      <c r="A27" s="35"/>
    </row>
    <row r="28" spans="1:5" ht="15" customHeight="1" x14ac:dyDescent="0.25">
      <c r="A28" s="35" t="s">
        <v>76</v>
      </c>
    </row>
    <row r="29" spans="1:5" ht="15" customHeight="1" x14ac:dyDescent="0.2">
      <c r="A29" s="178" t="s">
        <v>35</v>
      </c>
      <c r="B29" s="178"/>
      <c r="C29" s="178"/>
      <c r="D29" s="178"/>
      <c r="E29" s="178"/>
    </row>
    <row r="30" spans="1:5" ht="15" customHeight="1" x14ac:dyDescent="0.2">
      <c r="A30" s="178" t="s">
        <v>77</v>
      </c>
      <c r="B30" s="178"/>
      <c r="C30" s="178"/>
      <c r="D30" s="178"/>
      <c r="E30" s="178"/>
    </row>
    <row r="31" spans="1:5" ht="15" customHeight="1" x14ac:dyDescent="0.2">
      <c r="A31" s="180" t="s">
        <v>78</v>
      </c>
      <c r="B31" s="180"/>
      <c r="C31" s="180"/>
      <c r="D31" s="180"/>
      <c r="E31" s="180"/>
    </row>
    <row r="32" spans="1:5" ht="15" customHeight="1" x14ac:dyDescent="0.2">
      <c r="A32" s="180"/>
      <c r="B32" s="180"/>
      <c r="C32" s="180"/>
      <c r="D32" s="180"/>
      <c r="E32" s="180"/>
    </row>
    <row r="33" spans="1:5" ht="15" customHeight="1" x14ac:dyDescent="0.2">
      <c r="A33" s="180"/>
      <c r="B33" s="180"/>
      <c r="C33" s="180"/>
      <c r="D33" s="180"/>
      <c r="E33" s="180"/>
    </row>
    <row r="34" spans="1:5" ht="15" customHeight="1" x14ac:dyDescent="0.2">
      <c r="A34" s="180"/>
      <c r="B34" s="180"/>
      <c r="C34" s="180"/>
      <c r="D34" s="180"/>
      <c r="E34" s="180"/>
    </row>
    <row r="35" spans="1:5" ht="15" customHeight="1" x14ac:dyDescent="0.2">
      <c r="A35" s="180"/>
      <c r="B35" s="180"/>
      <c r="C35" s="180"/>
      <c r="D35" s="180"/>
      <c r="E35" s="180"/>
    </row>
    <row r="36" spans="1:5" ht="15" customHeight="1" x14ac:dyDescent="0.2">
      <c r="A36" s="180"/>
      <c r="B36" s="180"/>
      <c r="C36" s="180"/>
      <c r="D36" s="180"/>
      <c r="E36" s="180"/>
    </row>
    <row r="37" spans="1:5" ht="15" customHeight="1" x14ac:dyDescent="0.2">
      <c r="A37" s="180"/>
      <c r="B37" s="180"/>
      <c r="C37" s="180"/>
      <c r="D37" s="180"/>
      <c r="E37" s="180"/>
    </row>
    <row r="38" spans="1:5" ht="15" customHeight="1" x14ac:dyDescent="0.2">
      <c r="A38" s="180"/>
      <c r="B38" s="180"/>
      <c r="C38" s="180"/>
      <c r="D38" s="180"/>
      <c r="E38" s="180"/>
    </row>
    <row r="39" spans="1:5" ht="15" customHeight="1" x14ac:dyDescent="0.2">
      <c r="A39" s="36"/>
      <c r="B39" s="37"/>
      <c r="C39" s="36"/>
      <c r="D39" s="36"/>
      <c r="E39" s="36"/>
    </row>
    <row r="40" spans="1:5" ht="15" customHeight="1" x14ac:dyDescent="0.25">
      <c r="A40" s="38" t="s">
        <v>1</v>
      </c>
      <c r="B40" s="39"/>
      <c r="C40" s="40"/>
      <c r="D40" s="40"/>
      <c r="E40" s="40"/>
    </row>
    <row r="41" spans="1:5" ht="15" customHeight="1" x14ac:dyDescent="0.2">
      <c r="A41" s="41" t="s">
        <v>61</v>
      </c>
      <c r="B41" s="40"/>
      <c r="C41" s="40"/>
      <c r="D41" s="40"/>
      <c r="E41" s="42" t="s">
        <v>79</v>
      </c>
    </row>
    <row r="42" spans="1:5" ht="15" customHeight="1" x14ac:dyDescent="0.25">
      <c r="A42" s="43"/>
      <c r="B42" s="44"/>
      <c r="C42" s="45"/>
      <c r="D42" s="45"/>
      <c r="E42" s="46"/>
    </row>
    <row r="43" spans="1:5" ht="15" customHeight="1" x14ac:dyDescent="0.2">
      <c r="B43" s="47" t="s">
        <v>39</v>
      </c>
      <c r="C43" s="47" t="s">
        <v>40</v>
      </c>
      <c r="D43" s="48" t="s">
        <v>41</v>
      </c>
      <c r="E43" s="49" t="s">
        <v>42</v>
      </c>
    </row>
    <row r="44" spans="1:5" ht="15" customHeight="1" x14ac:dyDescent="0.2">
      <c r="B44" s="50">
        <v>107117968</v>
      </c>
      <c r="C44" s="51"/>
      <c r="D44" s="68" t="s">
        <v>80</v>
      </c>
      <c r="E44" s="53">
        <v>969483.55</v>
      </c>
    </row>
    <row r="45" spans="1:5" ht="15" customHeight="1" x14ac:dyDescent="0.2">
      <c r="B45" s="50">
        <v>107517969</v>
      </c>
      <c r="C45" s="51"/>
      <c r="D45" s="68" t="s">
        <v>80</v>
      </c>
      <c r="E45" s="53">
        <v>16481220.35</v>
      </c>
    </row>
    <row r="46" spans="1:5" ht="15" customHeight="1" x14ac:dyDescent="0.2">
      <c r="B46" s="54"/>
      <c r="C46" s="55" t="s">
        <v>44</v>
      </c>
      <c r="D46" s="56"/>
      <c r="E46" s="57">
        <f>SUM(E44:E45)</f>
        <v>17450703.899999999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58" t="s">
        <v>16</v>
      </c>
      <c r="B54" s="45"/>
      <c r="C54" s="45"/>
      <c r="D54" s="45"/>
      <c r="E54" s="45"/>
    </row>
    <row r="55" spans="1:5" ht="15" customHeight="1" x14ac:dyDescent="0.2">
      <c r="A55" s="61" t="s">
        <v>37</v>
      </c>
      <c r="B55" s="45"/>
      <c r="C55" s="45"/>
      <c r="D55" s="45"/>
      <c r="E55" s="98" t="s">
        <v>38</v>
      </c>
    </row>
    <row r="56" spans="1:5" ht="15" customHeight="1" x14ac:dyDescent="0.2"/>
    <row r="57" spans="1:5" ht="15" customHeight="1" x14ac:dyDescent="0.2">
      <c r="C57" s="47" t="s">
        <v>40</v>
      </c>
      <c r="D57" s="48" t="s">
        <v>41</v>
      </c>
      <c r="E57" s="49" t="s">
        <v>42</v>
      </c>
    </row>
    <row r="58" spans="1:5" ht="15" customHeight="1" x14ac:dyDescent="0.2">
      <c r="C58" s="115"/>
      <c r="D58" s="68" t="s">
        <v>81</v>
      </c>
      <c r="E58" s="53">
        <v>12609363.4</v>
      </c>
    </row>
    <row r="59" spans="1:5" ht="15" customHeight="1" x14ac:dyDescent="0.2">
      <c r="C59" s="55" t="s">
        <v>44</v>
      </c>
      <c r="D59" s="56"/>
      <c r="E59" s="57">
        <f>SUM(E58:E58)</f>
        <v>12609363.4</v>
      </c>
    </row>
    <row r="60" spans="1:5" ht="15" customHeight="1" x14ac:dyDescent="0.2"/>
    <row r="61" spans="1:5" ht="15" customHeight="1" x14ac:dyDescent="0.2">
      <c r="C61" s="47" t="s">
        <v>40</v>
      </c>
      <c r="D61" s="48" t="s">
        <v>49</v>
      </c>
      <c r="E61" s="49" t="s">
        <v>42</v>
      </c>
    </row>
    <row r="62" spans="1:5" ht="15" customHeight="1" x14ac:dyDescent="0.2">
      <c r="C62" s="115">
        <v>6409</v>
      </c>
      <c r="D62" s="68" t="s">
        <v>50</v>
      </c>
      <c r="E62" s="53">
        <v>4841340.5</v>
      </c>
    </row>
    <row r="63" spans="1:5" ht="15" customHeight="1" x14ac:dyDescent="0.2">
      <c r="C63" s="55" t="s">
        <v>44</v>
      </c>
      <c r="D63" s="56"/>
      <c r="E63" s="57">
        <f>SUM(E62:E62)</f>
        <v>4841340.5</v>
      </c>
    </row>
    <row r="64" spans="1:5" ht="15" customHeight="1" x14ac:dyDescent="0.2"/>
    <row r="65" spans="1:5" ht="15" customHeight="1" x14ac:dyDescent="0.2"/>
    <row r="66" spans="1:5" ht="15" customHeight="1" x14ac:dyDescent="0.25">
      <c r="A66" s="35" t="s">
        <v>82</v>
      </c>
    </row>
    <row r="67" spans="1:5" ht="15" customHeight="1" x14ac:dyDescent="0.2">
      <c r="A67" s="180" t="s">
        <v>83</v>
      </c>
      <c r="B67" s="180"/>
      <c r="C67" s="180"/>
      <c r="D67" s="180"/>
      <c r="E67" s="180"/>
    </row>
    <row r="68" spans="1:5" ht="15" customHeight="1" x14ac:dyDescent="0.2">
      <c r="A68" s="180"/>
      <c r="B68" s="180"/>
      <c r="C68" s="180"/>
      <c r="D68" s="180"/>
      <c r="E68" s="180"/>
    </row>
    <row r="69" spans="1:5" ht="15" customHeight="1" x14ac:dyDescent="0.2">
      <c r="A69" s="180"/>
      <c r="B69" s="180"/>
      <c r="C69" s="180"/>
      <c r="D69" s="180"/>
      <c r="E69" s="180"/>
    </row>
    <row r="70" spans="1:5" ht="15" customHeight="1" x14ac:dyDescent="0.2">
      <c r="A70" s="180"/>
      <c r="B70" s="180"/>
      <c r="C70" s="180"/>
      <c r="D70" s="180"/>
      <c r="E70" s="180"/>
    </row>
    <row r="71" spans="1:5" ht="15" customHeight="1" x14ac:dyDescent="0.2">
      <c r="A71" s="180"/>
      <c r="B71" s="180"/>
      <c r="C71" s="180"/>
      <c r="D71" s="180"/>
      <c r="E71" s="180"/>
    </row>
    <row r="72" spans="1:5" ht="15" customHeight="1" x14ac:dyDescent="0.2">
      <c r="A72" s="180"/>
      <c r="B72" s="180"/>
      <c r="C72" s="180"/>
      <c r="D72" s="180"/>
      <c r="E72" s="180"/>
    </row>
    <row r="73" spans="1:5" ht="15" customHeight="1" x14ac:dyDescent="0.2">
      <c r="A73" s="180"/>
      <c r="B73" s="180"/>
      <c r="C73" s="180"/>
      <c r="D73" s="180"/>
      <c r="E73" s="180"/>
    </row>
    <row r="74" spans="1:5" ht="15" customHeight="1" x14ac:dyDescent="0.2">
      <c r="A74" s="180"/>
      <c r="B74" s="180"/>
      <c r="C74" s="180"/>
      <c r="D74" s="180"/>
      <c r="E74" s="180"/>
    </row>
    <row r="75" spans="1:5" ht="15" customHeight="1" x14ac:dyDescent="0.2">
      <c r="A75" s="36"/>
      <c r="B75" s="37"/>
      <c r="C75" s="36"/>
      <c r="D75" s="36"/>
      <c r="E75" s="36"/>
    </row>
    <row r="76" spans="1:5" ht="15" customHeight="1" x14ac:dyDescent="0.25">
      <c r="A76" s="38" t="s">
        <v>1</v>
      </c>
      <c r="B76" s="39"/>
      <c r="C76" s="40"/>
      <c r="D76" s="40"/>
      <c r="E76" s="40"/>
    </row>
    <row r="77" spans="1:5" ht="15" customHeight="1" x14ac:dyDescent="0.2">
      <c r="A77" s="41" t="s">
        <v>61</v>
      </c>
      <c r="B77" s="40"/>
      <c r="C77" s="40"/>
      <c r="D77" s="40"/>
      <c r="E77" s="42" t="s">
        <v>84</v>
      </c>
    </row>
    <row r="78" spans="1:5" ht="15" customHeight="1" x14ac:dyDescent="0.25">
      <c r="A78" s="43"/>
      <c r="B78" s="44"/>
      <c r="C78" s="45"/>
      <c r="D78" s="45"/>
      <c r="E78" s="46"/>
    </row>
    <row r="79" spans="1:5" ht="15" customHeight="1" x14ac:dyDescent="0.2">
      <c r="B79" s="47" t="s">
        <v>39</v>
      </c>
      <c r="C79" s="47" t="s">
        <v>40</v>
      </c>
      <c r="D79" s="48" t="s">
        <v>41</v>
      </c>
      <c r="E79" s="49" t="s">
        <v>42</v>
      </c>
    </row>
    <row r="80" spans="1:5" ht="15" customHeight="1" x14ac:dyDescent="0.2">
      <c r="B80" s="50">
        <v>110595113</v>
      </c>
      <c r="C80" s="51"/>
      <c r="D80" s="116" t="s">
        <v>85</v>
      </c>
      <c r="E80" s="53">
        <v>47693.3</v>
      </c>
    </row>
    <row r="81" spans="1:5" ht="15" customHeight="1" x14ac:dyDescent="0.2">
      <c r="B81" s="54"/>
      <c r="C81" s="55" t="s">
        <v>44</v>
      </c>
      <c r="D81" s="56"/>
      <c r="E81" s="57">
        <f>SUM(E80:E80)</f>
        <v>47693.3</v>
      </c>
    </row>
    <row r="82" spans="1:5" ht="15" customHeight="1" x14ac:dyDescent="0.2"/>
    <row r="83" spans="1:5" ht="15" customHeight="1" x14ac:dyDescent="0.25">
      <c r="A83" s="38" t="s">
        <v>16</v>
      </c>
    </row>
    <row r="84" spans="1:5" ht="15" customHeight="1" x14ac:dyDescent="0.2">
      <c r="A84" s="41" t="s">
        <v>61</v>
      </c>
      <c r="B84" s="40"/>
      <c r="C84" s="40"/>
      <c r="D84" s="40"/>
      <c r="E84" s="42" t="s">
        <v>84</v>
      </c>
    </row>
    <row r="85" spans="1:5" ht="15" customHeight="1" x14ac:dyDescent="0.2"/>
    <row r="86" spans="1:5" ht="15" customHeight="1" x14ac:dyDescent="0.2">
      <c r="C86" s="66" t="s">
        <v>40</v>
      </c>
      <c r="D86" s="81" t="s">
        <v>49</v>
      </c>
      <c r="E86" s="66" t="s">
        <v>42</v>
      </c>
    </row>
    <row r="87" spans="1:5" ht="15" customHeight="1" x14ac:dyDescent="0.2">
      <c r="C87" s="75">
        <v>2212</v>
      </c>
      <c r="D87" s="89" t="s">
        <v>86</v>
      </c>
      <c r="E87" s="53">
        <v>47693.3</v>
      </c>
    </row>
    <row r="88" spans="1:5" ht="15" customHeight="1" x14ac:dyDescent="0.2">
      <c r="C88" s="70" t="s">
        <v>44</v>
      </c>
      <c r="D88" s="71"/>
      <c r="E88" s="72">
        <f>SUM(E87:E87)</f>
        <v>47693.3</v>
      </c>
    </row>
    <row r="89" spans="1:5" ht="15" customHeight="1" x14ac:dyDescent="0.2"/>
    <row r="90" spans="1:5" ht="15" customHeight="1" x14ac:dyDescent="0.2"/>
    <row r="91" spans="1:5" ht="15" customHeight="1" x14ac:dyDescent="0.25">
      <c r="A91" s="35" t="s">
        <v>87</v>
      </c>
    </row>
    <row r="92" spans="1:5" ht="15" customHeight="1" x14ac:dyDescent="0.2">
      <c r="A92" s="178" t="s">
        <v>35</v>
      </c>
      <c r="B92" s="178"/>
      <c r="C92" s="178"/>
      <c r="D92" s="178"/>
      <c r="E92" s="178"/>
    </row>
    <row r="93" spans="1:5" ht="15" customHeight="1" x14ac:dyDescent="0.2">
      <c r="A93" s="178" t="s">
        <v>36</v>
      </c>
      <c r="B93" s="178"/>
      <c r="C93" s="178"/>
      <c r="D93" s="178"/>
      <c r="E93" s="178"/>
    </row>
    <row r="94" spans="1:5" ht="15" customHeight="1" x14ac:dyDescent="0.2">
      <c r="A94" s="176" t="s">
        <v>276</v>
      </c>
      <c r="B94" s="176"/>
      <c r="C94" s="176"/>
      <c r="D94" s="176"/>
      <c r="E94" s="176"/>
    </row>
    <row r="95" spans="1:5" ht="15" customHeight="1" x14ac:dyDescent="0.2">
      <c r="A95" s="176"/>
      <c r="B95" s="176"/>
      <c r="C95" s="176"/>
      <c r="D95" s="176"/>
      <c r="E95" s="176"/>
    </row>
    <row r="96" spans="1:5" ht="15" customHeight="1" x14ac:dyDescent="0.2">
      <c r="A96" s="176"/>
      <c r="B96" s="176"/>
      <c r="C96" s="176"/>
      <c r="D96" s="176"/>
      <c r="E96" s="176"/>
    </row>
    <row r="97" spans="1:5" ht="15" customHeight="1" x14ac:dyDescent="0.2">
      <c r="A97" s="176"/>
      <c r="B97" s="176"/>
      <c r="C97" s="176"/>
      <c r="D97" s="176"/>
      <c r="E97" s="176"/>
    </row>
    <row r="98" spans="1:5" ht="15" customHeight="1" x14ac:dyDescent="0.2">
      <c r="A98" s="176"/>
      <c r="B98" s="176"/>
      <c r="C98" s="176"/>
      <c r="D98" s="176"/>
      <c r="E98" s="176"/>
    </row>
    <row r="99" spans="1:5" ht="15" customHeight="1" x14ac:dyDescent="0.2">
      <c r="A99" s="176"/>
      <c r="B99" s="176"/>
      <c r="C99" s="176"/>
      <c r="D99" s="176"/>
      <c r="E99" s="176"/>
    </row>
    <row r="100" spans="1:5" ht="15" customHeight="1" x14ac:dyDescent="0.2">
      <c r="A100" s="176"/>
      <c r="B100" s="176"/>
      <c r="C100" s="176"/>
      <c r="D100" s="176"/>
      <c r="E100" s="176"/>
    </row>
    <row r="101" spans="1:5" ht="15" customHeight="1" x14ac:dyDescent="0.2">
      <c r="A101" s="176"/>
      <c r="B101" s="176"/>
      <c r="C101" s="176"/>
      <c r="D101" s="176"/>
      <c r="E101" s="176"/>
    </row>
    <row r="102" spans="1:5" ht="15" customHeight="1" x14ac:dyDescent="0.2">
      <c r="A102" s="176"/>
      <c r="B102" s="176"/>
      <c r="C102" s="176"/>
      <c r="D102" s="176"/>
      <c r="E102" s="176"/>
    </row>
    <row r="103" spans="1:5" ht="15" customHeight="1" x14ac:dyDescent="0.2">
      <c r="A103" s="176"/>
      <c r="B103" s="176"/>
      <c r="C103" s="176"/>
      <c r="D103" s="176"/>
      <c r="E103" s="176"/>
    </row>
    <row r="104" spans="1:5" ht="15" customHeight="1" x14ac:dyDescent="0.2">
      <c r="A104" s="36"/>
      <c r="B104" s="37"/>
      <c r="C104" s="36"/>
      <c r="D104" s="36"/>
      <c r="E104" s="36"/>
    </row>
    <row r="105" spans="1:5" ht="15" customHeight="1" x14ac:dyDescent="0.2">
      <c r="A105" s="36"/>
      <c r="B105" s="37"/>
      <c r="C105" s="36"/>
      <c r="D105" s="36"/>
      <c r="E105" s="36"/>
    </row>
    <row r="106" spans="1:5" ht="15" customHeight="1" x14ac:dyDescent="0.25">
      <c r="A106" s="38" t="s">
        <v>1</v>
      </c>
      <c r="B106" s="39"/>
      <c r="C106" s="40"/>
      <c r="D106" s="40"/>
      <c r="E106" s="40"/>
    </row>
    <row r="107" spans="1:5" ht="15" customHeight="1" x14ac:dyDescent="0.2">
      <c r="A107" s="41" t="s">
        <v>37</v>
      </c>
      <c r="B107" s="39"/>
      <c r="C107" s="40"/>
      <c r="D107" s="40"/>
      <c r="E107" s="42" t="s">
        <v>38</v>
      </c>
    </row>
    <row r="108" spans="1:5" ht="15" customHeight="1" x14ac:dyDescent="0.25">
      <c r="A108" s="43"/>
      <c r="B108" s="44"/>
      <c r="C108" s="45"/>
      <c r="D108" s="45"/>
      <c r="E108" s="46"/>
    </row>
    <row r="109" spans="1:5" ht="15" customHeight="1" x14ac:dyDescent="0.2">
      <c r="B109" s="47" t="s">
        <v>39</v>
      </c>
      <c r="C109" s="47" t="s">
        <v>40</v>
      </c>
      <c r="D109" s="48" t="s">
        <v>41</v>
      </c>
      <c r="E109" s="49" t="s">
        <v>42</v>
      </c>
    </row>
    <row r="110" spans="1:5" ht="15" customHeight="1" x14ac:dyDescent="0.2">
      <c r="B110" s="50">
        <v>110595113</v>
      </c>
      <c r="C110" s="51"/>
      <c r="D110" s="89" t="s">
        <v>88</v>
      </c>
      <c r="E110" s="53">
        <v>88691</v>
      </c>
    </row>
    <row r="111" spans="1:5" ht="15" customHeight="1" x14ac:dyDescent="0.2">
      <c r="B111" s="54"/>
      <c r="C111" s="55" t="s">
        <v>44</v>
      </c>
      <c r="D111" s="56"/>
      <c r="E111" s="57">
        <f>SUM(E110:E110)</f>
        <v>88691</v>
      </c>
    </row>
    <row r="112" spans="1:5" ht="15" customHeight="1" x14ac:dyDescent="0.2"/>
    <row r="113" spans="1:5" ht="15" customHeight="1" x14ac:dyDescent="0.25">
      <c r="A113" s="58" t="s">
        <v>1</v>
      </c>
      <c r="B113" s="59"/>
      <c r="C113" s="60"/>
      <c r="D113" s="60"/>
      <c r="E113" s="60"/>
    </row>
    <row r="114" spans="1:5" ht="15" customHeight="1" x14ac:dyDescent="0.2">
      <c r="A114" s="61" t="s">
        <v>45</v>
      </c>
      <c r="B114" s="62"/>
      <c r="C114" s="62"/>
      <c r="D114" s="62"/>
      <c r="E114" s="43" t="s">
        <v>46</v>
      </c>
    </row>
    <row r="115" spans="1:5" ht="15" customHeight="1" x14ac:dyDescent="0.2">
      <c r="A115" s="62"/>
      <c r="B115" s="63"/>
      <c r="C115" s="62"/>
      <c r="D115" s="62"/>
      <c r="E115" s="46"/>
    </row>
    <row r="116" spans="1:5" ht="15" customHeight="1" x14ac:dyDescent="0.2">
      <c r="B116" s="64"/>
      <c r="C116" s="65" t="s">
        <v>40</v>
      </c>
      <c r="D116" s="48" t="s">
        <v>41</v>
      </c>
      <c r="E116" s="66" t="s">
        <v>42</v>
      </c>
    </row>
    <row r="117" spans="1:5" ht="15" customHeight="1" x14ac:dyDescent="0.2">
      <c r="B117" s="67"/>
      <c r="C117" s="65">
        <v>6172</v>
      </c>
      <c r="D117" s="68" t="s">
        <v>47</v>
      </c>
      <c r="E117" s="53">
        <v>88691</v>
      </c>
    </row>
    <row r="118" spans="1:5" ht="15" customHeight="1" x14ac:dyDescent="0.2">
      <c r="B118" s="69"/>
      <c r="C118" s="70" t="s">
        <v>44</v>
      </c>
      <c r="D118" s="71"/>
      <c r="E118" s="72">
        <f>SUM(E117:E117)</f>
        <v>88691</v>
      </c>
    </row>
    <row r="119" spans="1:5" ht="15" customHeight="1" x14ac:dyDescent="0.2"/>
    <row r="120" spans="1:5" ht="15" customHeight="1" x14ac:dyDescent="0.25">
      <c r="A120" s="58" t="s">
        <v>16</v>
      </c>
      <c r="B120" s="45"/>
      <c r="C120" s="45"/>
      <c r="D120" s="45"/>
      <c r="E120" s="45"/>
    </row>
    <row r="121" spans="1:5" ht="15" customHeight="1" x14ac:dyDescent="0.2">
      <c r="A121" s="61" t="s">
        <v>45</v>
      </c>
      <c r="B121" s="62"/>
      <c r="C121" s="62"/>
      <c r="D121" s="62"/>
      <c r="E121" s="43" t="s">
        <v>46</v>
      </c>
    </row>
    <row r="122" spans="1:5" ht="15" customHeight="1" x14ac:dyDescent="0.25">
      <c r="A122" s="58"/>
      <c r="B122" s="43"/>
      <c r="C122" s="45"/>
      <c r="D122" s="45"/>
      <c r="E122" s="46"/>
    </row>
    <row r="123" spans="1:5" ht="15" customHeight="1" x14ac:dyDescent="0.2">
      <c r="A123" s="64"/>
      <c r="B123" s="66" t="s">
        <v>39</v>
      </c>
      <c r="C123" s="47" t="s">
        <v>40</v>
      </c>
      <c r="D123" s="73" t="s">
        <v>41</v>
      </c>
      <c r="E123" s="49" t="s">
        <v>42</v>
      </c>
    </row>
    <row r="124" spans="1:5" ht="15" customHeight="1" x14ac:dyDescent="0.2">
      <c r="A124" s="74"/>
      <c r="B124" s="50">
        <v>110595113</v>
      </c>
      <c r="C124" s="75"/>
      <c r="D124" s="76" t="s">
        <v>48</v>
      </c>
      <c r="E124" s="53">
        <v>88691</v>
      </c>
    </row>
    <row r="125" spans="1:5" ht="15" customHeight="1" x14ac:dyDescent="0.2">
      <c r="A125" s="77"/>
      <c r="B125" s="78"/>
      <c r="C125" s="55" t="s">
        <v>44</v>
      </c>
      <c r="D125" s="79"/>
      <c r="E125" s="80">
        <f>SUM(E124:E124)</f>
        <v>88691</v>
      </c>
    </row>
    <row r="126" spans="1:5" ht="15" customHeight="1" x14ac:dyDescent="0.25">
      <c r="A126" s="58"/>
      <c r="B126" s="43"/>
      <c r="C126" s="45"/>
      <c r="D126" s="45"/>
      <c r="E126" s="46"/>
    </row>
    <row r="127" spans="1:5" ht="15" customHeight="1" x14ac:dyDescent="0.25">
      <c r="A127" s="38" t="s">
        <v>16</v>
      </c>
      <c r="B127" s="39"/>
      <c r="C127" s="40"/>
      <c r="D127" s="40"/>
      <c r="E127" s="43"/>
    </row>
    <row r="128" spans="1:5" ht="15" customHeight="1" x14ac:dyDescent="0.2">
      <c r="A128" s="41" t="s">
        <v>37</v>
      </c>
      <c r="B128" s="39"/>
      <c r="C128" s="40"/>
      <c r="D128" s="40"/>
      <c r="E128" t="s">
        <v>38</v>
      </c>
    </row>
    <row r="129" spans="1:5" ht="15" customHeight="1" x14ac:dyDescent="0.2">
      <c r="A129" s="41"/>
      <c r="B129" s="39"/>
      <c r="C129" s="40"/>
      <c r="D129" s="40"/>
    </row>
    <row r="130" spans="1:5" ht="15" customHeight="1" x14ac:dyDescent="0.2">
      <c r="C130" s="66" t="s">
        <v>40</v>
      </c>
      <c r="D130" s="81" t="s">
        <v>49</v>
      </c>
      <c r="E130" s="66" t="s">
        <v>42</v>
      </c>
    </row>
    <row r="131" spans="1:5" ht="15" customHeight="1" x14ac:dyDescent="0.2">
      <c r="C131" s="75">
        <v>6409</v>
      </c>
      <c r="D131" s="82" t="s">
        <v>50</v>
      </c>
      <c r="E131" s="53">
        <v>88691</v>
      </c>
    </row>
    <row r="132" spans="1:5" ht="15" customHeight="1" x14ac:dyDescent="0.2">
      <c r="C132" s="70" t="s">
        <v>44</v>
      </c>
      <c r="D132" s="71"/>
      <c r="E132" s="72">
        <f>SUM(E131:E131)</f>
        <v>88691</v>
      </c>
    </row>
    <row r="133" spans="1:5" ht="15" customHeight="1" x14ac:dyDescent="0.2"/>
    <row r="134" spans="1:5" ht="15" customHeight="1" x14ac:dyDescent="0.2"/>
    <row r="135" spans="1:5" ht="15" customHeight="1" x14ac:dyDescent="0.25">
      <c r="A135" s="35" t="s">
        <v>89</v>
      </c>
    </row>
    <row r="136" spans="1:5" ht="15" customHeight="1" x14ac:dyDescent="0.2">
      <c r="A136" s="178" t="s">
        <v>35</v>
      </c>
      <c r="B136" s="178"/>
      <c r="C136" s="178"/>
      <c r="D136" s="178"/>
      <c r="E136" s="178"/>
    </row>
    <row r="137" spans="1:5" ht="15" customHeight="1" x14ac:dyDescent="0.2">
      <c r="A137" s="176" t="s">
        <v>90</v>
      </c>
      <c r="B137" s="176"/>
      <c r="C137" s="176"/>
      <c r="D137" s="176"/>
      <c r="E137" s="176"/>
    </row>
    <row r="138" spans="1:5" ht="15" customHeight="1" x14ac:dyDescent="0.2">
      <c r="A138" s="176"/>
      <c r="B138" s="176"/>
      <c r="C138" s="176"/>
      <c r="D138" s="176"/>
      <c r="E138" s="176"/>
    </row>
    <row r="139" spans="1:5" ht="15" customHeight="1" x14ac:dyDescent="0.2">
      <c r="A139" s="176"/>
      <c r="B139" s="176"/>
      <c r="C139" s="176"/>
      <c r="D139" s="176"/>
      <c r="E139" s="176"/>
    </row>
    <row r="140" spans="1:5" ht="15" customHeight="1" x14ac:dyDescent="0.2">
      <c r="A140" s="176"/>
      <c r="B140" s="176"/>
      <c r="C140" s="176"/>
      <c r="D140" s="176"/>
      <c r="E140" s="176"/>
    </row>
    <row r="141" spans="1:5" ht="15" customHeight="1" x14ac:dyDescent="0.2">
      <c r="A141" s="176"/>
      <c r="B141" s="176"/>
      <c r="C141" s="176"/>
      <c r="D141" s="176"/>
      <c r="E141" s="176"/>
    </row>
    <row r="142" spans="1:5" ht="15" customHeight="1" x14ac:dyDescent="0.2">
      <c r="A142" s="176"/>
      <c r="B142" s="176"/>
      <c r="C142" s="176"/>
      <c r="D142" s="176"/>
      <c r="E142" s="176"/>
    </row>
    <row r="143" spans="1:5" ht="15" customHeight="1" x14ac:dyDescent="0.2">
      <c r="A143" s="176"/>
      <c r="B143" s="176"/>
      <c r="C143" s="176"/>
      <c r="D143" s="176"/>
      <c r="E143" s="176"/>
    </row>
    <row r="144" spans="1:5" ht="15" customHeight="1" x14ac:dyDescent="0.2">
      <c r="A144" s="176"/>
      <c r="B144" s="176"/>
      <c r="C144" s="176"/>
      <c r="D144" s="176"/>
      <c r="E144" s="176"/>
    </row>
    <row r="145" spans="1:5" ht="15" customHeight="1" x14ac:dyDescent="0.2">
      <c r="A145" s="176"/>
      <c r="B145" s="176"/>
      <c r="C145" s="176"/>
      <c r="D145" s="176"/>
      <c r="E145" s="176"/>
    </row>
    <row r="146" spans="1:5" ht="15" customHeight="1" x14ac:dyDescent="0.2"/>
    <row r="147" spans="1:5" ht="15" customHeight="1" x14ac:dyDescent="0.25">
      <c r="A147" s="58" t="s">
        <v>1</v>
      </c>
      <c r="B147" s="45"/>
      <c r="C147" s="45"/>
      <c r="D147" s="45"/>
      <c r="E147" s="45"/>
    </row>
    <row r="148" spans="1:5" ht="15" customHeight="1" x14ac:dyDescent="0.2">
      <c r="A148" s="41" t="s">
        <v>91</v>
      </c>
      <c r="B148" s="40"/>
      <c r="C148" s="40"/>
      <c r="D148" s="40"/>
      <c r="E148" s="42" t="s">
        <v>92</v>
      </c>
    </row>
    <row r="149" spans="1:5" ht="15" customHeight="1" x14ac:dyDescent="0.25">
      <c r="A149" s="43"/>
      <c r="B149" s="58"/>
      <c r="C149" s="45"/>
      <c r="D149" s="45"/>
      <c r="E149" s="46"/>
    </row>
    <row r="150" spans="1:5" ht="15" customHeight="1" x14ac:dyDescent="0.2">
      <c r="B150" s="86"/>
      <c r="C150" s="47" t="s">
        <v>40</v>
      </c>
      <c r="D150" s="117" t="s">
        <v>41</v>
      </c>
      <c r="E150" s="49" t="s">
        <v>42</v>
      </c>
    </row>
    <row r="151" spans="1:5" ht="15" customHeight="1" x14ac:dyDescent="0.2">
      <c r="B151" s="118"/>
      <c r="C151" s="75">
        <v>6402</v>
      </c>
      <c r="D151" s="119" t="s">
        <v>93</v>
      </c>
      <c r="E151" s="100">
        <f>5531664.41+798912.78</f>
        <v>6330577.1900000004</v>
      </c>
    </row>
    <row r="152" spans="1:5" ht="15" customHeight="1" x14ac:dyDescent="0.2">
      <c r="B152" s="90"/>
      <c r="C152" s="55" t="s">
        <v>44</v>
      </c>
      <c r="D152" s="56"/>
      <c r="E152" s="57">
        <f>SUM(E151:E151)</f>
        <v>6330577.1900000004</v>
      </c>
    </row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8" t="s">
        <v>16</v>
      </c>
      <c r="B158" s="40"/>
      <c r="C158" s="40"/>
      <c r="D158" s="43"/>
      <c r="E158" s="43"/>
    </row>
    <row r="159" spans="1:5" ht="15" customHeight="1" x14ac:dyDescent="0.2">
      <c r="A159" s="120" t="s">
        <v>91</v>
      </c>
      <c r="B159" s="40"/>
      <c r="C159" s="40"/>
      <c r="D159" s="40"/>
      <c r="E159" s="42" t="s">
        <v>92</v>
      </c>
    </row>
    <row r="160" spans="1:5" ht="15" customHeight="1" x14ac:dyDescent="0.2">
      <c r="A160" s="83"/>
      <c r="B160" s="84"/>
      <c r="C160" s="40"/>
      <c r="D160" s="83"/>
      <c r="E160" s="85"/>
    </row>
    <row r="161" spans="1:5" ht="15" customHeight="1" x14ac:dyDescent="0.2">
      <c r="B161" s="47" t="s">
        <v>39</v>
      </c>
      <c r="C161" s="47" t="s">
        <v>40</v>
      </c>
      <c r="D161" s="48" t="s">
        <v>41</v>
      </c>
      <c r="E161" s="49" t="s">
        <v>42</v>
      </c>
    </row>
    <row r="162" spans="1:5" ht="15" customHeight="1" x14ac:dyDescent="0.2">
      <c r="B162" s="97">
        <v>884</v>
      </c>
      <c r="C162" s="99"/>
      <c r="D162" s="89" t="s">
        <v>94</v>
      </c>
      <c r="E162" s="100">
        <v>5868059.0199999996</v>
      </c>
    </row>
    <row r="163" spans="1:5" ht="15" customHeight="1" x14ac:dyDescent="0.2">
      <c r="B163" s="97">
        <v>880</v>
      </c>
      <c r="C163" s="99"/>
      <c r="D163" s="89" t="s">
        <v>94</v>
      </c>
      <c r="E163" s="100">
        <v>462518.17</v>
      </c>
    </row>
    <row r="164" spans="1:5" ht="15" customHeight="1" x14ac:dyDescent="0.2">
      <c r="B164" s="97"/>
      <c r="C164" s="55" t="s">
        <v>44</v>
      </c>
      <c r="D164" s="56"/>
      <c r="E164" s="57">
        <f>SUM(E162:E163)</f>
        <v>6330577.1899999995</v>
      </c>
    </row>
    <row r="165" spans="1:5" ht="15" customHeight="1" x14ac:dyDescent="0.2"/>
    <row r="166" spans="1:5" ht="15" customHeight="1" x14ac:dyDescent="0.2"/>
    <row r="167" spans="1:5" ht="15" customHeight="1" x14ac:dyDescent="0.25">
      <c r="A167" s="35" t="s">
        <v>95</v>
      </c>
    </row>
    <row r="168" spans="1:5" ht="15" customHeight="1" x14ac:dyDescent="0.2">
      <c r="A168" s="178" t="s">
        <v>35</v>
      </c>
      <c r="B168" s="178"/>
      <c r="C168" s="178"/>
      <c r="D168" s="178"/>
      <c r="E168" s="178"/>
    </row>
    <row r="169" spans="1:5" ht="15" customHeight="1" x14ac:dyDescent="0.2">
      <c r="A169" s="176" t="s">
        <v>96</v>
      </c>
      <c r="B169" s="176"/>
      <c r="C169" s="176"/>
      <c r="D169" s="176"/>
      <c r="E169" s="176"/>
    </row>
    <row r="170" spans="1:5" ht="15" customHeight="1" x14ac:dyDescent="0.2">
      <c r="A170" s="176"/>
      <c r="B170" s="176"/>
      <c r="C170" s="176"/>
      <c r="D170" s="176"/>
      <c r="E170" s="176"/>
    </row>
    <row r="171" spans="1:5" ht="15" customHeight="1" x14ac:dyDescent="0.2">
      <c r="A171" s="176"/>
      <c r="B171" s="176"/>
      <c r="C171" s="176"/>
      <c r="D171" s="176"/>
      <c r="E171" s="176"/>
    </row>
    <row r="172" spans="1:5" ht="15" customHeight="1" x14ac:dyDescent="0.2">
      <c r="A172" s="176"/>
      <c r="B172" s="176"/>
      <c r="C172" s="176"/>
      <c r="D172" s="176"/>
      <c r="E172" s="176"/>
    </row>
    <row r="173" spans="1:5" ht="15" customHeight="1" x14ac:dyDescent="0.2">
      <c r="A173" s="176"/>
      <c r="B173" s="176"/>
      <c r="C173" s="176"/>
      <c r="D173" s="176"/>
      <c r="E173" s="176"/>
    </row>
    <row r="174" spans="1:5" ht="15" customHeight="1" x14ac:dyDescent="0.2">
      <c r="A174" s="176"/>
      <c r="B174" s="176"/>
      <c r="C174" s="176"/>
      <c r="D174" s="176"/>
      <c r="E174" s="176"/>
    </row>
    <row r="175" spans="1:5" ht="15" customHeight="1" x14ac:dyDescent="0.2">
      <c r="A175" s="176"/>
      <c r="B175" s="176"/>
      <c r="C175" s="176"/>
      <c r="D175" s="176"/>
      <c r="E175" s="176"/>
    </row>
    <row r="176" spans="1:5" ht="15" customHeight="1" x14ac:dyDescent="0.2"/>
    <row r="177" spans="1:5" ht="15" customHeight="1" x14ac:dyDescent="0.25">
      <c r="A177" s="58" t="s">
        <v>1</v>
      </c>
      <c r="B177" s="45"/>
      <c r="C177" s="45"/>
      <c r="D177" s="45"/>
      <c r="E177" s="45"/>
    </row>
    <row r="178" spans="1:5" ht="15" customHeight="1" x14ac:dyDescent="0.2">
      <c r="A178" s="61" t="s">
        <v>45</v>
      </c>
      <c r="B178" s="40"/>
      <c r="C178" s="40"/>
      <c r="D178" s="40"/>
      <c r="E178" s="42" t="s">
        <v>46</v>
      </c>
    </row>
    <row r="179" spans="1:5" ht="15" customHeight="1" x14ac:dyDescent="0.25">
      <c r="A179" s="43"/>
      <c r="B179" s="58"/>
      <c r="C179" s="45"/>
      <c r="D179" s="45"/>
      <c r="E179" s="46"/>
    </row>
    <row r="180" spans="1:5" ht="15" customHeight="1" x14ac:dyDescent="0.2">
      <c r="B180" s="86"/>
      <c r="C180" s="47" t="s">
        <v>40</v>
      </c>
      <c r="D180" s="48" t="s">
        <v>41</v>
      </c>
      <c r="E180" s="49" t="s">
        <v>42</v>
      </c>
    </row>
    <row r="181" spans="1:5" ht="15" customHeight="1" x14ac:dyDescent="0.2">
      <c r="B181" s="118"/>
      <c r="C181" s="121">
        <v>6402</v>
      </c>
      <c r="D181" s="68" t="s">
        <v>93</v>
      </c>
      <c r="E181" s="100">
        <f>28534723.7+218447</f>
        <v>28753170.699999999</v>
      </c>
    </row>
    <row r="182" spans="1:5" ht="15" customHeight="1" x14ac:dyDescent="0.2">
      <c r="B182" s="90"/>
      <c r="C182" s="55" t="s">
        <v>44</v>
      </c>
      <c r="D182" s="56"/>
      <c r="E182" s="57">
        <f>SUM(E181:E181)</f>
        <v>28753170.699999999</v>
      </c>
    </row>
    <row r="183" spans="1:5" ht="15" customHeight="1" x14ac:dyDescent="0.2"/>
    <row r="184" spans="1:5" ht="15" customHeight="1" x14ac:dyDescent="0.25">
      <c r="A184" s="58" t="s">
        <v>16</v>
      </c>
      <c r="B184" s="45"/>
      <c r="C184" s="45"/>
      <c r="D184" s="45"/>
      <c r="E184" s="43"/>
    </row>
    <row r="185" spans="1:5" ht="15" customHeight="1" x14ac:dyDescent="0.2">
      <c r="A185" s="61" t="s">
        <v>45</v>
      </c>
      <c r="B185" s="62"/>
      <c r="C185" s="62"/>
      <c r="D185" s="62"/>
      <c r="E185" s="43" t="s">
        <v>46</v>
      </c>
    </row>
    <row r="186" spans="1:5" ht="15" customHeight="1" x14ac:dyDescent="0.2"/>
    <row r="187" spans="1:5" ht="15" customHeight="1" x14ac:dyDescent="0.2">
      <c r="B187" s="66" t="s">
        <v>39</v>
      </c>
      <c r="C187" s="47" t="s">
        <v>40</v>
      </c>
      <c r="D187" s="73" t="s">
        <v>41</v>
      </c>
      <c r="E187" s="49" t="s">
        <v>42</v>
      </c>
    </row>
    <row r="188" spans="1:5" ht="15" customHeight="1" x14ac:dyDescent="0.2">
      <c r="B188" s="96">
        <v>137</v>
      </c>
      <c r="C188" s="75"/>
      <c r="D188" s="76" t="s">
        <v>97</v>
      </c>
      <c r="E188" s="100">
        <f>28534723.7+218447</f>
        <v>28753170.699999999</v>
      </c>
    </row>
    <row r="189" spans="1:5" ht="15" customHeight="1" x14ac:dyDescent="0.2">
      <c r="B189" s="78"/>
      <c r="C189" s="55" t="s">
        <v>44</v>
      </c>
      <c r="D189" s="79"/>
      <c r="E189" s="80">
        <f>SUM(E188:E188)</f>
        <v>28753170.699999999</v>
      </c>
    </row>
    <row r="190" spans="1:5" ht="15" customHeight="1" x14ac:dyDescent="0.2"/>
    <row r="191" spans="1:5" ht="15" customHeight="1" x14ac:dyDescent="0.2"/>
    <row r="192" spans="1:5" ht="15" customHeight="1" x14ac:dyDescent="0.25">
      <c r="A192" s="35" t="s">
        <v>98</v>
      </c>
    </row>
    <row r="193" spans="1:5" ht="15" customHeight="1" x14ac:dyDescent="0.2">
      <c r="A193" s="178" t="s">
        <v>35</v>
      </c>
      <c r="B193" s="178"/>
      <c r="C193" s="178"/>
      <c r="D193" s="178"/>
      <c r="E193" s="178"/>
    </row>
    <row r="194" spans="1:5" ht="15" customHeight="1" x14ac:dyDescent="0.2">
      <c r="A194" s="176" t="s">
        <v>99</v>
      </c>
      <c r="B194" s="176"/>
      <c r="C194" s="176"/>
      <c r="D194" s="176"/>
      <c r="E194" s="176"/>
    </row>
    <row r="195" spans="1:5" ht="15" customHeight="1" x14ac:dyDescent="0.2">
      <c r="A195" s="176"/>
      <c r="B195" s="176"/>
      <c r="C195" s="176"/>
      <c r="D195" s="176"/>
      <c r="E195" s="176"/>
    </row>
    <row r="196" spans="1:5" ht="15" customHeight="1" x14ac:dyDescent="0.2">
      <c r="A196" s="176"/>
      <c r="B196" s="176"/>
      <c r="C196" s="176"/>
      <c r="D196" s="176"/>
      <c r="E196" s="176"/>
    </row>
    <row r="197" spans="1:5" ht="15" customHeight="1" x14ac:dyDescent="0.2">
      <c r="A197" s="176"/>
      <c r="B197" s="176"/>
      <c r="C197" s="176"/>
      <c r="D197" s="176"/>
      <c r="E197" s="176"/>
    </row>
    <row r="198" spans="1:5" ht="15" customHeight="1" x14ac:dyDescent="0.2">
      <c r="A198" s="176"/>
      <c r="B198" s="176"/>
      <c r="C198" s="176"/>
      <c r="D198" s="176"/>
      <c r="E198" s="176"/>
    </row>
    <row r="199" spans="1:5" ht="15" customHeight="1" x14ac:dyDescent="0.2">
      <c r="A199" s="176"/>
      <c r="B199" s="176"/>
      <c r="C199" s="176"/>
      <c r="D199" s="176"/>
      <c r="E199" s="176"/>
    </row>
    <row r="200" spans="1:5" ht="15" customHeight="1" x14ac:dyDescent="0.2">
      <c r="A200" s="176"/>
      <c r="B200" s="176"/>
      <c r="C200" s="176"/>
      <c r="D200" s="176"/>
      <c r="E200" s="176"/>
    </row>
    <row r="201" spans="1:5" ht="15" customHeight="1" x14ac:dyDescent="0.2">
      <c r="A201" s="60"/>
      <c r="B201" s="60"/>
      <c r="C201" s="60"/>
      <c r="D201" s="60"/>
      <c r="E201" s="60"/>
    </row>
    <row r="202" spans="1:5" ht="15" customHeight="1" x14ac:dyDescent="0.25">
      <c r="A202" s="58" t="s">
        <v>1</v>
      </c>
      <c r="B202" s="45"/>
      <c r="C202" s="45"/>
      <c r="D202" s="45"/>
      <c r="E202" s="45"/>
    </row>
    <row r="203" spans="1:5" ht="15" customHeight="1" x14ac:dyDescent="0.2">
      <c r="A203" s="61" t="s">
        <v>37</v>
      </c>
      <c r="E203" t="s">
        <v>38</v>
      </c>
    </row>
    <row r="204" spans="1:5" ht="15" customHeight="1" x14ac:dyDescent="0.25">
      <c r="B204" s="58"/>
      <c r="C204" s="45"/>
      <c r="D204" s="45"/>
      <c r="E204" s="46"/>
    </row>
    <row r="205" spans="1:5" ht="15" customHeight="1" x14ac:dyDescent="0.2">
      <c r="A205" s="64"/>
      <c r="B205" s="64"/>
      <c r="C205" s="47" t="s">
        <v>40</v>
      </c>
      <c r="D205" s="48" t="s">
        <v>41</v>
      </c>
      <c r="E205" s="66" t="s">
        <v>42</v>
      </c>
    </row>
    <row r="206" spans="1:5" ht="15" customHeight="1" x14ac:dyDescent="0.2">
      <c r="A206" s="118"/>
      <c r="B206" s="122"/>
      <c r="C206" s="75"/>
      <c r="D206" s="123" t="s">
        <v>100</v>
      </c>
      <c r="E206" s="53">
        <v>0.81</v>
      </c>
    </row>
    <row r="207" spans="1:5" ht="15" customHeight="1" x14ac:dyDescent="0.2">
      <c r="A207" s="118"/>
      <c r="B207" s="122"/>
      <c r="C207" s="70" t="s">
        <v>44</v>
      </c>
      <c r="D207" s="111"/>
      <c r="E207" s="112">
        <f>SUM(E206:E206)</f>
        <v>0.81</v>
      </c>
    </row>
    <row r="208" spans="1:5" ht="15" customHeight="1" x14ac:dyDescent="0.2"/>
    <row r="209" spans="1:5" ht="15" customHeight="1" x14ac:dyDescent="0.2"/>
    <row r="210" spans="1:5" ht="15" customHeight="1" x14ac:dyDescent="0.25">
      <c r="A210" s="38" t="s">
        <v>16</v>
      </c>
      <c r="B210" s="40"/>
      <c r="C210" s="40"/>
      <c r="D210" s="40"/>
      <c r="E210" s="83"/>
    </row>
    <row r="211" spans="1:5" ht="15" customHeight="1" x14ac:dyDescent="0.2">
      <c r="A211" s="41" t="s">
        <v>37</v>
      </c>
      <c r="B211" s="114"/>
      <c r="C211" s="114"/>
      <c r="D211" s="114"/>
      <c r="E211" s="114" t="s">
        <v>38</v>
      </c>
    </row>
    <row r="212" spans="1:5" ht="15" customHeight="1" x14ac:dyDescent="0.2">
      <c r="A212" s="83"/>
      <c r="B212" s="84"/>
      <c r="C212" s="40"/>
      <c r="D212" s="114"/>
      <c r="E212" s="85"/>
    </row>
    <row r="213" spans="1:5" ht="15" customHeight="1" x14ac:dyDescent="0.2">
      <c r="A213" s="86"/>
      <c r="B213" s="86"/>
      <c r="C213" s="66" t="s">
        <v>40</v>
      </c>
      <c r="D213" s="81" t="s">
        <v>49</v>
      </c>
      <c r="E213" s="66" t="s">
        <v>42</v>
      </c>
    </row>
    <row r="214" spans="1:5" ht="15" customHeight="1" x14ac:dyDescent="0.2">
      <c r="A214" s="118"/>
      <c r="B214" s="122"/>
      <c r="C214" s="75">
        <v>6402</v>
      </c>
      <c r="D214" s="82" t="s">
        <v>101</v>
      </c>
      <c r="E214" s="53">
        <v>0.81</v>
      </c>
    </row>
    <row r="215" spans="1:5" ht="15" customHeight="1" x14ac:dyDescent="0.2">
      <c r="A215" s="118"/>
      <c r="B215" s="122"/>
      <c r="C215" s="70" t="s">
        <v>44</v>
      </c>
      <c r="D215" s="71"/>
      <c r="E215" s="72">
        <f>SUM(E214:E214)</f>
        <v>0.81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5" t="s">
        <v>102</v>
      </c>
    </row>
    <row r="219" spans="1:5" ht="15" customHeight="1" x14ac:dyDescent="0.2">
      <c r="A219" s="177" t="s">
        <v>103</v>
      </c>
      <c r="B219" s="177"/>
      <c r="C219" s="177"/>
      <c r="D219" s="177"/>
      <c r="E219" s="177"/>
    </row>
    <row r="220" spans="1:5" ht="15" customHeight="1" x14ac:dyDescent="0.2">
      <c r="A220" s="176" t="s">
        <v>104</v>
      </c>
      <c r="B220" s="176"/>
      <c r="C220" s="176"/>
      <c r="D220" s="176"/>
      <c r="E220" s="176"/>
    </row>
    <row r="221" spans="1:5" ht="15" customHeight="1" x14ac:dyDescent="0.2">
      <c r="A221" s="176"/>
      <c r="B221" s="176"/>
      <c r="C221" s="176"/>
      <c r="D221" s="176"/>
      <c r="E221" s="176"/>
    </row>
    <row r="222" spans="1:5" ht="15" customHeight="1" x14ac:dyDescent="0.2">
      <c r="A222" s="176"/>
      <c r="B222" s="176"/>
      <c r="C222" s="176"/>
      <c r="D222" s="176"/>
      <c r="E222" s="176"/>
    </row>
    <row r="223" spans="1:5" ht="15" customHeight="1" x14ac:dyDescent="0.2">
      <c r="A223" s="176"/>
      <c r="B223" s="176"/>
      <c r="C223" s="176"/>
      <c r="D223" s="176"/>
      <c r="E223" s="176"/>
    </row>
    <row r="224" spans="1:5" ht="15" customHeight="1" x14ac:dyDescent="0.2">
      <c r="A224" s="176"/>
      <c r="B224" s="176"/>
      <c r="C224" s="176"/>
      <c r="D224" s="176"/>
      <c r="E224" s="176"/>
    </row>
    <row r="225" spans="1:5" ht="15" customHeight="1" x14ac:dyDescent="0.2">
      <c r="A225" s="176"/>
      <c r="B225" s="176"/>
      <c r="C225" s="176"/>
      <c r="D225" s="176"/>
      <c r="E225" s="176"/>
    </row>
    <row r="226" spans="1:5" ht="15" customHeight="1" x14ac:dyDescent="0.2">
      <c r="A226" s="176"/>
      <c r="B226" s="176"/>
      <c r="C226" s="176"/>
      <c r="D226" s="176"/>
      <c r="E226" s="176"/>
    </row>
    <row r="227" spans="1:5" ht="15" customHeight="1" x14ac:dyDescent="0.2"/>
    <row r="228" spans="1:5" ht="15" customHeight="1" x14ac:dyDescent="0.25">
      <c r="A228" s="38" t="s">
        <v>1</v>
      </c>
      <c r="B228" s="45"/>
      <c r="C228" s="45"/>
      <c r="D228" s="45"/>
      <c r="E228" s="45"/>
    </row>
    <row r="229" spans="1:5" ht="15" customHeight="1" x14ac:dyDescent="0.2">
      <c r="A229" s="41" t="s">
        <v>73</v>
      </c>
      <c r="B229" s="45"/>
      <c r="C229" s="45"/>
      <c r="D229" s="45"/>
      <c r="E229" s="98" t="s">
        <v>74</v>
      </c>
    </row>
    <row r="230" spans="1:5" ht="15" customHeight="1" x14ac:dyDescent="0.25">
      <c r="A230" s="58"/>
      <c r="B230" s="43"/>
      <c r="C230" s="45"/>
      <c r="D230" s="45"/>
      <c r="E230" s="46"/>
    </row>
    <row r="231" spans="1:5" ht="15" customHeight="1" x14ac:dyDescent="0.2">
      <c r="A231" s="86"/>
      <c r="B231" s="64"/>
      <c r="C231" s="47" t="s">
        <v>40</v>
      </c>
      <c r="D231" s="48" t="s">
        <v>41</v>
      </c>
      <c r="E231" s="49" t="s">
        <v>42</v>
      </c>
    </row>
    <row r="232" spans="1:5" ht="15" customHeight="1" x14ac:dyDescent="0.2">
      <c r="A232" s="118"/>
      <c r="B232" s="88"/>
      <c r="C232" s="99">
        <v>6402</v>
      </c>
      <c r="D232" s="68" t="s">
        <v>93</v>
      </c>
      <c r="E232" s="100">
        <v>23632</v>
      </c>
    </row>
    <row r="233" spans="1:5" ht="15" customHeight="1" x14ac:dyDescent="0.2">
      <c r="A233" s="118"/>
      <c r="B233" s="101"/>
      <c r="C233" s="55" t="s">
        <v>44</v>
      </c>
      <c r="D233" s="56"/>
      <c r="E233" s="57">
        <f>SUM(E232:E232)</f>
        <v>23632</v>
      </c>
    </row>
    <row r="234" spans="1:5" ht="15" customHeight="1" x14ac:dyDescent="0.25">
      <c r="A234" s="35"/>
    </row>
    <row r="235" spans="1:5" ht="15" customHeight="1" x14ac:dyDescent="0.25">
      <c r="A235" s="38" t="s">
        <v>16</v>
      </c>
      <c r="B235" s="40"/>
      <c r="C235" s="40"/>
      <c r="D235" s="43"/>
      <c r="E235" s="43"/>
    </row>
    <row r="236" spans="1:5" ht="15" customHeight="1" x14ac:dyDescent="0.2">
      <c r="A236" s="41" t="s">
        <v>73</v>
      </c>
      <c r="B236" s="45"/>
      <c r="C236" s="45"/>
      <c r="D236" s="45"/>
      <c r="E236" s="98" t="s">
        <v>74</v>
      </c>
    </row>
    <row r="237" spans="1:5" ht="15" customHeight="1" x14ac:dyDescent="0.2">
      <c r="A237" s="83"/>
      <c r="B237" s="84"/>
      <c r="C237" s="40"/>
      <c r="D237" s="83"/>
      <c r="E237" s="85"/>
    </row>
    <row r="238" spans="1:5" ht="15" customHeight="1" x14ac:dyDescent="0.2">
      <c r="A238" s="86"/>
      <c r="B238" s="86"/>
      <c r="C238" s="66" t="s">
        <v>40</v>
      </c>
      <c r="D238" s="81" t="s">
        <v>49</v>
      </c>
      <c r="E238" s="66" t="s">
        <v>42</v>
      </c>
    </row>
    <row r="239" spans="1:5" ht="15" customHeight="1" x14ac:dyDescent="0.2">
      <c r="A239" s="118"/>
      <c r="B239" s="122"/>
      <c r="C239" s="75">
        <v>6402</v>
      </c>
      <c r="D239" s="82" t="s">
        <v>101</v>
      </c>
      <c r="E239" s="100">
        <v>23632</v>
      </c>
    </row>
    <row r="240" spans="1:5" ht="15" customHeight="1" x14ac:dyDescent="0.2">
      <c r="A240" s="118"/>
      <c r="B240" s="122"/>
      <c r="C240" s="70" t="s">
        <v>44</v>
      </c>
      <c r="D240" s="71"/>
      <c r="E240" s="72">
        <f>SUM(E239:E239)</f>
        <v>23632</v>
      </c>
    </row>
    <row r="241" spans="1:5" ht="15" customHeight="1" x14ac:dyDescent="0.2"/>
    <row r="242" spans="1:5" ht="15" customHeight="1" x14ac:dyDescent="0.2"/>
    <row r="243" spans="1:5" ht="15" customHeight="1" x14ac:dyDescent="0.25">
      <c r="A243" s="35" t="s">
        <v>105</v>
      </c>
    </row>
    <row r="244" spans="1:5" ht="15" customHeight="1" x14ac:dyDescent="0.2">
      <c r="A244" s="178" t="s">
        <v>35</v>
      </c>
      <c r="B244" s="178"/>
      <c r="C244" s="178"/>
      <c r="D244" s="178"/>
      <c r="E244" s="178"/>
    </row>
    <row r="245" spans="1:5" ht="15" customHeight="1" x14ac:dyDescent="0.2">
      <c r="A245" s="176" t="s">
        <v>106</v>
      </c>
      <c r="B245" s="176"/>
      <c r="C245" s="176"/>
      <c r="D245" s="176"/>
      <c r="E245" s="176"/>
    </row>
    <row r="246" spans="1:5" ht="15" customHeight="1" x14ac:dyDescent="0.2">
      <c r="A246" s="176"/>
      <c r="B246" s="176"/>
      <c r="C246" s="176"/>
      <c r="D246" s="176"/>
      <c r="E246" s="176"/>
    </row>
    <row r="247" spans="1:5" ht="15" customHeight="1" x14ac:dyDescent="0.2">
      <c r="A247" s="176"/>
      <c r="B247" s="176"/>
      <c r="C247" s="176"/>
      <c r="D247" s="176"/>
      <c r="E247" s="176"/>
    </row>
    <row r="248" spans="1:5" ht="15" customHeight="1" x14ac:dyDescent="0.2">
      <c r="A248" s="176"/>
      <c r="B248" s="176"/>
      <c r="C248" s="176"/>
      <c r="D248" s="176"/>
      <c r="E248" s="176"/>
    </row>
    <row r="249" spans="1:5" ht="15" customHeight="1" x14ac:dyDescent="0.2">
      <c r="A249" s="176"/>
      <c r="B249" s="176"/>
      <c r="C249" s="176"/>
      <c r="D249" s="176"/>
      <c r="E249" s="176"/>
    </row>
    <row r="250" spans="1:5" ht="15" customHeight="1" x14ac:dyDescent="0.2">
      <c r="A250" s="176"/>
      <c r="B250" s="176"/>
      <c r="C250" s="176"/>
      <c r="D250" s="176"/>
      <c r="E250" s="176"/>
    </row>
    <row r="251" spans="1:5" ht="15" customHeight="1" x14ac:dyDescent="0.2">
      <c r="A251" s="176"/>
      <c r="B251" s="176"/>
      <c r="C251" s="176"/>
      <c r="D251" s="176"/>
      <c r="E251" s="176"/>
    </row>
    <row r="252" spans="1:5" ht="15" customHeight="1" x14ac:dyDescent="0.2">
      <c r="A252" s="43" t="s">
        <v>107</v>
      </c>
    </row>
    <row r="253" spans="1:5" ht="15" customHeight="1" x14ac:dyDescent="0.25">
      <c r="A253" s="58" t="s">
        <v>1</v>
      </c>
      <c r="B253" s="45"/>
      <c r="C253" s="45"/>
      <c r="D253" s="45"/>
      <c r="E253" s="45"/>
    </row>
    <row r="254" spans="1:5" ht="15" customHeight="1" x14ac:dyDescent="0.2">
      <c r="A254" s="61" t="s">
        <v>37</v>
      </c>
      <c r="B254" s="45"/>
      <c r="C254" s="45"/>
      <c r="D254" s="45"/>
      <c r="E254" s="98" t="s">
        <v>38</v>
      </c>
    </row>
    <row r="255" spans="1:5" ht="15" customHeight="1" x14ac:dyDescent="0.25">
      <c r="A255" s="43"/>
      <c r="B255" s="58"/>
      <c r="C255" s="45"/>
      <c r="D255" s="45"/>
      <c r="E255" s="46"/>
    </row>
    <row r="256" spans="1:5" ht="15" customHeight="1" x14ac:dyDescent="0.2">
      <c r="B256" s="86"/>
      <c r="C256" s="47" t="s">
        <v>40</v>
      </c>
      <c r="D256" s="48" t="s">
        <v>41</v>
      </c>
      <c r="E256" s="49" t="s">
        <v>42</v>
      </c>
    </row>
    <row r="257" spans="1:5" ht="15" customHeight="1" x14ac:dyDescent="0.2">
      <c r="B257" s="74"/>
      <c r="C257" s="121">
        <v>6172</v>
      </c>
      <c r="D257" s="89" t="s">
        <v>108</v>
      </c>
      <c r="E257" s="100">
        <v>58803</v>
      </c>
    </row>
    <row r="258" spans="1:5" ht="15" customHeight="1" x14ac:dyDescent="0.2">
      <c r="B258" s="74"/>
      <c r="C258" s="55" t="s">
        <v>44</v>
      </c>
      <c r="D258" s="56"/>
      <c r="E258" s="57">
        <f>SUM(E257:E257)</f>
        <v>58803</v>
      </c>
    </row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58" t="s">
        <v>16</v>
      </c>
      <c r="B262" s="45"/>
      <c r="C262" s="45"/>
      <c r="D262" s="45"/>
      <c r="E262" s="45"/>
    </row>
    <row r="263" spans="1:5" ht="15" customHeight="1" x14ac:dyDescent="0.2">
      <c r="A263" s="61" t="s">
        <v>45</v>
      </c>
      <c r="B263" s="62"/>
      <c r="C263" s="62"/>
      <c r="D263" s="62"/>
      <c r="E263" s="43" t="s">
        <v>46</v>
      </c>
    </row>
    <row r="264" spans="1:5" ht="15" customHeight="1" x14ac:dyDescent="0.25">
      <c r="A264" s="58"/>
      <c r="B264" s="43"/>
      <c r="C264" s="45"/>
      <c r="D264" s="45"/>
      <c r="E264" s="46"/>
    </row>
    <row r="265" spans="1:5" ht="15" customHeight="1" x14ac:dyDescent="0.2">
      <c r="A265" s="64"/>
      <c r="B265" s="66" t="s">
        <v>39</v>
      </c>
      <c r="C265" s="47" t="s">
        <v>40</v>
      </c>
      <c r="D265" s="73" t="s">
        <v>41</v>
      </c>
      <c r="E265" s="49" t="s">
        <v>42</v>
      </c>
    </row>
    <row r="266" spans="1:5" ht="15" customHeight="1" x14ac:dyDescent="0.2">
      <c r="A266" s="74"/>
      <c r="B266" s="124">
        <v>305</v>
      </c>
      <c r="C266" s="75"/>
      <c r="D266" s="76" t="s">
        <v>97</v>
      </c>
      <c r="E266" s="100">
        <v>58803</v>
      </c>
    </row>
    <row r="267" spans="1:5" ht="15" customHeight="1" x14ac:dyDescent="0.2">
      <c r="A267" s="77"/>
      <c r="B267" s="78"/>
      <c r="C267" s="55" t="s">
        <v>44</v>
      </c>
      <c r="D267" s="79"/>
      <c r="E267" s="80">
        <f>SUM(E266:E266)</f>
        <v>58803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5" t="s">
        <v>109</v>
      </c>
    </row>
    <row r="271" spans="1:5" ht="15" customHeight="1" x14ac:dyDescent="0.2">
      <c r="A271" s="178" t="s">
        <v>35</v>
      </c>
      <c r="B271" s="178"/>
      <c r="C271" s="178"/>
      <c r="D271" s="178"/>
      <c r="E271" s="178"/>
    </row>
    <row r="272" spans="1:5" ht="15" customHeight="1" x14ac:dyDescent="0.2">
      <c r="A272" s="176" t="s">
        <v>110</v>
      </c>
      <c r="B272" s="176"/>
      <c r="C272" s="176"/>
      <c r="D272" s="176"/>
      <c r="E272" s="176"/>
    </row>
    <row r="273" spans="1:5" ht="15" customHeight="1" x14ac:dyDescent="0.2">
      <c r="A273" s="176"/>
      <c r="B273" s="176"/>
      <c r="C273" s="176"/>
      <c r="D273" s="176"/>
      <c r="E273" s="176"/>
    </row>
    <row r="274" spans="1:5" ht="15" customHeight="1" x14ac:dyDescent="0.2">
      <c r="A274" s="176"/>
      <c r="B274" s="176"/>
      <c r="C274" s="176"/>
      <c r="D274" s="176"/>
      <c r="E274" s="176"/>
    </row>
    <row r="275" spans="1:5" ht="15" customHeight="1" x14ac:dyDescent="0.2">
      <c r="A275" s="176"/>
      <c r="B275" s="176"/>
      <c r="C275" s="176"/>
      <c r="D275" s="176"/>
      <c r="E275" s="176"/>
    </row>
    <row r="276" spans="1:5" ht="15" customHeight="1" x14ac:dyDescent="0.2">
      <c r="A276" s="176"/>
      <c r="B276" s="176"/>
      <c r="C276" s="176"/>
      <c r="D276" s="176"/>
      <c r="E276" s="176"/>
    </row>
    <row r="277" spans="1:5" ht="15" customHeight="1" x14ac:dyDescent="0.2">
      <c r="A277" s="176"/>
      <c r="B277" s="176"/>
      <c r="C277" s="176"/>
      <c r="D277" s="176"/>
      <c r="E277" s="176"/>
    </row>
    <row r="278" spans="1:5" ht="15" customHeight="1" x14ac:dyDescent="0.2">
      <c r="A278" s="176"/>
      <c r="B278" s="176"/>
      <c r="C278" s="176"/>
      <c r="D278" s="176"/>
      <c r="E278" s="176"/>
    </row>
    <row r="279" spans="1:5" ht="15" customHeight="1" x14ac:dyDescent="0.2">
      <c r="A279" s="43" t="s">
        <v>107</v>
      </c>
    </row>
    <row r="280" spans="1:5" ht="15" customHeight="1" x14ac:dyDescent="0.25">
      <c r="A280" s="58" t="s">
        <v>1</v>
      </c>
      <c r="B280" s="45"/>
      <c r="C280" s="45"/>
      <c r="D280" s="45"/>
      <c r="E280" s="45"/>
    </row>
    <row r="281" spans="1:5" ht="15" customHeight="1" x14ac:dyDescent="0.2">
      <c r="A281" s="61" t="s">
        <v>37</v>
      </c>
      <c r="B281" s="45"/>
      <c r="C281" s="45"/>
      <c r="D281" s="45"/>
      <c r="E281" s="98" t="s">
        <v>38</v>
      </c>
    </row>
    <row r="282" spans="1:5" ht="15" customHeight="1" x14ac:dyDescent="0.25">
      <c r="A282" s="43"/>
      <c r="B282" s="58"/>
      <c r="C282" s="45"/>
      <c r="D282" s="45"/>
      <c r="E282" s="46"/>
    </row>
    <row r="283" spans="1:5" ht="15" customHeight="1" x14ac:dyDescent="0.2">
      <c r="B283" s="86"/>
      <c r="C283" s="47" t="s">
        <v>40</v>
      </c>
      <c r="D283" s="48" t="s">
        <v>41</v>
      </c>
      <c r="E283" s="49" t="s">
        <v>42</v>
      </c>
    </row>
    <row r="284" spans="1:5" ht="15" customHeight="1" x14ac:dyDescent="0.2">
      <c r="B284" s="74"/>
      <c r="C284" s="121">
        <v>6172</v>
      </c>
      <c r="D284" s="89" t="s">
        <v>108</v>
      </c>
      <c r="E284" s="100">
        <v>55164</v>
      </c>
    </row>
    <row r="285" spans="1:5" ht="15" customHeight="1" x14ac:dyDescent="0.2">
      <c r="B285" s="74"/>
      <c r="C285" s="55" t="s">
        <v>44</v>
      </c>
      <c r="D285" s="56"/>
      <c r="E285" s="57">
        <f>SUM(E284:E284)</f>
        <v>55164</v>
      </c>
    </row>
    <row r="286" spans="1:5" ht="15" customHeight="1" x14ac:dyDescent="0.2"/>
    <row r="287" spans="1:5" ht="15" customHeight="1" x14ac:dyDescent="0.25">
      <c r="A287" s="58" t="s">
        <v>16</v>
      </c>
      <c r="B287" s="45"/>
      <c r="C287" s="45"/>
      <c r="D287" s="45"/>
      <c r="E287" s="45"/>
    </row>
    <row r="288" spans="1:5" ht="15" customHeight="1" x14ac:dyDescent="0.2">
      <c r="A288" s="61" t="s">
        <v>45</v>
      </c>
      <c r="B288" s="62"/>
      <c r="C288" s="62"/>
      <c r="D288" s="62"/>
      <c r="E288" s="43" t="s">
        <v>46</v>
      </c>
    </row>
    <row r="289" spans="1:5" ht="15" customHeight="1" x14ac:dyDescent="0.25">
      <c r="A289" s="58"/>
      <c r="B289" s="43"/>
      <c r="C289" s="45"/>
      <c r="D289" s="45"/>
      <c r="E289" s="46"/>
    </row>
    <row r="290" spans="1:5" ht="15" customHeight="1" x14ac:dyDescent="0.2">
      <c r="A290" s="64"/>
      <c r="B290" s="66" t="s">
        <v>39</v>
      </c>
      <c r="C290" s="47" t="s">
        <v>40</v>
      </c>
      <c r="D290" s="73" t="s">
        <v>41</v>
      </c>
      <c r="E290" s="49" t="s">
        <v>42</v>
      </c>
    </row>
    <row r="291" spans="1:5" ht="15" customHeight="1" x14ac:dyDescent="0.2">
      <c r="A291" s="74"/>
      <c r="B291" s="124">
        <v>305</v>
      </c>
      <c r="C291" s="75"/>
      <c r="D291" s="76" t="s">
        <v>97</v>
      </c>
      <c r="E291" s="100">
        <v>55164</v>
      </c>
    </row>
    <row r="292" spans="1:5" ht="15" customHeight="1" x14ac:dyDescent="0.2">
      <c r="A292" s="77"/>
      <c r="B292" s="78"/>
      <c r="C292" s="55" t="s">
        <v>44</v>
      </c>
      <c r="D292" s="79"/>
      <c r="E292" s="80">
        <f>SUM(E291:E291)</f>
        <v>55164</v>
      </c>
    </row>
    <row r="293" spans="1:5" ht="15" customHeight="1" x14ac:dyDescent="0.2"/>
    <row r="294" spans="1:5" ht="15" customHeight="1" x14ac:dyDescent="0.2"/>
    <row r="295" spans="1:5" ht="15" customHeight="1" x14ac:dyDescent="0.25">
      <c r="A295" s="35" t="s">
        <v>111</v>
      </c>
    </row>
    <row r="296" spans="1:5" ht="15" customHeight="1" x14ac:dyDescent="0.2">
      <c r="A296" s="178" t="s">
        <v>35</v>
      </c>
      <c r="B296" s="178"/>
      <c r="C296" s="178"/>
      <c r="D296" s="178"/>
      <c r="E296" s="178"/>
    </row>
    <row r="297" spans="1:5" ht="15" customHeight="1" x14ac:dyDescent="0.2">
      <c r="A297" s="176" t="s">
        <v>277</v>
      </c>
      <c r="B297" s="176"/>
      <c r="C297" s="176"/>
      <c r="D297" s="176"/>
      <c r="E297" s="176"/>
    </row>
    <row r="298" spans="1:5" ht="15" customHeight="1" x14ac:dyDescent="0.2">
      <c r="A298" s="176"/>
      <c r="B298" s="176"/>
      <c r="C298" s="176"/>
      <c r="D298" s="176"/>
      <c r="E298" s="176"/>
    </row>
    <row r="299" spans="1:5" ht="15" customHeight="1" x14ac:dyDescent="0.2">
      <c r="A299" s="176"/>
      <c r="B299" s="176"/>
      <c r="C299" s="176"/>
      <c r="D299" s="176"/>
      <c r="E299" s="176"/>
    </row>
    <row r="300" spans="1:5" ht="15" customHeight="1" x14ac:dyDescent="0.2">
      <c r="A300" s="176"/>
      <c r="B300" s="176"/>
      <c r="C300" s="176"/>
      <c r="D300" s="176"/>
      <c r="E300" s="176"/>
    </row>
    <row r="301" spans="1:5" ht="15" customHeight="1" x14ac:dyDescent="0.2">
      <c r="A301" s="176"/>
      <c r="B301" s="176"/>
      <c r="C301" s="176"/>
      <c r="D301" s="176"/>
      <c r="E301" s="176"/>
    </row>
    <row r="302" spans="1:5" ht="15" customHeight="1" x14ac:dyDescent="0.2">
      <c r="A302" s="176"/>
      <c r="B302" s="176"/>
      <c r="C302" s="176"/>
      <c r="D302" s="176"/>
      <c r="E302" s="176"/>
    </row>
    <row r="303" spans="1:5" ht="15" customHeight="1" x14ac:dyDescent="0.2">
      <c r="A303" s="176"/>
      <c r="B303" s="176"/>
      <c r="C303" s="176"/>
      <c r="D303" s="176"/>
      <c r="E303" s="176"/>
    </row>
    <row r="304" spans="1:5" ht="15" customHeight="1" x14ac:dyDescent="0.2">
      <c r="A304" s="176"/>
      <c r="B304" s="176"/>
      <c r="C304" s="176"/>
      <c r="D304" s="176"/>
      <c r="E304" s="176"/>
    </row>
    <row r="305" spans="1:5" ht="15" customHeight="1" x14ac:dyDescent="0.2">
      <c r="A305" s="125"/>
      <c r="B305" s="125"/>
      <c r="C305" s="125"/>
      <c r="D305" s="125"/>
      <c r="E305" s="125"/>
    </row>
    <row r="306" spans="1:5" ht="15" customHeight="1" x14ac:dyDescent="0.25">
      <c r="A306" s="58" t="s">
        <v>1</v>
      </c>
      <c r="B306" s="45"/>
      <c r="C306" s="45"/>
      <c r="D306" s="45"/>
      <c r="E306" s="45"/>
    </row>
    <row r="307" spans="1:5" ht="15" customHeight="1" x14ac:dyDescent="0.2">
      <c r="A307" s="61" t="s">
        <v>37</v>
      </c>
      <c r="E307" t="s">
        <v>38</v>
      </c>
    </row>
    <row r="308" spans="1:5" ht="15" customHeight="1" x14ac:dyDescent="0.25">
      <c r="B308" s="58"/>
      <c r="C308" s="45"/>
      <c r="D308" s="45"/>
      <c r="E308" s="46"/>
    </row>
    <row r="309" spans="1:5" ht="15" customHeight="1" x14ac:dyDescent="0.2">
      <c r="A309" s="64"/>
      <c r="B309" s="64"/>
      <c r="C309" s="47" t="s">
        <v>40</v>
      </c>
      <c r="D309" s="48" t="s">
        <v>41</v>
      </c>
      <c r="E309" s="66" t="s">
        <v>42</v>
      </c>
    </row>
    <row r="310" spans="1:5" ht="15" customHeight="1" x14ac:dyDescent="0.2">
      <c r="A310" s="118"/>
      <c r="B310" s="122"/>
      <c r="C310" s="75"/>
      <c r="D310" s="68" t="s">
        <v>112</v>
      </c>
      <c r="E310" s="53">
        <v>539262.26</v>
      </c>
    </row>
    <row r="311" spans="1:5" ht="15" customHeight="1" x14ac:dyDescent="0.2">
      <c r="A311" s="118"/>
      <c r="B311" s="122"/>
      <c r="C311" s="70" t="s">
        <v>44</v>
      </c>
      <c r="D311" s="111"/>
      <c r="E311" s="112">
        <f>SUM(E310:E310)</f>
        <v>539262.26</v>
      </c>
    </row>
    <row r="312" spans="1:5" ht="15" customHeight="1" x14ac:dyDescent="0.2"/>
    <row r="313" spans="1:5" ht="15" customHeight="1" x14ac:dyDescent="0.2"/>
    <row r="314" spans="1:5" ht="15" customHeight="1" x14ac:dyDescent="0.25">
      <c r="A314" s="38" t="s">
        <v>16</v>
      </c>
      <c r="B314" s="40"/>
      <c r="C314" s="40"/>
      <c r="D314" s="43"/>
      <c r="E314" s="43"/>
    </row>
    <row r="315" spans="1:5" ht="15" customHeight="1" x14ac:dyDescent="0.2">
      <c r="A315" s="41" t="s">
        <v>61</v>
      </c>
      <c r="B315" s="45"/>
      <c r="C315" s="45"/>
      <c r="D315" s="45"/>
      <c r="E315" s="98" t="s">
        <v>79</v>
      </c>
    </row>
    <row r="316" spans="1:5" ht="15" customHeight="1" x14ac:dyDescent="0.2">
      <c r="A316" s="83"/>
      <c r="B316" s="84"/>
      <c r="C316" s="40"/>
      <c r="D316" s="83"/>
      <c r="E316" s="85"/>
    </row>
    <row r="317" spans="1:5" ht="15" customHeight="1" x14ac:dyDescent="0.2">
      <c r="B317" s="64"/>
      <c r="C317" s="66" t="s">
        <v>40</v>
      </c>
      <c r="D317" s="81" t="s">
        <v>49</v>
      </c>
      <c r="E317" s="66" t="s">
        <v>42</v>
      </c>
    </row>
    <row r="318" spans="1:5" ht="15" customHeight="1" x14ac:dyDescent="0.2">
      <c r="B318" s="126"/>
      <c r="C318" s="75">
        <v>3315</v>
      </c>
      <c r="D318" s="89" t="s">
        <v>64</v>
      </c>
      <c r="E318" s="53">
        <f>509303.25+29959.01</f>
        <v>539262.26</v>
      </c>
    </row>
    <row r="319" spans="1:5" ht="15" customHeight="1" x14ac:dyDescent="0.2">
      <c r="B319" s="127"/>
      <c r="C319" s="70" t="s">
        <v>44</v>
      </c>
      <c r="D319" s="71"/>
      <c r="E319" s="72">
        <f>SUM(E318:E318)</f>
        <v>539262.26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5" t="s">
        <v>113</v>
      </c>
    </row>
    <row r="323" spans="1:5" ht="15" customHeight="1" x14ac:dyDescent="0.2">
      <c r="A323" s="178" t="s">
        <v>35</v>
      </c>
      <c r="B323" s="178"/>
      <c r="C323" s="178"/>
      <c r="D323" s="178"/>
      <c r="E323" s="178"/>
    </row>
    <row r="324" spans="1:5" ht="15" customHeight="1" x14ac:dyDescent="0.2">
      <c r="A324" s="176" t="s">
        <v>278</v>
      </c>
      <c r="B324" s="176"/>
      <c r="C324" s="176"/>
      <c r="D324" s="176"/>
      <c r="E324" s="176"/>
    </row>
    <row r="325" spans="1:5" ht="15" customHeight="1" x14ac:dyDescent="0.2">
      <c r="A325" s="176"/>
      <c r="B325" s="176"/>
      <c r="C325" s="176"/>
      <c r="D325" s="176"/>
      <c r="E325" s="176"/>
    </row>
    <row r="326" spans="1:5" ht="15" customHeight="1" x14ac:dyDescent="0.2">
      <c r="A326" s="176"/>
      <c r="B326" s="176"/>
      <c r="C326" s="176"/>
      <c r="D326" s="176"/>
      <c r="E326" s="176"/>
    </row>
    <row r="327" spans="1:5" ht="15" customHeight="1" x14ac:dyDescent="0.2">
      <c r="A327" s="176"/>
      <c r="B327" s="176"/>
      <c r="C327" s="176"/>
      <c r="D327" s="176"/>
      <c r="E327" s="176"/>
    </row>
    <row r="328" spans="1:5" ht="15" customHeight="1" x14ac:dyDescent="0.2">
      <c r="A328" s="176"/>
      <c r="B328" s="176"/>
      <c r="C328" s="176"/>
      <c r="D328" s="176"/>
      <c r="E328" s="176"/>
    </row>
    <row r="329" spans="1:5" ht="15" customHeight="1" x14ac:dyDescent="0.2">
      <c r="A329" s="176"/>
      <c r="B329" s="176"/>
      <c r="C329" s="176"/>
      <c r="D329" s="176"/>
      <c r="E329" s="176"/>
    </row>
    <row r="330" spans="1:5" ht="15" customHeight="1" x14ac:dyDescent="0.2">
      <c r="A330" s="176"/>
      <c r="B330" s="176"/>
      <c r="C330" s="176"/>
      <c r="D330" s="176"/>
      <c r="E330" s="176"/>
    </row>
    <row r="331" spans="1:5" ht="15" customHeight="1" x14ac:dyDescent="0.2">
      <c r="A331" s="176"/>
      <c r="B331" s="176"/>
      <c r="C331" s="176"/>
      <c r="D331" s="176"/>
      <c r="E331" s="176"/>
    </row>
    <row r="332" spans="1:5" ht="15" customHeight="1" x14ac:dyDescent="0.2">
      <c r="A332" s="125"/>
      <c r="B332" s="125"/>
      <c r="C332" s="125"/>
      <c r="D332" s="125"/>
      <c r="E332" s="125"/>
    </row>
    <row r="333" spans="1:5" ht="15" customHeight="1" x14ac:dyDescent="0.25">
      <c r="A333" s="58" t="s">
        <v>1</v>
      </c>
      <c r="B333" s="45"/>
      <c r="C333" s="45"/>
      <c r="D333" s="45"/>
      <c r="E333" s="45"/>
    </row>
    <row r="334" spans="1:5" ht="15" customHeight="1" x14ac:dyDescent="0.2">
      <c r="A334" s="61" t="s">
        <v>37</v>
      </c>
      <c r="E334" t="s">
        <v>38</v>
      </c>
    </row>
    <row r="335" spans="1:5" ht="15" customHeight="1" x14ac:dyDescent="0.25">
      <c r="B335" s="58"/>
      <c r="C335" s="45"/>
      <c r="D335" s="45"/>
      <c r="E335" s="46"/>
    </row>
    <row r="336" spans="1:5" ht="15" customHeight="1" x14ac:dyDescent="0.2">
      <c r="A336" s="64"/>
      <c r="B336" s="64"/>
      <c r="C336" s="47" t="s">
        <v>40</v>
      </c>
      <c r="D336" s="48" t="s">
        <v>41</v>
      </c>
      <c r="E336" s="66" t="s">
        <v>42</v>
      </c>
    </row>
    <row r="337" spans="1:7" ht="15" customHeight="1" x14ac:dyDescent="0.2">
      <c r="A337" s="118"/>
      <c r="B337" s="122"/>
      <c r="C337" s="75"/>
      <c r="D337" s="68" t="s">
        <v>114</v>
      </c>
      <c r="E337" s="53">
        <v>1299484.25</v>
      </c>
    </row>
    <row r="338" spans="1:7" ht="15" customHeight="1" x14ac:dyDescent="0.2">
      <c r="A338" s="118"/>
      <c r="B338" s="122"/>
      <c r="C338" s="70" t="s">
        <v>44</v>
      </c>
      <c r="D338" s="111"/>
      <c r="E338" s="112">
        <f>SUM(E337:E337)</f>
        <v>1299484.25</v>
      </c>
    </row>
    <row r="339" spans="1:7" ht="15" customHeight="1" x14ac:dyDescent="0.2">
      <c r="A339" s="125"/>
      <c r="B339" s="125"/>
      <c r="C339" s="125"/>
      <c r="D339" s="125"/>
      <c r="E339" s="125"/>
    </row>
    <row r="340" spans="1:7" ht="15" customHeight="1" x14ac:dyDescent="0.25">
      <c r="A340" s="58" t="s">
        <v>1</v>
      </c>
      <c r="B340" s="45"/>
      <c r="C340" s="45"/>
      <c r="D340" s="45"/>
      <c r="E340" s="45"/>
    </row>
    <row r="341" spans="1:7" ht="15" customHeight="1" x14ac:dyDescent="0.2">
      <c r="A341" s="61" t="s">
        <v>37</v>
      </c>
      <c r="E341" t="s">
        <v>38</v>
      </c>
    </row>
    <row r="342" spans="1:7" ht="15" customHeight="1" x14ac:dyDescent="0.25">
      <c r="B342" s="58"/>
      <c r="C342" s="45"/>
      <c r="D342" s="45"/>
      <c r="E342" s="46"/>
    </row>
    <row r="343" spans="1:7" ht="15" customHeight="1" x14ac:dyDescent="0.2">
      <c r="A343" s="64"/>
      <c r="B343" s="64"/>
      <c r="C343" s="47" t="s">
        <v>40</v>
      </c>
      <c r="D343" s="48" t="s">
        <v>41</v>
      </c>
      <c r="E343" s="66" t="s">
        <v>42</v>
      </c>
    </row>
    <row r="344" spans="1:7" ht="15" customHeight="1" x14ac:dyDescent="0.2">
      <c r="A344" s="118"/>
      <c r="B344" s="122"/>
      <c r="C344" s="75"/>
      <c r="D344" s="68" t="s">
        <v>112</v>
      </c>
      <c r="E344" s="53">
        <v>3360098.23</v>
      </c>
    </row>
    <row r="345" spans="1:7" ht="15" customHeight="1" x14ac:dyDescent="0.2">
      <c r="A345" s="118"/>
      <c r="B345" s="122"/>
      <c r="C345" s="70" t="s">
        <v>44</v>
      </c>
      <c r="D345" s="111"/>
      <c r="E345" s="112">
        <f>SUM(E344:E344)</f>
        <v>3360098.23</v>
      </c>
      <c r="G345" s="128">
        <f>+E338+E345</f>
        <v>4659582.4800000004</v>
      </c>
    </row>
    <row r="346" spans="1:7" ht="15" customHeight="1" x14ac:dyDescent="0.2"/>
    <row r="347" spans="1:7" ht="15" customHeight="1" x14ac:dyDescent="0.25">
      <c r="A347" s="38" t="s">
        <v>16</v>
      </c>
      <c r="B347" s="40"/>
      <c r="C347" s="40"/>
      <c r="D347" s="43"/>
      <c r="E347" s="43"/>
    </row>
    <row r="348" spans="1:7" ht="15" customHeight="1" x14ac:dyDescent="0.2">
      <c r="A348" s="41" t="s">
        <v>61</v>
      </c>
      <c r="B348" s="45"/>
      <c r="C348" s="45"/>
      <c r="D348" s="45"/>
      <c r="E348" s="98" t="s">
        <v>84</v>
      </c>
    </row>
    <row r="349" spans="1:7" ht="15" customHeight="1" x14ac:dyDescent="0.2">
      <c r="A349" s="83"/>
      <c r="B349" s="84"/>
      <c r="C349" s="40"/>
      <c r="D349" s="83"/>
      <c r="E349" s="85"/>
    </row>
    <row r="350" spans="1:7" ht="15" customHeight="1" x14ac:dyDescent="0.2">
      <c r="B350" s="64"/>
      <c r="C350" s="66" t="s">
        <v>40</v>
      </c>
      <c r="D350" s="81" t="s">
        <v>49</v>
      </c>
      <c r="E350" s="66" t="s">
        <v>42</v>
      </c>
    </row>
    <row r="351" spans="1:7" ht="15" customHeight="1" x14ac:dyDescent="0.2">
      <c r="B351" s="126"/>
      <c r="C351" s="75">
        <v>2212</v>
      </c>
      <c r="D351" s="89" t="s">
        <v>64</v>
      </c>
      <c r="E351" s="53">
        <f>3173426.11+186672.12</f>
        <v>3360098.23</v>
      </c>
    </row>
    <row r="352" spans="1:7" ht="15" customHeight="1" x14ac:dyDescent="0.2">
      <c r="B352" s="126"/>
      <c r="C352" s="75">
        <v>2212</v>
      </c>
      <c r="D352" s="89" t="s">
        <v>64</v>
      </c>
      <c r="E352" s="53">
        <v>1299484.25</v>
      </c>
    </row>
    <row r="353" spans="1:5" ht="15" customHeight="1" x14ac:dyDescent="0.2">
      <c r="B353" s="127"/>
      <c r="C353" s="70" t="s">
        <v>44</v>
      </c>
      <c r="D353" s="71"/>
      <c r="E353" s="72">
        <f>SUM(E351:E352)</f>
        <v>4659582.4800000004</v>
      </c>
    </row>
    <row r="354" spans="1:5" ht="15" customHeight="1" x14ac:dyDescent="0.2"/>
    <row r="355" spans="1:5" ht="15" customHeight="1" x14ac:dyDescent="0.2"/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5" t="s">
        <v>115</v>
      </c>
    </row>
    <row r="367" spans="1:5" ht="15" customHeight="1" x14ac:dyDescent="0.2">
      <c r="A367" s="178" t="s">
        <v>35</v>
      </c>
      <c r="B367" s="178"/>
      <c r="C367" s="178"/>
      <c r="D367" s="178"/>
      <c r="E367" s="178"/>
    </row>
    <row r="368" spans="1:5" ht="15" customHeight="1" x14ac:dyDescent="0.2">
      <c r="A368" s="176" t="s">
        <v>279</v>
      </c>
      <c r="B368" s="176"/>
      <c r="C368" s="176"/>
      <c r="D368" s="176"/>
      <c r="E368" s="176"/>
    </row>
    <row r="369" spans="1:5" ht="15" customHeight="1" x14ac:dyDescent="0.2">
      <c r="A369" s="176"/>
      <c r="B369" s="176"/>
      <c r="C369" s="176"/>
      <c r="D369" s="176"/>
      <c r="E369" s="176"/>
    </row>
    <row r="370" spans="1:5" ht="15" customHeight="1" x14ac:dyDescent="0.2">
      <c r="A370" s="176"/>
      <c r="B370" s="176"/>
      <c r="C370" s="176"/>
      <c r="D370" s="176"/>
      <c r="E370" s="176"/>
    </row>
    <row r="371" spans="1:5" ht="15" customHeight="1" x14ac:dyDescent="0.2">
      <c r="A371" s="176"/>
      <c r="B371" s="176"/>
      <c r="C371" s="176"/>
      <c r="D371" s="176"/>
      <c r="E371" s="176"/>
    </row>
    <row r="372" spans="1:5" ht="15" customHeight="1" x14ac:dyDescent="0.2">
      <c r="A372" s="176"/>
      <c r="B372" s="176"/>
      <c r="C372" s="176"/>
      <c r="D372" s="176"/>
      <c r="E372" s="176"/>
    </row>
    <row r="373" spans="1:5" ht="15" customHeight="1" x14ac:dyDescent="0.2">
      <c r="A373" s="176"/>
      <c r="B373" s="176"/>
      <c r="C373" s="176"/>
      <c r="D373" s="176"/>
      <c r="E373" s="176"/>
    </row>
    <row r="374" spans="1:5" ht="15" customHeight="1" x14ac:dyDescent="0.2">
      <c r="A374" s="176"/>
      <c r="B374" s="176"/>
      <c r="C374" s="176"/>
      <c r="D374" s="176"/>
      <c r="E374" s="176"/>
    </row>
    <row r="375" spans="1:5" ht="15" customHeight="1" x14ac:dyDescent="0.2">
      <c r="A375" s="176"/>
      <c r="B375" s="176"/>
      <c r="C375" s="176"/>
      <c r="D375" s="176"/>
      <c r="E375" s="176"/>
    </row>
    <row r="376" spans="1:5" ht="15" customHeight="1" x14ac:dyDescent="0.2">
      <c r="A376" s="176"/>
      <c r="B376" s="176"/>
      <c r="C376" s="176"/>
      <c r="D376" s="176"/>
      <c r="E376" s="176"/>
    </row>
    <row r="377" spans="1:5" ht="15" customHeight="1" x14ac:dyDescent="0.2">
      <c r="A377" s="176"/>
      <c r="B377" s="176"/>
      <c r="C377" s="176"/>
      <c r="D377" s="176"/>
      <c r="E377" s="176"/>
    </row>
    <row r="378" spans="1:5" ht="15" customHeight="1" x14ac:dyDescent="0.2">
      <c r="A378" s="176"/>
      <c r="B378" s="176"/>
      <c r="C378" s="176"/>
      <c r="D378" s="176"/>
      <c r="E378" s="176"/>
    </row>
    <row r="379" spans="1:5" ht="15" customHeight="1" x14ac:dyDescent="0.2">
      <c r="A379" s="176"/>
      <c r="B379" s="176"/>
      <c r="C379" s="176"/>
      <c r="D379" s="176"/>
      <c r="E379" s="176"/>
    </row>
    <row r="380" spans="1:5" ht="15" customHeight="1" x14ac:dyDescent="0.2">
      <c r="A380" s="176"/>
      <c r="B380" s="176"/>
      <c r="C380" s="176"/>
      <c r="D380" s="176"/>
      <c r="E380" s="176"/>
    </row>
    <row r="381" spans="1:5" ht="15" customHeight="1" x14ac:dyDescent="0.2">
      <c r="A381" s="125"/>
      <c r="B381" s="125"/>
      <c r="C381" s="125"/>
      <c r="D381" s="125"/>
      <c r="E381" s="125"/>
    </row>
    <row r="382" spans="1:5" ht="15" customHeight="1" x14ac:dyDescent="0.25">
      <c r="A382" s="58" t="s">
        <v>1</v>
      </c>
      <c r="B382" s="45"/>
      <c r="C382" s="45"/>
      <c r="D382" s="45"/>
      <c r="E382" s="45"/>
    </row>
    <row r="383" spans="1:5" ht="15" customHeight="1" x14ac:dyDescent="0.2">
      <c r="A383" s="61" t="s">
        <v>37</v>
      </c>
      <c r="E383" t="s">
        <v>38</v>
      </c>
    </row>
    <row r="384" spans="1:5" ht="15" customHeight="1" x14ac:dyDescent="0.25">
      <c r="B384" s="58"/>
      <c r="C384" s="45"/>
      <c r="D384" s="45"/>
      <c r="E384" s="46"/>
    </row>
    <row r="385" spans="1:5" ht="15" customHeight="1" x14ac:dyDescent="0.2">
      <c r="A385" s="64"/>
      <c r="B385" s="64"/>
      <c r="C385" s="47" t="s">
        <v>40</v>
      </c>
      <c r="D385" s="48" t="s">
        <v>41</v>
      </c>
      <c r="E385" s="66" t="s">
        <v>42</v>
      </c>
    </row>
    <row r="386" spans="1:5" ht="15" customHeight="1" x14ac:dyDescent="0.2">
      <c r="A386" s="118"/>
      <c r="B386" s="122"/>
      <c r="C386" s="75"/>
      <c r="D386" s="68" t="s">
        <v>112</v>
      </c>
      <c r="E386" s="53">
        <f>372755.8+1055744.75+14157+14157+14157+14157+655825.86+494303.05</f>
        <v>2635257.46</v>
      </c>
    </row>
    <row r="387" spans="1:5" ht="15" customHeight="1" x14ac:dyDescent="0.2">
      <c r="A387" s="118"/>
      <c r="B387" s="122"/>
      <c r="C387" s="70" t="s">
        <v>44</v>
      </c>
      <c r="D387" s="111"/>
      <c r="E387" s="112">
        <f>SUM(E386:E386)</f>
        <v>2635257.46</v>
      </c>
    </row>
    <row r="388" spans="1:5" ht="15" customHeight="1" x14ac:dyDescent="0.2"/>
    <row r="389" spans="1:5" ht="15" customHeight="1" x14ac:dyDescent="0.25">
      <c r="A389" s="38" t="s">
        <v>16</v>
      </c>
      <c r="B389" s="40"/>
      <c r="C389" s="40"/>
      <c r="D389" s="43"/>
      <c r="E389" s="43"/>
    </row>
    <row r="390" spans="1:5" ht="15" customHeight="1" x14ac:dyDescent="0.2">
      <c r="A390" s="41" t="s">
        <v>61</v>
      </c>
      <c r="B390" s="45"/>
      <c r="C390" s="45"/>
      <c r="D390" s="45"/>
      <c r="E390" s="98" t="s">
        <v>79</v>
      </c>
    </row>
    <row r="391" spans="1:5" ht="15" customHeight="1" x14ac:dyDescent="0.2">
      <c r="A391" s="83"/>
      <c r="B391" s="84"/>
      <c r="C391" s="40"/>
      <c r="D391" s="83"/>
      <c r="E391" s="85"/>
    </row>
    <row r="392" spans="1:5" ht="15" customHeight="1" x14ac:dyDescent="0.2">
      <c r="B392" s="64"/>
      <c r="C392" s="66" t="s">
        <v>40</v>
      </c>
      <c r="D392" s="81" t="s">
        <v>49</v>
      </c>
      <c r="E392" s="66" t="s">
        <v>42</v>
      </c>
    </row>
    <row r="393" spans="1:5" ht="15" customHeight="1" x14ac:dyDescent="0.2">
      <c r="B393" s="126"/>
      <c r="C393" s="75">
        <v>4357</v>
      </c>
      <c r="D393" s="89" t="s">
        <v>64</v>
      </c>
      <c r="E393" s="53">
        <f>352047.14+20708.66+997092.26+58652.49+13370.5+786.5+13370.5+786.5+13370.5+786.5+13370.5+786.5+619391.09+36434.77+466841.77+27461.28</f>
        <v>2635257.46</v>
      </c>
    </row>
    <row r="394" spans="1:5" ht="15" customHeight="1" x14ac:dyDescent="0.2">
      <c r="B394" s="127"/>
      <c r="C394" s="70" t="s">
        <v>44</v>
      </c>
      <c r="D394" s="71"/>
      <c r="E394" s="72">
        <f>SUM(E393:E393)</f>
        <v>2635257.46</v>
      </c>
    </row>
    <row r="395" spans="1:5" ht="15" customHeight="1" x14ac:dyDescent="0.2"/>
    <row r="396" spans="1:5" ht="15" customHeight="1" x14ac:dyDescent="0.2"/>
    <row r="397" spans="1:5" ht="15" customHeight="1" x14ac:dyDescent="0.25">
      <c r="A397" s="35" t="s">
        <v>116</v>
      </c>
    </row>
    <row r="398" spans="1:5" ht="15" customHeight="1" x14ac:dyDescent="0.2">
      <c r="A398" s="178" t="s">
        <v>35</v>
      </c>
      <c r="B398" s="178"/>
      <c r="C398" s="178"/>
      <c r="D398" s="178"/>
      <c r="E398" s="178"/>
    </row>
    <row r="399" spans="1:5" ht="15" customHeight="1" x14ac:dyDescent="0.2">
      <c r="A399" s="176" t="s">
        <v>280</v>
      </c>
      <c r="B399" s="176"/>
      <c r="C399" s="176"/>
      <c r="D399" s="176"/>
      <c r="E399" s="176"/>
    </row>
    <row r="400" spans="1:5" ht="15" customHeight="1" x14ac:dyDescent="0.2">
      <c r="A400" s="176"/>
      <c r="B400" s="176"/>
      <c r="C400" s="176"/>
      <c r="D400" s="176"/>
      <c r="E400" s="176"/>
    </row>
    <row r="401" spans="1:5" ht="15" customHeight="1" x14ac:dyDescent="0.2">
      <c r="A401" s="176"/>
      <c r="B401" s="176"/>
      <c r="C401" s="176"/>
      <c r="D401" s="176"/>
      <c r="E401" s="176"/>
    </row>
    <row r="402" spans="1:5" ht="15" customHeight="1" x14ac:dyDescent="0.2">
      <c r="A402" s="176"/>
      <c r="B402" s="176"/>
      <c r="C402" s="176"/>
      <c r="D402" s="176"/>
      <c r="E402" s="176"/>
    </row>
    <row r="403" spans="1:5" ht="15" customHeight="1" x14ac:dyDescent="0.2">
      <c r="A403" s="176"/>
      <c r="B403" s="176"/>
      <c r="C403" s="176"/>
      <c r="D403" s="176"/>
      <c r="E403" s="176"/>
    </row>
    <row r="404" spans="1:5" ht="15" customHeight="1" x14ac:dyDescent="0.2">
      <c r="A404" s="176"/>
      <c r="B404" s="176"/>
      <c r="C404" s="176"/>
      <c r="D404" s="176"/>
      <c r="E404" s="176"/>
    </row>
    <row r="405" spans="1:5" ht="15" customHeight="1" x14ac:dyDescent="0.2">
      <c r="A405" s="176"/>
      <c r="B405" s="176"/>
      <c r="C405" s="176"/>
      <c r="D405" s="176"/>
      <c r="E405" s="176"/>
    </row>
    <row r="406" spans="1:5" ht="15" customHeight="1" x14ac:dyDescent="0.2">
      <c r="A406" s="176"/>
      <c r="B406" s="176"/>
      <c r="C406" s="176"/>
      <c r="D406" s="176"/>
      <c r="E406" s="176"/>
    </row>
    <row r="407" spans="1:5" ht="15" customHeight="1" x14ac:dyDescent="0.2">
      <c r="A407" s="125"/>
      <c r="B407" s="125"/>
      <c r="C407" s="125"/>
      <c r="D407" s="125"/>
      <c r="E407" s="125"/>
    </row>
    <row r="408" spans="1:5" ht="15" customHeight="1" x14ac:dyDescent="0.25">
      <c r="A408" s="58" t="s">
        <v>1</v>
      </c>
      <c r="B408" s="45"/>
      <c r="C408" s="45"/>
      <c r="D408" s="45"/>
      <c r="E408" s="45"/>
    </row>
    <row r="409" spans="1:5" ht="15" customHeight="1" x14ac:dyDescent="0.2">
      <c r="A409" s="61" t="s">
        <v>37</v>
      </c>
      <c r="E409" t="s">
        <v>38</v>
      </c>
    </row>
    <row r="410" spans="1:5" ht="15" customHeight="1" x14ac:dyDescent="0.25">
      <c r="B410" s="58"/>
      <c r="C410" s="45"/>
      <c r="D410" s="45"/>
      <c r="E410" s="46"/>
    </row>
    <row r="411" spans="1:5" ht="15" customHeight="1" x14ac:dyDescent="0.2">
      <c r="A411" s="64"/>
      <c r="B411" s="64"/>
      <c r="C411" s="47" t="s">
        <v>40</v>
      </c>
      <c r="D411" s="48" t="s">
        <v>41</v>
      </c>
      <c r="E411" s="66" t="s">
        <v>42</v>
      </c>
    </row>
    <row r="412" spans="1:5" ht="15" customHeight="1" x14ac:dyDescent="0.2">
      <c r="A412" s="118"/>
      <c r="B412" s="122"/>
      <c r="C412" s="75"/>
      <c r="D412" s="68" t="s">
        <v>112</v>
      </c>
      <c r="E412" s="53">
        <v>8910</v>
      </c>
    </row>
    <row r="413" spans="1:5" ht="15" customHeight="1" x14ac:dyDescent="0.2">
      <c r="A413" s="118"/>
      <c r="B413" s="122"/>
      <c r="C413" s="70" t="s">
        <v>44</v>
      </c>
      <c r="D413" s="111"/>
      <c r="E413" s="112">
        <f>SUM(E412:E412)</f>
        <v>8910</v>
      </c>
    </row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5">
      <c r="A417" s="38" t="s">
        <v>16</v>
      </c>
      <c r="B417" s="40"/>
      <c r="C417" s="40"/>
      <c r="D417" s="43"/>
      <c r="E417" s="43"/>
    </row>
    <row r="418" spans="1:5" ht="15" customHeight="1" x14ac:dyDescent="0.2">
      <c r="A418" s="41" t="s">
        <v>61</v>
      </c>
      <c r="B418" s="45"/>
      <c r="C418" s="45"/>
      <c r="D418" s="45"/>
      <c r="E418" s="98" t="s">
        <v>79</v>
      </c>
    </row>
    <row r="419" spans="1:5" ht="15" customHeight="1" x14ac:dyDescent="0.2">
      <c r="A419" s="83"/>
      <c r="B419" s="84"/>
      <c r="C419" s="40"/>
      <c r="D419" s="83"/>
      <c r="E419" s="85"/>
    </row>
    <row r="420" spans="1:5" ht="15" customHeight="1" x14ac:dyDescent="0.2">
      <c r="B420" s="64"/>
      <c r="C420" s="66" t="s">
        <v>40</v>
      </c>
      <c r="D420" s="81" t="s">
        <v>49</v>
      </c>
      <c r="E420" s="66" t="s">
        <v>42</v>
      </c>
    </row>
    <row r="421" spans="1:5" ht="15" customHeight="1" x14ac:dyDescent="0.2">
      <c r="B421" s="126"/>
      <c r="C421" s="75">
        <v>3114</v>
      </c>
      <c r="D421" s="89" t="s">
        <v>64</v>
      </c>
      <c r="E421" s="53">
        <f>8415+495</f>
        <v>8910</v>
      </c>
    </row>
    <row r="422" spans="1:5" ht="15" customHeight="1" x14ac:dyDescent="0.2">
      <c r="B422" s="127"/>
      <c r="C422" s="70" t="s">
        <v>44</v>
      </c>
      <c r="D422" s="71"/>
      <c r="E422" s="72">
        <f>SUM(E421:E421)</f>
        <v>8910</v>
      </c>
    </row>
    <row r="423" spans="1:5" ht="15" customHeight="1" x14ac:dyDescent="0.2"/>
    <row r="424" spans="1:5" ht="15" customHeight="1" x14ac:dyDescent="0.2"/>
    <row r="425" spans="1:5" ht="15" customHeight="1" x14ac:dyDescent="0.25">
      <c r="A425" s="35" t="s">
        <v>117</v>
      </c>
    </row>
    <row r="426" spans="1:5" ht="15" customHeight="1" x14ac:dyDescent="0.2">
      <c r="A426" s="177" t="s">
        <v>118</v>
      </c>
      <c r="B426" s="177"/>
      <c r="C426" s="177"/>
      <c r="D426" s="177"/>
      <c r="E426" s="177"/>
    </row>
    <row r="427" spans="1:5" ht="15" customHeight="1" x14ac:dyDescent="0.2">
      <c r="A427" s="177"/>
      <c r="B427" s="177"/>
      <c r="C427" s="177"/>
      <c r="D427" s="177"/>
      <c r="E427" s="177"/>
    </row>
    <row r="428" spans="1:5" ht="15" customHeight="1" x14ac:dyDescent="0.2">
      <c r="A428" s="176" t="s">
        <v>119</v>
      </c>
      <c r="B428" s="176"/>
      <c r="C428" s="176"/>
      <c r="D428" s="176"/>
      <c r="E428" s="176"/>
    </row>
    <row r="429" spans="1:5" ht="15" customHeight="1" x14ac:dyDescent="0.2">
      <c r="A429" s="176"/>
      <c r="B429" s="176"/>
      <c r="C429" s="176"/>
      <c r="D429" s="176"/>
      <c r="E429" s="176"/>
    </row>
    <row r="430" spans="1:5" ht="15" customHeight="1" x14ac:dyDescent="0.2">
      <c r="A430" s="176"/>
      <c r="B430" s="176"/>
      <c r="C430" s="176"/>
      <c r="D430" s="176"/>
      <c r="E430" s="176"/>
    </row>
    <row r="431" spans="1:5" ht="15" customHeight="1" x14ac:dyDescent="0.2">
      <c r="A431" s="176"/>
      <c r="B431" s="176"/>
      <c r="C431" s="176"/>
      <c r="D431" s="176"/>
      <c r="E431" s="176"/>
    </row>
    <row r="432" spans="1:5" ht="15" customHeight="1" x14ac:dyDescent="0.2">
      <c r="A432" s="176"/>
      <c r="B432" s="176"/>
      <c r="C432" s="176"/>
      <c r="D432" s="176"/>
      <c r="E432" s="176"/>
    </row>
    <row r="433" spans="1:5" ht="15" customHeight="1" x14ac:dyDescent="0.2">
      <c r="A433" s="176"/>
      <c r="B433" s="176"/>
      <c r="C433" s="176"/>
      <c r="D433" s="176"/>
      <c r="E433" s="176"/>
    </row>
    <row r="434" spans="1:5" ht="15" customHeight="1" x14ac:dyDescent="0.2">
      <c r="A434" s="176"/>
      <c r="B434" s="176"/>
      <c r="C434" s="176"/>
      <c r="D434" s="176"/>
      <c r="E434" s="176"/>
    </row>
    <row r="435" spans="1:5" ht="15" customHeight="1" x14ac:dyDescent="0.2">
      <c r="A435" s="176"/>
      <c r="B435" s="176"/>
      <c r="C435" s="176"/>
      <c r="D435" s="176"/>
      <c r="E435" s="176"/>
    </row>
    <row r="436" spans="1:5" ht="15" customHeight="1" x14ac:dyDescent="0.2">
      <c r="A436" s="176"/>
      <c r="B436" s="176"/>
      <c r="C436" s="176"/>
      <c r="D436" s="176"/>
      <c r="E436" s="176"/>
    </row>
    <row r="437" spans="1:5" ht="15" customHeight="1" x14ac:dyDescent="0.2"/>
    <row r="438" spans="1:5" ht="15" customHeight="1" x14ac:dyDescent="0.25">
      <c r="A438" s="38" t="s">
        <v>16</v>
      </c>
      <c r="B438" s="40"/>
      <c r="C438" s="40"/>
      <c r="D438" s="40"/>
      <c r="E438" s="40"/>
    </row>
    <row r="439" spans="1:5" ht="15" customHeight="1" x14ac:dyDescent="0.2">
      <c r="A439" s="41" t="s">
        <v>37</v>
      </c>
      <c r="B439" s="40"/>
      <c r="C439" s="40"/>
      <c r="D439" s="40"/>
      <c r="E439" s="42" t="s">
        <v>38</v>
      </c>
    </row>
    <row r="440" spans="1:5" ht="15" customHeight="1" x14ac:dyDescent="0.25">
      <c r="A440" s="38"/>
      <c r="B440" s="105"/>
      <c r="C440" s="40"/>
      <c r="D440" s="40"/>
      <c r="E440" s="106"/>
    </row>
    <row r="441" spans="1:5" ht="15" customHeight="1" x14ac:dyDescent="0.2">
      <c r="B441" s="66" t="s">
        <v>39</v>
      </c>
      <c r="C441" s="66" t="s">
        <v>40</v>
      </c>
      <c r="D441" s="117" t="s">
        <v>49</v>
      </c>
      <c r="E441" s="49" t="s">
        <v>42</v>
      </c>
    </row>
    <row r="442" spans="1:5" ht="15" customHeight="1" x14ac:dyDescent="0.2">
      <c r="B442" s="129">
        <v>13307</v>
      </c>
      <c r="C442" s="130">
        <v>4324</v>
      </c>
      <c r="D442" s="119" t="s">
        <v>50</v>
      </c>
      <c r="E442" s="131">
        <v>-209760</v>
      </c>
    </row>
    <row r="443" spans="1:5" ht="15" customHeight="1" x14ac:dyDescent="0.2">
      <c r="B443" s="78"/>
      <c r="C443" s="70" t="s">
        <v>44</v>
      </c>
      <c r="D443" s="111"/>
      <c r="E443" s="112">
        <f>SUM(E442:E442)</f>
        <v>-209760</v>
      </c>
    </row>
    <row r="444" spans="1:5" ht="15" customHeight="1" x14ac:dyDescent="0.2"/>
    <row r="445" spans="1:5" ht="15" customHeight="1" x14ac:dyDescent="0.25">
      <c r="A445" s="58" t="s">
        <v>16</v>
      </c>
      <c r="B445" s="45"/>
      <c r="C445" s="45"/>
      <c r="D445" s="45"/>
      <c r="E445" s="45"/>
    </row>
    <row r="446" spans="1:5" ht="15" customHeight="1" x14ac:dyDescent="0.2">
      <c r="A446" s="61" t="s">
        <v>120</v>
      </c>
      <c r="B446" s="62"/>
      <c r="C446" s="62"/>
      <c r="D446" s="62"/>
      <c r="E446" s="62" t="s">
        <v>121</v>
      </c>
    </row>
    <row r="447" spans="1:5" ht="15" customHeight="1" x14ac:dyDescent="0.2">
      <c r="A447" s="62"/>
      <c r="B447" s="132"/>
      <c r="C447" s="45"/>
      <c r="D447" s="62"/>
      <c r="E447" s="133"/>
    </row>
    <row r="448" spans="1:5" ht="15" customHeight="1" x14ac:dyDescent="0.2">
      <c r="B448" s="66" t="s">
        <v>39</v>
      </c>
      <c r="C448" s="47" t="s">
        <v>40</v>
      </c>
      <c r="D448" s="73" t="s">
        <v>41</v>
      </c>
      <c r="E448" s="49" t="s">
        <v>42</v>
      </c>
    </row>
    <row r="449" spans="1:7" ht="15" customHeight="1" x14ac:dyDescent="0.2">
      <c r="B449" s="129">
        <v>13307</v>
      </c>
      <c r="C449" s="65"/>
      <c r="D449" s="76" t="s">
        <v>48</v>
      </c>
      <c r="E449" s="134">
        <v>79040</v>
      </c>
    </row>
    <row r="450" spans="1:7" ht="15" customHeight="1" x14ac:dyDescent="0.2">
      <c r="B450" s="78"/>
      <c r="C450" s="55" t="s">
        <v>44</v>
      </c>
      <c r="D450" s="79"/>
      <c r="E450" s="80">
        <f>SUM(E449:E449)</f>
        <v>79040</v>
      </c>
    </row>
    <row r="451" spans="1:7" ht="15" customHeight="1" x14ac:dyDescent="0.2">
      <c r="A451" s="62"/>
      <c r="B451" s="62"/>
      <c r="C451" s="62"/>
      <c r="D451" s="62"/>
      <c r="E451" s="62"/>
    </row>
    <row r="452" spans="1:7" ht="15" customHeight="1" x14ac:dyDescent="0.25">
      <c r="A452" s="58" t="s">
        <v>16</v>
      </c>
      <c r="B452" s="45"/>
      <c r="C452" s="45"/>
      <c r="D452" s="45"/>
      <c r="E452" s="45"/>
    </row>
    <row r="453" spans="1:7" ht="15" customHeight="1" x14ac:dyDescent="0.2">
      <c r="A453" s="61" t="s">
        <v>122</v>
      </c>
      <c r="B453" s="62"/>
      <c r="C453" s="62"/>
      <c r="D453" s="62"/>
      <c r="E453" s="62" t="s">
        <v>123</v>
      </c>
    </row>
    <row r="454" spans="1:7" ht="15" customHeight="1" x14ac:dyDescent="0.2">
      <c r="A454" s="62"/>
      <c r="B454" s="132"/>
      <c r="C454" s="45"/>
      <c r="D454" s="62"/>
      <c r="E454" s="133"/>
    </row>
    <row r="455" spans="1:7" ht="15" customHeight="1" x14ac:dyDescent="0.2">
      <c r="A455" s="86"/>
      <c r="B455" s="66" t="s">
        <v>39</v>
      </c>
      <c r="C455" s="47" t="s">
        <v>40</v>
      </c>
      <c r="D455" s="73" t="s">
        <v>41</v>
      </c>
      <c r="E455" s="49" t="s">
        <v>42</v>
      </c>
    </row>
    <row r="456" spans="1:7" ht="15" customHeight="1" x14ac:dyDescent="0.2">
      <c r="A456" s="135"/>
      <c r="B456" s="129">
        <v>13307</v>
      </c>
      <c r="C456" s="65"/>
      <c r="D456" s="76" t="s">
        <v>48</v>
      </c>
      <c r="E456" s="136">
        <v>130720</v>
      </c>
    </row>
    <row r="457" spans="1:7" ht="15" customHeight="1" x14ac:dyDescent="0.2">
      <c r="A457" s="137"/>
      <c r="B457" s="78"/>
      <c r="C457" s="55" t="s">
        <v>44</v>
      </c>
      <c r="D457" s="79"/>
      <c r="E457" s="80">
        <f>SUM(E456)</f>
        <v>130720</v>
      </c>
      <c r="G457" s="128">
        <f>+E450+E457</f>
        <v>209760</v>
      </c>
    </row>
    <row r="458" spans="1:7" ht="15" customHeight="1" x14ac:dyDescent="0.2"/>
    <row r="459" spans="1:7" ht="15" customHeight="1" x14ac:dyDescent="0.2"/>
    <row r="460" spans="1:7" ht="15" customHeight="1" x14ac:dyDescent="0.25">
      <c r="A460" s="35" t="s">
        <v>124</v>
      </c>
    </row>
    <row r="461" spans="1:7" ht="15" customHeight="1" x14ac:dyDescent="0.2">
      <c r="A461" s="177" t="s">
        <v>67</v>
      </c>
      <c r="B461" s="177"/>
      <c r="C461" s="177"/>
      <c r="D461" s="177"/>
      <c r="E461" s="177"/>
    </row>
    <row r="462" spans="1:7" ht="15" customHeight="1" x14ac:dyDescent="0.2">
      <c r="A462" s="177"/>
      <c r="B462" s="177"/>
      <c r="C462" s="177"/>
      <c r="D462" s="177"/>
      <c r="E462" s="177"/>
    </row>
    <row r="463" spans="1:7" ht="15" customHeight="1" x14ac:dyDescent="0.2">
      <c r="A463" s="176" t="s">
        <v>125</v>
      </c>
      <c r="B463" s="176"/>
      <c r="C463" s="176"/>
      <c r="D463" s="176"/>
      <c r="E463" s="176"/>
    </row>
    <row r="464" spans="1:7" ht="15" customHeight="1" x14ac:dyDescent="0.2">
      <c r="A464" s="176"/>
      <c r="B464" s="176"/>
      <c r="C464" s="176"/>
      <c r="D464" s="176"/>
      <c r="E464" s="176"/>
    </row>
    <row r="465" spans="1:5" ht="15" customHeight="1" x14ac:dyDescent="0.2">
      <c r="A465" s="176"/>
      <c r="B465" s="176"/>
      <c r="C465" s="176"/>
      <c r="D465" s="176"/>
      <c r="E465" s="176"/>
    </row>
    <row r="466" spans="1:5" ht="15" customHeight="1" x14ac:dyDescent="0.2">
      <c r="A466" s="176"/>
      <c r="B466" s="176"/>
      <c r="C466" s="176"/>
      <c r="D466" s="176"/>
      <c r="E466" s="176"/>
    </row>
    <row r="467" spans="1:5" ht="15" customHeight="1" x14ac:dyDescent="0.2">
      <c r="A467" s="176"/>
      <c r="B467" s="176"/>
      <c r="C467" s="176"/>
      <c r="D467" s="176"/>
      <c r="E467" s="176"/>
    </row>
    <row r="468" spans="1:5" ht="15" customHeight="1" x14ac:dyDescent="0.2">
      <c r="A468" s="176"/>
      <c r="B468" s="176"/>
      <c r="C468" s="176"/>
      <c r="D468" s="176"/>
      <c r="E468" s="176"/>
    </row>
    <row r="469" spans="1:5" ht="15" customHeight="1" x14ac:dyDescent="0.2">
      <c r="A469" s="45"/>
      <c r="B469" s="91"/>
      <c r="C469" s="92"/>
      <c r="D469" s="45"/>
      <c r="E469" s="93"/>
    </row>
    <row r="470" spans="1:5" ht="15" customHeight="1" x14ac:dyDescent="0.25">
      <c r="A470" s="58" t="s">
        <v>16</v>
      </c>
      <c r="B470" s="45"/>
      <c r="C470" s="45"/>
      <c r="D470" s="45"/>
      <c r="E470" s="43"/>
    </row>
    <row r="471" spans="1:5" ht="15" customHeight="1" x14ac:dyDescent="0.2">
      <c r="A471" s="61" t="s">
        <v>68</v>
      </c>
      <c r="B471" s="45"/>
      <c r="C471" s="45"/>
      <c r="D471" s="45"/>
      <c r="E471" s="98" t="s">
        <v>69</v>
      </c>
    </row>
    <row r="472" spans="1:5" ht="15" customHeight="1" x14ac:dyDescent="0.2">
      <c r="A472" s="61"/>
      <c r="B472" s="43"/>
      <c r="C472" s="45"/>
      <c r="D472" s="45"/>
      <c r="E472" s="46"/>
    </row>
    <row r="473" spans="1:5" ht="15" customHeight="1" x14ac:dyDescent="0.2">
      <c r="A473" s="64"/>
      <c r="B473" s="64"/>
      <c r="C473" s="47" t="s">
        <v>40</v>
      </c>
      <c r="D473" s="81" t="s">
        <v>49</v>
      </c>
      <c r="E473" s="66" t="s">
        <v>42</v>
      </c>
    </row>
    <row r="474" spans="1:5" ht="15" customHeight="1" x14ac:dyDescent="0.2">
      <c r="A474" s="74"/>
      <c r="B474" s="88"/>
      <c r="C474" s="99">
        <v>6113</v>
      </c>
      <c r="D474" s="89" t="s">
        <v>65</v>
      </c>
      <c r="E474" s="100">
        <v>-550000</v>
      </c>
    </row>
    <row r="475" spans="1:5" ht="15" customHeight="1" x14ac:dyDescent="0.2">
      <c r="A475" s="74"/>
      <c r="B475" s="88"/>
      <c r="C475" s="99">
        <v>6113</v>
      </c>
      <c r="D475" s="89" t="s">
        <v>57</v>
      </c>
      <c r="E475" s="100">
        <v>550000</v>
      </c>
    </row>
    <row r="476" spans="1:5" ht="15" customHeight="1" x14ac:dyDescent="0.2">
      <c r="A476" s="101"/>
      <c r="B476" s="101"/>
      <c r="C476" s="55" t="s">
        <v>44</v>
      </c>
      <c r="D476" s="102"/>
      <c r="E476" s="57">
        <f>SUM(E474:E475)</f>
        <v>0</v>
      </c>
    </row>
    <row r="477" spans="1:5" ht="15" customHeight="1" x14ac:dyDescent="0.2"/>
    <row r="478" spans="1:5" ht="15" customHeight="1" x14ac:dyDescent="0.2"/>
    <row r="479" spans="1:5" ht="15" customHeight="1" x14ac:dyDescent="0.25">
      <c r="A479" s="35" t="s">
        <v>126</v>
      </c>
    </row>
    <row r="480" spans="1:5" ht="15" customHeight="1" x14ac:dyDescent="0.2">
      <c r="A480" s="177" t="s">
        <v>67</v>
      </c>
      <c r="B480" s="177"/>
      <c r="C480" s="177"/>
      <c r="D480" s="177"/>
      <c r="E480" s="177"/>
    </row>
    <row r="481" spans="1:5" ht="15" customHeight="1" x14ac:dyDescent="0.2">
      <c r="A481" s="177"/>
      <c r="B481" s="177"/>
      <c r="C481" s="177"/>
      <c r="D481" s="177"/>
      <c r="E481" s="177"/>
    </row>
    <row r="482" spans="1:5" ht="15" customHeight="1" x14ac:dyDescent="0.2">
      <c r="A482" s="176" t="s">
        <v>127</v>
      </c>
      <c r="B482" s="176"/>
      <c r="C482" s="176"/>
      <c r="D482" s="176"/>
      <c r="E482" s="176"/>
    </row>
    <row r="483" spans="1:5" ht="15" customHeight="1" x14ac:dyDescent="0.2">
      <c r="A483" s="176"/>
      <c r="B483" s="176"/>
      <c r="C483" s="176"/>
      <c r="D483" s="176"/>
      <c r="E483" s="176"/>
    </row>
    <row r="484" spans="1:5" ht="15" customHeight="1" x14ac:dyDescent="0.2">
      <c r="A484" s="176"/>
      <c r="B484" s="176"/>
      <c r="C484" s="176"/>
      <c r="D484" s="176"/>
      <c r="E484" s="176"/>
    </row>
    <row r="485" spans="1:5" ht="15" customHeight="1" x14ac:dyDescent="0.2">
      <c r="A485" s="176"/>
      <c r="B485" s="176"/>
      <c r="C485" s="176"/>
      <c r="D485" s="176"/>
      <c r="E485" s="176"/>
    </row>
    <row r="486" spans="1:5" ht="15" customHeight="1" x14ac:dyDescent="0.2">
      <c r="A486" s="176"/>
      <c r="B486" s="176"/>
      <c r="C486" s="176"/>
      <c r="D486" s="176"/>
      <c r="E486" s="176"/>
    </row>
    <row r="487" spans="1:5" ht="15" customHeight="1" x14ac:dyDescent="0.2">
      <c r="A487" s="176"/>
      <c r="B487" s="176"/>
      <c r="C487" s="176"/>
      <c r="D487" s="176"/>
      <c r="E487" s="176"/>
    </row>
    <row r="488" spans="1:5" ht="15" customHeight="1" x14ac:dyDescent="0.2">
      <c r="A488" s="45"/>
      <c r="B488" s="91"/>
      <c r="C488" s="92"/>
      <c r="D488" s="45"/>
      <c r="E488" s="93"/>
    </row>
    <row r="489" spans="1:5" ht="15" customHeight="1" x14ac:dyDescent="0.25">
      <c r="A489" s="58" t="s">
        <v>16</v>
      </c>
      <c r="B489" s="45"/>
      <c r="C489" s="45"/>
      <c r="D489" s="45"/>
      <c r="E489" s="43"/>
    </row>
    <row r="490" spans="1:5" ht="15" customHeight="1" x14ac:dyDescent="0.2">
      <c r="A490" s="61" t="s">
        <v>68</v>
      </c>
      <c r="B490" s="45"/>
      <c r="C490" s="45"/>
      <c r="D490" s="45"/>
      <c r="E490" s="98" t="s">
        <v>69</v>
      </c>
    </row>
    <row r="491" spans="1:5" ht="15" customHeight="1" x14ac:dyDescent="0.2">
      <c r="A491" s="61"/>
      <c r="B491" s="43"/>
      <c r="C491" s="45"/>
      <c r="D491" s="45"/>
      <c r="E491" s="46"/>
    </row>
    <row r="492" spans="1:5" ht="15" customHeight="1" x14ac:dyDescent="0.2">
      <c r="A492" s="64"/>
      <c r="B492" s="64"/>
      <c r="C492" s="47" t="s">
        <v>40</v>
      </c>
      <c r="D492" s="81" t="s">
        <v>49</v>
      </c>
      <c r="E492" s="66" t="s">
        <v>42</v>
      </c>
    </row>
    <row r="493" spans="1:5" ht="15" customHeight="1" x14ac:dyDescent="0.2">
      <c r="A493" s="74"/>
      <c r="B493" s="88"/>
      <c r="C493" s="99">
        <v>5213</v>
      </c>
      <c r="D493" s="89" t="s">
        <v>50</v>
      </c>
      <c r="E493" s="100">
        <v>-900000</v>
      </c>
    </row>
    <row r="494" spans="1:5" ht="15" customHeight="1" x14ac:dyDescent="0.2">
      <c r="A494" s="74"/>
      <c r="B494" s="88"/>
      <c r="C494" s="99">
        <v>5273</v>
      </c>
      <c r="D494" s="89" t="s">
        <v>65</v>
      </c>
      <c r="E494" s="100">
        <v>900000</v>
      </c>
    </row>
    <row r="495" spans="1:5" ht="15" customHeight="1" x14ac:dyDescent="0.2">
      <c r="A495" s="101"/>
      <c r="B495" s="101"/>
      <c r="C495" s="55" t="s">
        <v>44</v>
      </c>
      <c r="D495" s="102"/>
      <c r="E495" s="57">
        <f>SUM(E493:E494)</f>
        <v>0</v>
      </c>
    </row>
    <row r="496" spans="1:5" ht="15" customHeight="1" x14ac:dyDescent="0.2"/>
    <row r="497" spans="1:5" ht="15" customHeight="1" x14ac:dyDescent="0.2"/>
    <row r="498" spans="1:5" ht="15" customHeight="1" x14ac:dyDescent="0.25">
      <c r="A498" s="35" t="s">
        <v>128</v>
      </c>
    </row>
    <row r="499" spans="1:5" ht="15" customHeight="1" x14ac:dyDescent="0.2">
      <c r="A499" s="177" t="s">
        <v>129</v>
      </c>
      <c r="B499" s="177"/>
      <c r="C499" s="177"/>
      <c r="D499" s="177"/>
      <c r="E499" s="177"/>
    </row>
    <row r="500" spans="1:5" ht="15" customHeight="1" x14ac:dyDescent="0.2">
      <c r="A500" s="177"/>
      <c r="B500" s="177"/>
      <c r="C500" s="177"/>
      <c r="D500" s="177"/>
      <c r="E500" s="177"/>
    </row>
    <row r="501" spans="1:5" ht="15" customHeight="1" x14ac:dyDescent="0.2">
      <c r="A501" s="176" t="s">
        <v>130</v>
      </c>
      <c r="B501" s="176"/>
      <c r="C501" s="176"/>
      <c r="D501" s="176"/>
      <c r="E501" s="176"/>
    </row>
    <row r="502" spans="1:5" ht="15" customHeight="1" x14ac:dyDescent="0.2">
      <c r="A502" s="176"/>
      <c r="B502" s="176"/>
      <c r="C502" s="176"/>
      <c r="D502" s="176"/>
      <c r="E502" s="176"/>
    </row>
    <row r="503" spans="1:5" ht="15" customHeight="1" x14ac:dyDescent="0.2">
      <c r="A503" s="176"/>
      <c r="B503" s="176"/>
      <c r="C503" s="176"/>
      <c r="D503" s="176"/>
      <c r="E503" s="176"/>
    </row>
    <row r="504" spans="1:5" ht="15" customHeight="1" x14ac:dyDescent="0.2">
      <c r="A504" s="176"/>
      <c r="B504" s="176"/>
      <c r="C504" s="176"/>
      <c r="D504" s="176"/>
      <c r="E504" s="176"/>
    </row>
    <row r="505" spans="1:5" ht="15" customHeight="1" x14ac:dyDescent="0.2">
      <c r="A505" s="176"/>
      <c r="B505" s="176"/>
      <c r="C505" s="176"/>
      <c r="D505" s="176"/>
      <c r="E505" s="176"/>
    </row>
    <row r="506" spans="1:5" ht="15" customHeight="1" x14ac:dyDescent="0.2">
      <c r="A506" s="176"/>
      <c r="B506" s="176"/>
      <c r="C506" s="176"/>
      <c r="D506" s="176"/>
      <c r="E506" s="176"/>
    </row>
    <row r="507" spans="1:5" ht="15" customHeight="1" x14ac:dyDescent="0.2">
      <c r="A507" s="176"/>
      <c r="B507" s="176"/>
      <c r="C507" s="176"/>
      <c r="D507" s="176"/>
      <c r="E507" s="176"/>
    </row>
    <row r="508" spans="1:5" ht="15" customHeight="1" x14ac:dyDescent="0.2">
      <c r="A508" s="45"/>
      <c r="B508" s="91"/>
      <c r="C508" s="92"/>
      <c r="D508" s="45"/>
      <c r="E508" s="93"/>
    </row>
    <row r="509" spans="1:5" ht="15" customHeight="1" x14ac:dyDescent="0.25">
      <c r="A509" s="58" t="s">
        <v>16</v>
      </c>
      <c r="B509" s="45"/>
      <c r="C509" s="45"/>
      <c r="D509" s="45"/>
      <c r="E509" s="43"/>
    </row>
    <row r="510" spans="1:5" ht="15" customHeight="1" x14ac:dyDescent="0.2">
      <c r="A510" s="61" t="s">
        <v>131</v>
      </c>
      <c r="B510" s="45"/>
      <c r="C510" s="45"/>
      <c r="D510" s="45"/>
      <c r="E510" s="98" t="s">
        <v>132</v>
      </c>
    </row>
    <row r="511" spans="1:5" ht="15" customHeight="1" x14ac:dyDescent="0.2">
      <c r="A511" s="61"/>
      <c r="B511" s="43"/>
      <c r="C511" s="45"/>
      <c r="D511" s="45"/>
      <c r="E511" s="46"/>
    </row>
    <row r="512" spans="1:5" ht="15" customHeight="1" x14ac:dyDescent="0.2">
      <c r="A512" s="64"/>
      <c r="B512" s="64"/>
      <c r="C512" s="47" t="s">
        <v>40</v>
      </c>
      <c r="D512" s="81" t="s">
        <v>49</v>
      </c>
      <c r="E512" s="66" t="s">
        <v>42</v>
      </c>
    </row>
    <row r="513" spans="1:5" ht="15" customHeight="1" x14ac:dyDescent="0.2">
      <c r="A513" s="74"/>
      <c r="B513" s="88"/>
      <c r="C513" s="99">
        <v>6172</v>
      </c>
      <c r="D513" s="89" t="s">
        <v>65</v>
      </c>
      <c r="E513" s="100">
        <v>-386474</v>
      </c>
    </row>
    <row r="514" spans="1:5" ht="15" customHeight="1" x14ac:dyDescent="0.2">
      <c r="A514" s="74"/>
      <c r="B514" s="88"/>
      <c r="C514" s="99">
        <v>6172</v>
      </c>
      <c r="D514" s="89" t="s">
        <v>133</v>
      </c>
      <c r="E514" s="100">
        <v>386474</v>
      </c>
    </row>
    <row r="515" spans="1:5" ht="15" customHeight="1" x14ac:dyDescent="0.2">
      <c r="A515" s="101"/>
      <c r="B515" s="101"/>
      <c r="C515" s="55" t="s">
        <v>44</v>
      </c>
      <c r="D515" s="102"/>
      <c r="E515" s="57">
        <f>SUM(E513:E514)</f>
        <v>0</v>
      </c>
    </row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5" t="s">
        <v>134</v>
      </c>
    </row>
    <row r="523" spans="1:5" ht="15" customHeight="1" x14ac:dyDescent="0.2">
      <c r="A523" s="177" t="s">
        <v>135</v>
      </c>
      <c r="B523" s="177"/>
      <c r="C523" s="177"/>
      <c r="D523" s="177"/>
      <c r="E523" s="177"/>
    </row>
    <row r="524" spans="1:5" ht="15" customHeight="1" x14ac:dyDescent="0.2">
      <c r="A524" s="177"/>
      <c r="B524" s="177"/>
      <c r="C524" s="177"/>
      <c r="D524" s="177"/>
      <c r="E524" s="177"/>
    </row>
    <row r="525" spans="1:5" ht="15" customHeight="1" x14ac:dyDescent="0.2">
      <c r="A525" s="176" t="s">
        <v>136</v>
      </c>
      <c r="B525" s="176"/>
      <c r="C525" s="176"/>
      <c r="D525" s="176"/>
      <c r="E525" s="176"/>
    </row>
    <row r="526" spans="1:5" ht="15" customHeight="1" x14ac:dyDescent="0.2">
      <c r="A526" s="176"/>
      <c r="B526" s="176"/>
      <c r="C526" s="176"/>
      <c r="D526" s="176"/>
      <c r="E526" s="176"/>
    </row>
    <row r="527" spans="1:5" ht="15" customHeight="1" x14ac:dyDescent="0.2">
      <c r="A527" s="176"/>
      <c r="B527" s="176"/>
      <c r="C527" s="176"/>
      <c r="D527" s="176"/>
      <c r="E527" s="176"/>
    </row>
    <row r="528" spans="1:5" ht="15" customHeight="1" x14ac:dyDescent="0.2">
      <c r="A528" s="176"/>
      <c r="B528" s="176"/>
      <c r="C528" s="176"/>
      <c r="D528" s="176"/>
      <c r="E528" s="176"/>
    </row>
    <row r="529" spans="1:5" ht="15" customHeight="1" x14ac:dyDescent="0.2">
      <c r="A529" s="176"/>
      <c r="B529" s="176"/>
      <c r="C529" s="176"/>
      <c r="D529" s="176"/>
      <c r="E529" s="176"/>
    </row>
    <row r="530" spans="1:5" ht="15" customHeight="1" x14ac:dyDescent="0.2">
      <c r="A530" s="176"/>
      <c r="B530" s="176"/>
      <c r="C530" s="176"/>
      <c r="D530" s="176"/>
      <c r="E530" s="176"/>
    </row>
    <row r="531" spans="1:5" ht="15" customHeight="1" x14ac:dyDescent="0.2">
      <c r="A531" s="176"/>
      <c r="B531" s="176"/>
      <c r="C531" s="176"/>
      <c r="D531" s="176"/>
      <c r="E531" s="176"/>
    </row>
    <row r="532" spans="1:5" ht="15" customHeight="1" x14ac:dyDescent="0.2">
      <c r="A532" s="176"/>
      <c r="B532" s="176"/>
      <c r="C532" s="176"/>
      <c r="D532" s="176"/>
      <c r="E532" s="176"/>
    </row>
    <row r="533" spans="1:5" ht="15" customHeight="1" x14ac:dyDescent="0.2"/>
    <row r="534" spans="1:5" ht="15" customHeight="1" x14ac:dyDescent="0.25">
      <c r="A534" s="58" t="s">
        <v>16</v>
      </c>
      <c r="B534" s="45"/>
      <c r="C534" s="45"/>
      <c r="D534" s="45"/>
      <c r="E534" s="43"/>
    </row>
    <row r="535" spans="1:5" ht="15" customHeight="1" x14ac:dyDescent="0.2">
      <c r="A535" s="41" t="s">
        <v>137</v>
      </c>
      <c r="B535" s="45"/>
      <c r="C535" s="45"/>
      <c r="D535" s="45"/>
      <c r="E535" s="42" t="s">
        <v>138</v>
      </c>
    </row>
    <row r="536" spans="1:5" ht="15" customHeight="1" x14ac:dyDescent="0.2">
      <c r="A536" s="61"/>
      <c r="B536" s="43"/>
      <c r="C536" s="45"/>
      <c r="D536" s="45"/>
      <c r="E536" s="46"/>
    </row>
    <row r="537" spans="1:5" ht="15" customHeight="1" x14ac:dyDescent="0.2">
      <c r="A537" s="64"/>
      <c r="B537" s="64"/>
      <c r="C537" s="47" t="s">
        <v>40</v>
      </c>
      <c r="D537" s="81" t="s">
        <v>49</v>
      </c>
      <c r="E537" s="49" t="s">
        <v>42</v>
      </c>
    </row>
    <row r="538" spans="1:5" ht="15" customHeight="1" x14ac:dyDescent="0.2">
      <c r="A538" s="64"/>
      <c r="B538" s="64"/>
      <c r="C538" s="75">
        <v>3319</v>
      </c>
      <c r="D538" s="68" t="s">
        <v>139</v>
      </c>
      <c r="E538" s="138">
        <v>-892000</v>
      </c>
    </row>
    <row r="539" spans="1:5" ht="15" customHeight="1" x14ac:dyDescent="0.2">
      <c r="A539" s="64"/>
      <c r="B539" s="64"/>
      <c r="C539" s="75">
        <v>3314</v>
      </c>
      <c r="D539" s="82" t="s">
        <v>101</v>
      </c>
      <c r="E539" s="138">
        <f>135000+76000+168000+195000+65000+84000+69000</f>
        <v>792000</v>
      </c>
    </row>
    <row r="540" spans="1:5" ht="15" customHeight="1" x14ac:dyDescent="0.2">
      <c r="A540" s="101"/>
      <c r="B540" s="101"/>
      <c r="C540" s="55" t="s">
        <v>44</v>
      </c>
      <c r="D540" s="56"/>
      <c r="E540" s="57">
        <f>SUM(E538:E539)</f>
        <v>-100000</v>
      </c>
    </row>
    <row r="541" spans="1:5" ht="15" customHeight="1" x14ac:dyDescent="0.2"/>
    <row r="542" spans="1:5" ht="15" customHeight="1" x14ac:dyDescent="0.2">
      <c r="B542" s="66" t="s">
        <v>39</v>
      </c>
      <c r="C542" s="47" t="s">
        <v>40</v>
      </c>
      <c r="D542" s="73" t="s">
        <v>41</v>
      </c>
      <c r="E542" s="49" t="s">
        <v>42</v>
      </c>
    </row>
    <row r="543" spans="1:5" ht="15" customHeight="1" x14ac:dyDescent="0.2">
      <c r="B543" s="124">
        <v>160</v>
      </c>
      <c r="C543" s="75"/>
      <c r="D543" s="76" t="s">
        <v>97</v>
      </c>
      <c r="E543" s="100">
        <v>100000</v>
      </c>
    </row>
    <row r="544" spans="1:5" ht="15" customHeight="1" x14ac:dyDescent="0.2">
      <c r="B544" s="78"/>
      <c r="C544" s="55" t="s">
        <v>44</v>
      </c>
      <c r="D544" s="79"/>
      <c r="E544" s="80">
        <f>SUM(E543:E543)</f>
        <v>100000</v>
      </c>
    </row>
    <row r="545" spans="1:5" ht="15" customHeight="1" x14ac:dyDescent="0.2"/>
    <row r="546" spans="1:5" ht="15" customHeight="1" x14ac:dyDescent="0.2"/>
    <row r="547" spans="1:5" ht="15" customHeight="1" x14ac:dyDescent="0.25">
      <c r="A547" s="35" t="s">
        <v>140</v>
      </c>
    </row>
    <row r="548" spans="1:5" ht="15" customHeight="1" x14ac:dyDescent="0.2">
      <c r="A548" s="177" t="s">
        <v>135</v>
      </c>
      <c r="B548" s="177"/>
      <c r="C548" s="177"/>
      <c r="D548" s="177"/>
      <c r="E548" s="177"/>
    </row>
    <row r="549" spans="1:5" ht="15" customHeight="1" x14ac:dyDescent="0.2">
      <c r="A549" s="177"/>
      <c r="B549" s="177"/>
      <c r="C549" s="177"/>
      <c r="D549" s="177"/>
      <c r="E549" s="177"/>
    </row>
    <row r="550" spans="1:5" ht="15" customHeight="1" x14ac:dyDescent="0.2">
      <c r="A550" s="176" t="s">
        <v>141</v>
      </c>
      <c r="B550" s="176"/>
      <c r="C550" s="176"/>
      <c r="D550" s="176"/>
      <c r="E550" s="176"/>
    </row>
    <row r="551" spans="1:5" ht="15" customHeight="1" x14ac:dyDescent="0.2">
      <c r="A551" s="176"/>
      <c r="B551" s="176"/>
      <c r="C551" s="176"/>
      <c r="D551" s="176"/>
      <c r="E551" s="176"/>
    </row>
    <row r="552" spans="1:5" ht="15" customHeight="1" x14ac:dyDescent="0.2">
      <c r="A552" s="176"/>
      <c r="B552" s="176"/>
      <c r="C552" s="176"/>
      <c r="D552" s="176"/>
      <c r="E552" s="176"/>
    </row>
    <row r="553" spans="1:5" ht="15" customHeight="1" x14ac:dyDescent="0.2">
      <c r="A553" s="176"/>
      <c r="B553" s="176"/>
      <c r="C553" s="176"/>
      <c r="D553" s="176"/>
      <c r="E553" s="176"/>
    </row>
    <row r="554" spans="1:5" ht="15" customHeight="1" x14ac:dyDescent="0.2">
      <c r="A554" s="176"/>
      <c r="B554" s="176"/>
      <c r="C554" s="176"/>
      <c r="D554" s="176"/>
      <c r="E554" s="176"/>
    </row>
    <row r="555" spans="1:5" ht="15" customHeight="1" x14ac:dyDescent="0.2">
      <c r="A555" s="176"/>
      <c r="B555" s="176"/>
      <c r="C555" s="176"/>
      <c r="D555" s="176"/>
      <c r="E555" s="176"/>
    </row>
    <row r="556" spans="1:5" ht="15" customHeight="1" x14ac:dyDescent="0.2">
      <c r="A556" s="176"/>
      <c r="B556" s="176"/>
      <c r="C556" s="176"/>
      <c r="D556" s="176"/>
      <c r="E556" s="176"/>
    </row>
    <row r="557" spans="1:5" ht="15" customHeight="1" x14ac:dyDescent="0.2"/>
    <row r="558" spans="1:5" ht="15" customHeight="1" x14ac:dyDescent="0.25">
      <c r="A558" s="58" t="s">
        <v>16</v>
      </c>
      <c r="B558" s="45"/>
      <c r="C558" s="45"/>
      <c r="D558" s="45"/>
      <c r="E558" s="43"/>
    </row>
    <row r="559" spans="1:5" ht="15" customHeight="1" x14ac:dyDescent="0.2">
      <c r="A559" s="41" t="s">
        <v>137</v>
      </c>
      <c r="B559" s="45"/>
      <c r="C559" s="45"/>
      <c r="D559" s="45"/>
      <c r="E559" s="98" t="s">
        <v>138</v>
      </c>
    </row>
    <row r="560" spans="1:5" ht="15" customHeight="1" x14ac:dyDescent="0.2">
      <c r="A560" s="61"/>
      <c r="B560" s="43"/>
      <c r="C560" s="45"/>
      <c r="D560" s="45"/>
      <c r="E560" s="46"/>
    </row>
    <row r="561" spans="1:5" ht="15" customHeight="1" x14ac:dyDescent="0.2">
      <c r="A561" s="64"/>
      <c r="B561" s="64"/>
      <c r="C561" s="47" t="s">
        <v>40</v>
      </c>
      <c r="D561" s="81" t="s">
        <v>49</v>
      </c>
      <c r="E561" s="49" t="s">
        <v>42</v>
      </c>
    </row>
    <row r="562" spans="1:5" ht="15" customHeight="1" x14ac:dyDescent="0.2">
      <c r="A562" s="64"/>
      <c r="B562" s="64"/>
      <c r="C562" s="75">
        <v>3312</v>
      </c>
      <c r="D562" s="68" t="s">
        <v>139</v>
      </c>
      <c r="E562" s="53">
        <v>-10240000</v>
      </c>
    </row>
    <row r="563" spans="1:5" ht="15" customHeight="1" x14ac:dyDescent="0.2">
      <c r="A563" s="64"/>
      <c r="B563" s="64"/>
      <c r="C563" s="75">
        <v>3311</v>
      </c>
      <c r="D563" s="68" t="s">
        <v>139</v>
      </c>
      <c r="E563" s="53">
        <f>400000+800000</f>
        <v>1200000</v>
      </c>
    </row>
    <row r="564" spans="1:5" ht="15" customHeight="1" x14ac:dyDescent="0.2">
      <c r="A564" s="64"/>
      <c r="B564" s="64"/>
      <c r="C564" s="75">
        <v>3312</v>
      </c>
      <c r="D564" s="68" t="s">
        <v>139</v>
      </c>
      <c r="E564" s="53">
        <f>1950000+900000</f>
        <v>2850000</v>
      </c>
    </row>
    <row r="565" spans="1:5" ht="15" customHeight="1" x14ac:dyDescent="0.2">
      <c r="A565" s="64"/>
      <c r="B565" s="64"/>
      <c r="C565" s="75">
        <v>3313</v>
      </c>
      <c r="D565" s="68" t="s">
        <v>139</v>
      </c>
      <c r="E565" s="53">
        <v>300000</v>
      </c>
    </row>
    <row r="566" spans="1:5" ht="15" customHeight="1" x14ac:dyDescent="0.2">
      <c r="A566" s="64"/>
      <c r="B566" s="64"/>
      <c r="C566" s="75">
        <v>3319</v>
      </c>
      <c r="D566" s="139" t="s">
        <v>139</v>
      </c>
      <c r="E566" s="53">
        <f>2450000+300000</f>
        <v>2750000</v>
      </c>
    </row>
    <row r="567" spans="1:5" ht="15" customHeight="1" x14ac:dyDescent="0.2">
      <c r="A567" s="64"/>
      <c r="B567" s="64"/>
      <c r="C567" s="75">
        <v>3312</v>
      </c>
      <c r="D567" s="102" t="s">
        <v>101</v>
      </c>
      <c r="E567" s="53">
        <v>940000</v>
      </c>
    </row>
    <row r="568" spans="1:5" ht="15" customHeight="1" x14ac:dyDescent="0.2">
      <c r="A568" s="64"/>
      <c r="B568" s="64"/>
      <c r="C568" s="75">
        <v>3313</v>
      </c>
      <c r="D568" s="102" t="s">
        <v>101</v>
      </c>
      <c r="E568" s="53">
        <v>1000000</v>
      </c>
    </row>
    <row r="569" spans="1:5" ht="15" customHeight="1" x14ac:dyDescent="0.2">
      <c r="A569" s="64"/>
      <c r="B569" s="64"/>
      <c r="C569" s="75">
        <v>3319</v>
      </c>
      <c r="D569" s="102" t="s">
        <v>101</v>
      </c>
      <c r="E569" s="53">
        <v>300000</v>
      </c>
    </row>
    <row r="570" spans="1:5" ht="15" customHeight="1" x14ac:dyDescent="0.2">
      <c r="A570" s="101"/>
      <c r="B570" s="101"/>
      <c r="C570" s="55" t="s">
        <v>44</v>
      </c>
      <c r="D570" s="56"/>
      <c r="E570" s="57">
        <f>SUM(E562:E569)</f>
        <v>-900000</v>
      </c>
    </row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">
      <c r="B574" s="66" t="s">
        <v>39</v>
      </c>
      <c r="C574" s="47" t="s">
        <v>40</v>
      </c>
      <c r="D574" s="73" t="s">
        <v>41</v>
      </c>
      <c r="E574" s="49" t="s">
        <v>42</v>
      </c>
    </row>
    <row r="575" spans="1:5" ht="15" customHeight="1" x14ac:dyDescent="0.2">
      <c r="B575" s="124">
        <v>670</v>
      </c>
      <c r="C575" s="75"/>
      <c r="D575" s="76" t="s">
        <v>97</v>
      </c>
      <c r="E575" s="100">
        <v>900000</v>
      </c>
    </row>
    <row r="576" spans="1:5" ht="15" customHeight="1" x14ac:dyDescent="0.2">
      <c r="B576" s="78"/>
      <c r="C576" s="55" t="s">
        <v>44</v>
      </c>
      <c r="D576" s="79"/>
      <c r="E576" s="80">
        <f>SUM(E575:E575)</f>
        <v>900000</v>
      </c>
    </row>
    <row r="577" spans="1:5" ht="15" customHeight="1" x14ac:dyDescent="0.2"/>
    <row r="578" spans="1:5" ht="15" customHeight="1" x14ac:dyDescent="0.25">
      <c r="A578" s="35" t="s">
        <v>142</v>
      </c>
    </row>
    <row r="579" spans="1:5" ht="15" customHeight="1" x14ac:dyDescent="0.2">
      <c r="A579" s="177" t="s">
        <v>59</v>
      </c>
      <c r="B579" s="177"/>
      <c r="C579" s="177"/>
      <c r="D579" s="177"/>
      <c r="E579" s="177"/>
    </row>
    <row r="580" spans="1:5" ht="15" customHeight="1" x14ac:dyDescent="0.2">
      <c r="A580" s="177"/>
      <c r="B580" s="177"/>
      <c r="C580" s="177"/>
      <c r="D580" s="177"/>
      <c r="E580" s="177"/>
    </row>
    <row r="581" spans="1:5" ht="15" customHeight="1" x14ac:dyDescent="0.2">
      <c r="A581" s="176" t="s">
        <v>143</v>
      </c>
      <c r="B581" s="176"/>
      <c r="C581" s="176"/>
      <c r="D581" s="176"/>
      <c r="E581" s="176"/>
    </row>
    <row r="582" spans="1:5" ht="15" customHeight="1" x14ac:dyDescent="0.2">
      <c r="A582" s="176"/>
      <c r="B582" s="176"/>
      <c r="C582" s="176"/>
      <c r="D582" s="176"/>
      <c r="E582" s="176"/>
    </row>
    <row r="583" spans="1:5" ht="15" customHeight="1" x14ac:dyDescent="0.2">
      <c r="A583" s="176"/>
      <c r="B583" s="176"/>
      <c r="C583" s="176"/>
      <c r="D583" s="176"/>
      <c r="E583" s="176"/>
    </row>
    <row r="584" spans="1:5" ht="15" customHeight="1" x14ac:dyDescent="0.2">
      <c r="A584" s="176"/>
      <c r="B584" s="176"/>
      <c r="C584" s="176"/>
      <c r="D584" s="176"/>
      <c r="E584" s="176"/>
    </row>
    <row r="585" spans="1:5" ht="15" customHeight="1" x14ac:dyDescent="0.2">
      <c r="A585" s="176"/>
      <c r="B585" s="176"/>
      <c r="C585" s="176"/>
      <c r="D585" s="176"/>
      <c r="E585" s="176"/>
    </row>
    <row r="586" spans="1:5" ht="15" customHeight="1" x14ac:dyDescent="0.2">
      <c r="A586" s="176"/>
      <c r="B586" s="176"/>
      <c r="C586" s="176"/>
      <c r="D586" s="176"/>
      <c r="E586" s="176"/>
    </row>
    <row r="587" spans="1:5" ht="15" customHeight="1" x14ac:dyDescent="0.2">
      <c r="A587" s="45"/>
      <c r="B587" s="91"/>
      <c r="C587" s="92"/>
      <c r="D587" s="45"/>
      <c r="E587" s="93"/>
    </row>
    <row r="588" spans="1:5" ht="15" customHeight="1" x14ac:dyDescent="0.25">
      <c r="A588" s="38" t="s">
        <v>16</v>
      </c>
      <c r="B588" s="40"/>
      <c r="C588" s="40"/>
      <c r="D588" s="43"/>
      <c r="E588" s="43"/>
    </row>
    <row r="589" spans="1:5" ht="15" customHeight="1" x14ac:dyDescent="0.2">
      <c r="A589" s="41" t="s">
        <v>61</v>
      </c>
      <c r="B589" s="40"/>
      <c r="C589" s="40"/>
      <c r="D589" s="40"/>
      <c r="E589" s="42" t="s">
        <v>79</v>
      </c>
    </row>
    <row r="590" spans="1:5" ht="15" customHeight="1" x14ac:dyDescent="0.25">
      <c r="A590" s="94"/>
      <c r="B590" s="95"/>
      <c r="C590" s="40"/>
      <c r="D590" s="83"/>
      <c r="E590" s="85"/>
    </row>
    <row r="591" spans="1:5" ht="15" customHeight="1" x14ac:dyDescent="0.2">
      <c r="A591" s="86"/>
      <c r="B591" s="64"/>
      <c r="C591" s="66" t="s">
        <v>40</v>
      </c>
      <c r="D591" s="81" t="s">
        <v>49</v>
      </c>
      <c r="E591" s="49" t="s">
        <v>42</v>
      </c>
    </row>
    <row r="592" spans="1:5" ht="15" customHeight="1" x14ac:dyDescent="0.2">
      <c r="A592" s="118"/>
      <c r="B592" s="118"/>
      <c r="C592" s="75">
        <v>3113</v>
      </c>
      <c r="D592" s="89" t="s">
        <v>64</v>
      </c>
      <c r="E592" s="53">
        <v>-3000000</v>
      </c>
    </row>
    <row r="593" spans="1:5" ht="15" customHeight="1" x14ac:dyDescent="0.2">
      <c r="A593" s="90"/>
      <c r="B593" s="140"/>
      <c r="C593" s="70" t="s">
        <v>44</v>
      </c>
      <c r="D593" s="71"/>
      <c r="E593" s="72">
        <f>SUM(E592:E592)</f>
        <v>-3000000</v>
      </c>
    </row>
    <row r="594" spans="1:5" ht="15" customHeight="1" x14ac:dyDescent="0.2"/>
    <row r="595" spans="1:5" ht="15" customHeight="1" x14ac:dyDescent="0.25">
      <c r="A595" s="38" t="s">
        <v>16</v>
      </c>
      <c r="B595" s="40"/>
      <c r="C595" s="40"/>
      <c r="D595" s="43"/>
      <c r="E595" s="43"/>
    </row>
    <row r="596" spans="1:5" ht="15" customHeight="1" x14ac:dyDescent="0.2">
      <c r="A596" s="41" t="s">
        <v>61</v>
      </c>
      <c r="B596" s="40"/>
      <c r="C596" s="40"/>
      <c r="D596" s="40"/>
      <c r="E596" s="42" t="s">
        <v>62</v>
      </c>
    </row>
    <row r="597" spans="1:5" ht="15" customHeight="1" x14ac:dyDescent="0.25">
      <c r="A597" s="94"/>
      <c r="B597" s="95"/>
      <c r="C597" s="40"/>
      <c r="D597" s="83"/>
      <c r="E597" s="85"/>
    </row>
    <row r="598" spans="1:5" ht="15" customHeight="1" x14ac:dyDescent="0.2">
      <c r="A598" s="86"/>
      <c r="B598" s="47" t="s">
        <v>63</v>
      </c>
      <c r="C598" s="47" t="s">
        <v>40</v>
      </c>
      <c r="D598" s="48" t="s">
        <v>49</v>
      </c>
      <c r="E598" s="66" t="s">
        <v>42</v>
      </c>
    </row>
    <row r="599" spans="1:5" ht="15" customHeight="1" x14ac:dyDescent="0.2">
      <c r="A599" s="118"/>
      <c r="B599" s="96">
        <v>10</v>
      </c>
      <c r="C599" s="75"/>
      <c r="D599" s="89" t="s">
        <v>64</v>
      </c>
      <c r="E599" s="138">
        <v>3000000</v>
      </c>
    </row>
    <row r="600" spans="1:5" ht="15" customHeight="1" x14ac:dyDescent="0.2">
      <c r="A600" s="90"/>
      <c r="B600" s="97"/>
      <c r="C600" s="55" t="s">
        <v>44</v>
      </c>
      <c r="D600" s="56"/>
      <c r="E600" s="57">
        <f>SUM(E599:E599)</f>
        <v>3000000</v>
      </c>
    </row>
    <row r="601" spans="1:5" ht="15" customHeight="1" x14ac:dyDescent="0.2"/>
    <row r="602" spans="1:5" ht="15" customHeight="1" x14ac:dyDescent="0.2"/>
    <row r="603" spans="1:5" ht="15" customHeight="1" x14ac:dyDescent="0.25">
      <c r="A603" s="35" t="s">
        <v>144</v>
      </c>
    </row>
    <row r="604" spans="1:5" ht="15" customHeight="1" x14ac:dyDescent="0.2">
      <c r="A604" s="177" t="s">
        <v>145</v>
      </c>
      <c r="B604" s="177"/>
      <c r="C604" s="177"/>
      <c r="D604" s="177"/>
      <c r="E604" s="177"/>
    </row>
    <row r="605" spans="1:5" ht="15" customHeight="1" x14ac:dyDescent="0.2">
      <c r="A605" s="177"/>
      <c r="B605" s="177"/>
      <c r="C605" s="177"/>
      <c r="D605" s="177"/>
      <c r="E605" s="177"/>
    </row>
    <row r="606" spans="1:5" ht="15" customHeight="1" x14ac:dyDescent="0.2">
      <c r="A606" s="176" t="s">
        <v>281</v>
      </c>
      <c r="B606" s="176"/>
      <c r="C606" s="176"/>
      <c r="D606" s="176"/>
      <c r="E606" s="176"/>
    </row>
    <row r="607" spans="1:5" ht="15" customHeight="1" x14ac:dyDescent="0.2">
      <c r="A607" s="176"/>
      <c r="B607" s="176"/>
      <c r="C607" s="176"/>
      <c r="D607" s="176"/>
      <c r="E607" s="176"/>
    </row>
    <row r="608" spans="1:5" ht="15" customHeight="1" x14ac:dyDescent="0.2">
      <c r="A608" s="176"/>
      <c r="B608" s="176"/>
      <c r="C608" s="176"/>
      <c r="D608" s="176"/>
      <c r="E608" s="176"/>
    </row>
    <row r="609" spans="1:5" ht="15" customHeight="1" x14ac:dyDescent="0.2">
      <c r="A609" s="176"/>
      <c r="B609" s="176"/>
      <c r="C609" s="176"/>
      <c r="D609" s="176"/>
      <c r="E609" s="176"/>
    </row>
    <row r="610" spans="1:5" ht="15" customHeight="1" x14ac:dyDescent="0.2">
      <c r="A610" s="176"/>
      <c r="B610" s="176"/>
      <c r="C610" s="176"/>
      <c r="D610" s="176"/>
      <c r="E610" s="176"/>
    </row>
    <row r="611" spans="1:5" ht="15" customHeight="1" x14ac:dyDescent="0.2">
      <c r="A611" s="176"/>
      <c r="B611" s="176"/>
      <c r="C611" s="176"/>
      <c r="D611" s="176"/>
      <c r="E611" s="176"/>
    </row>
    <row r="612" spans="1:5" ht="15" customHeight="1" x14ac:dyDescent="0.2">
      <c r="A612" s="176"/>
      <c r="B612" s="176"/>
      <c r="C612" s="176"/>
      <c r="D612" s="176"/>
      <c r="E612" s="176"/>
    </row>
    <row r="613" spans="1:5" ht="15" customHeight="1" x14ac:dyDescent="0.2">
      <c r="A613" s="176"/>
      <c r="B613" s="176"/>
      <c r="C613" s="176"/>
      <c r="D613" s="176"/>
      <c r="E613" s="176"/>
    </row>
    <row r="614" spans="1:5" ht="15" customHeight="1" x14ac:dyDescent="0.2"/>
    <row r="615" spans="1:5" ht="15" customHeight="1" x14ac:dyDescent="0.25">
      <c r="A615" s="58" t="s">
        <v>16</v>
      </c>
      <c r="B615" s="45"/>
      <c r="C615" s="45"/>
      <c r="D615" s="45"/>
      <c r="E615" s="43"/>
    </row>
    <row r="616" spans="1:5" ht="15" customHeight="1" x14ac:dyDescent="0.2">
      <c r="A616" s="61" t="s">
        <v>45</v>
      </c>
      <c r="B616" s="62"/>
      <c r="C616" s="62"/>
      <c r="D616" s="62"/>
      <c r="E616" s="43" t="s">
        <v>46</v>
      </c>
    </row>
    <row r="617" spans="1:5" ht="15" customHeight="1" x14ac:dyDescent="0.2"/>
    <row r="618" spans="1:5" ht="15" customHeight="1" x14ac:dyDescent="0.2">
      <c r="B618" s="66" t="s">
        <v>39</v>
      </c>
      <c r="C618" s="47" t="s">
        <v>40</v>
      </c>
      <c r="D618" s="73" t="s">
        <v>41</v>
      </c>
      <c r="E618" s="49" t="s">
        <v>42</v>
      </c>
    </row>
    <row r="619" spans="1:5" ht="15" customHeight="1" x14ac:dyDescent="0.2">
      <c r="B619" s="96">
        <v>123</v>
      </c>
      <c r="C619" s="75"/>
      <c r="D619" s="76" t="s">
        <v>97</v>
      </c>
      <c r="E619" s="53">
        <f>-19000-63000</f>
        <v>-82000</v>
      </c>
    </row>
    <row r="620" spans="1:5" ht="15" customHeight="1" x14ac:dyDescent="0.2">
      <c r="B620" s="96">
        <v>307</v>
      </c>
      <c r="C620" s="75"/>
      <c r="D620" s="76" t="s">
        <v>97</v>
      </c>
      <c r="E620" s="53">
        <v>82000</v>
      </c>
    </row>
    <row r="621" spans="1:5" ht="15" customHeight="1" x14ac:dyDescent="0.2">
      <c r="B621" s="78"/>
      <c r="C621" s="55" t="s">
        <v>44</v>
      </c>
      <c r="D621" s="79"/>
      <c r="E621" s="80">
        <f>SUM(E619:E620)</f>
        <v>0</v>
      </c>
    </row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5" t="s">
        <v>146</v>
      </c>
    </row>
    <row r="627" spans="1:5" ht="15" customHeight="1" x14ac:dyDescent="0.2">
      <c r="A627" s="177" t="s">
        <v>145</v>
      </c>
      <c r="B627" s="177"/>
      <c r="C627" s="177"/>
      <c r="D627" s="177"/>
      <c r="E627" s="177"/>
    </row>
    <row r="628" spans="1:5" ht="15" customHeight="1" x14ac:dyDescent="0.2">
      <c r="A628" s="177"/>
      <c r="B628" s="177"/>
      <c r="C628" s="177"/>
      <c r="D628" s="177"/>
      <c r="E628" s="177"/>
    </row>
    <row r="629" spans="1:5" ht="15" customHeight="1" x14ac:dyDescent="0.2">
      <c r="A629" s="176" t="s">
        <v>282</v>
      </c>
      <c r="B629" s="176"/>
      <c r="C629" s="176"/>
      <c r="D629" s="176"/>
      <c r="E629" s="176"/>
    </row>
    <row r="630" spans="1:5" ht="15" customHeight="1" x14ac:dyDescent="0.2">
      <c r="A630" s="176"/>
      <c r="B630" s="176"/>
      <c r="C630" s="176"/>
      <c r="D630" s="176"/>
      <c r="E630" s="176"/>
    </row>
    <row r="631" spans="1:5" ht="15" customHeight="1" x14ac:dyDescent="0.2">
      <c r="A631" s="176"/>
      <c r="B631" s="176"/>
      <c r="C631" s="176"/>
      <c r="D631" s="176"/>
      <c r="E631" s="176"/>
    </row>
    <row r="632" spans="1:5" ht="15" customHeight="1" x14ac:dyDescent="0.2">
      <c r="A632" s="176"/>
      <c r="B632" s="176"/>
      <c r="C632" s="176"/>
      <c r="D632" s="176"/>
      <c r="E632" s="176"/>
    </row>
    <row r="633" spans="1:5" ht="15" customHeight="1" x14ac:dyDescent="0.2">
      <c r="A633" s="176"/>
      <c r="B633" s="176"/>
      <c r="C633" s="176"/>
      <c r="D633" s="176"/>
      <c r="E633" s="176"/>
    </row>
    <row r="634" spans="1:5" ht="15" customHeight="1" x14ac:dyDescent="0.2">
      <c r="A634" s="176"/>
      <c r="B634" s="176"/>
      <c r="C634" s="176"/>
      <c r="D634" s="176"/>
      <c r="E634" s="176"/>
    </row>
    <row r="635" spans="1:5" ht="15" customHeight="1" x14ac:dyDescent="0.2">
      <c r="A635" s="176"/>
      <c r="B635" s="176"/>
      <c r="C635" s="176"/>
      <c r="D635" s="176"/>
      <c r="E635" s="176"/>
    </row>
    <row r="636" spans="1:5" ht="15" customHeight="1" x14ac:dyDescent="0.2">
      <c r="A636" s="176"/>
      <c r="B636" s="176"/>
      <c r="C636" s="176"/>
      <c r="D636" s="176"/>
      <c r="E636" s="176"/>
    </row>
    <row r="637" spans="1:5" ht="15" customHeight="1" x14ac:dyDescent="0.2"/>
    <row r="638" spans="1:5" ht="15" customHeight="1" x14ac:dyDescent="0.25">
      <c r="A638" s="58" t="s">
        <v>16</v>
      </c>
      <c r="B638" s="45"/>
      <c r="C638" s="45"/>
      <c r="D638" s="45"/>
      <c r="E638" s="43"/>
    </row>
    <row r="639" spans="1:5" ht="15" customHeight="1" x14ac:dyDescent="0.2">
      <c r="A639" s="61" t="s">
        <v>45</v>
      </c>
      <c r="B639" s="62"/>
      <c r="C639" s="62"/>
      <c r="D639" s="62"/>
      <c r="E639" s="43" t="s">
        <v>46</v>
      </c>
    </row>
    <row r="640" spans="1:5" ht="15" customHeight="1" x14ac:dyDescent="0.2"/>
    <row r="641" spans="1:5" ht="15" customHeight="1" x14ac:dyDescent="0.2">
      <c r="B641" s="66" t="s">
        <v>39</v>
      </c>
      <c r="C641" s="47" t="s">
        <v>40</v>
      </c>
      <c r="D641" s="73" t="s">
        <v>41</v>
      </c>
      <c r="E641" s="49" t="s">
        <v>42</v>
      </c>
    </row>
    <row r="642" spans="1:5" ht="15" customHeight="1" x14ac:dyDescent="0.2">
      <c r="B642" s="96">
        <v>11</v>
      </c>
      <c r="C642" s="75"/>
      <c r="D642" s="76" t="s">
        <v>97</v>
      </c>
      <c r="E642" s="53">
        <v>-179164</v>
      </c>
    </row>
    <row r="643" spans="1:5" ht="15" customHeight="1" x14ac:dyDescent="0.2">
      <c r="B643" s="96">
        <v>307</v>
      </c>
      <c r="C643" s="75"/>
      <c r="D643" s="76" t="s">
        <v>97</v>
      </c>
      <c r="E643" s="53">
        <v>179164</v>
      </c>
    </row>
    <row r="644" spans="1:5" ht="15" customHeight="1" x14ac:dyDescent="0.2">
      <c r="B644" s="78"/>
      <c r="C644" s="55" t="s">
        <v>44</v>
      </c>
      <c r="D644" s="79"/>
      <c r="E644" s="80">
        <f>SUM(E642:E643)</f>
        <v>0</v>
      </c>
    </row>
    <row r="645" spans="1:5" ht="15" customHeight="1" x14ac:dyDescent="0.2"/>
    <row r="646" spans="1:5" ht="15" customHeight="1" x14ac:dyDescent="0.2"/>
    <row r="647" spans="1:5" ht="15" customHeight="1" x14ac:dyDescent="0.25">
      <c r="A647" s="35" t="s">
        <v>147</v>
      </c>
    </row>
    <row r="648" spans="1:5" ht="15" customHeight="1" x14ac:dyDescent="0.2">
      <c r="A648" s="177" t="s">
        <v>145</v>
      </c>
      <c r="B648" s="177"/>
      <c r="C648" s="177"/>
      <c r="D648" s="177"/>
      <c r="E648" s="177"/>
    </row>
    <row r="649" spans="1:5" ht="15" customHeight="1" x14ac:dyDescent="0.2">
      <c r="A649" s="177"/>
      <c r="B649" s="177"/>
      <c r="C649" s="177"/>
      <c r="D649" s="177"/>
      <c r="E649" s="177"/>
    </row>
    <row r="650" spans="1:5" ht="15" customHeight="1" x14ac:dyDescent="0.2">
      <c r="A650" s="176" t="s">
        <v>283</v>
      </c>
      <c r="B650" s="176"/>
      <c r="C650" s="176"/>
      <c r="D650" s="176"/>
      <c r="E650" s="176"/>
    </row>
    <row r="651" spans="1:5" ht="15" customHeight="1" x14ac:dyDescent="0.2">
      <c r="A651" s="176"/>
      <c r="B651" s="176"/>
      <c r="C651" s="176"/>
      <c r="D651" s="176"/>
      <c r="E651" s="176"/>
    </row>
    <row r="652" spans="1:5" ht="15" customHeight="1" x14ac:dyDescent="0.2">
      <c r="A652" s="176"/>
      <c r="B652" s="176"/>
      <c r="C652" s="176"/>
      <c r="D652" s="176"/>
      <c r="E652" s="176"/>
    </row>
    <row r="653" spans="1:5" ht="15" customHeight="1" x14ac:dyDescent="0.2">
      <c r="A653" s="176"/>
      <c r="B653" s="176"/>
      <c r="C653" s="176"/>
      <c r="D653" s="176"/>
      <c r="E653" s="176"/>
    </row>
    <row r="654" spans="1:5" ht="15" customHeight="1" x14ac:dyDescent="0.2">
      <c r="A654" s="176"/>
      <c r="B654" s="176"/>
      <c r="C654" s="176"/>
      <c r="D654" s="176"/>
      <c r="E654" s="176"/>
    </row>
    <row r="655" spans="1:5" ht="15" customHeight="1" x14ac:dyDescent="0.2">
      <c r="A655" s="176"/>
      <c r="B655" s="176"/>
      <c r="C655" s="176"/>
      <c r="D655" s="176"/>
      <c r="E655" s="176"/>
    </row>
    <row r="656" spans="1:5" ht="15" customHeight="1" x14ac:dyDescent="0.2">
      <c r="A656" s="176"/>
      <c r="B656" s="176"/>
      <c r="C656" s="176"/>
      <c r="D656" s="176"/>
      <c r="E656" s="176"/>
    </row>
    <row r="657" spans="1:5" ht="15" customHeight="1" x14ac:dyDescent="0.2">
      <c r="A657" s="176"/>
      <c r="B657" s="176"/>
      <c r="C657" s="176"/>
      <c r="D657" s="176"/>
      <c r="E657" s="176"/>
    </row>
    <row r="658" spans="1:5" ht="15" customHeight="1" x14ac:dyDescent="0.2"/>
    <row r="659" spans="1:5" ht="15" customHeight="1" x14ac:dyDescent="0.25">
      <c r="A659" s="58" t="s">
        <v>16</v>
      </c>
      <c r="B659" s="45"/>
      <c r="C659" s="45"/>
      <c r="D659" s="45"/>
      <c r="E659" s="43"/>
    </row>
    <row r="660" spans="1:5" ht="15" customHeight="1" x14ac:dyDescent="0.2">
      <c r="A660" s="61" t="s">
        <v>45</v>
      </c>
      <c r="B660" s="62"/>
      <c r="C660" s="62"/>
      <c r="D660" s="62"/>
      <c r="E660" s="43" t="s">
        <v>46</v>
      </c>
    </row>
    <row r="661" spans="1:5" ht="15" customHeight="1" x14ac:dyDescent="0.2"/>
    <row r="662" spans="1:5" ht="15" customHeight="1" x14ac:dyDescent="0.2">
      <c r="B662" s="66" t="s">
        <v>39</v>
      </c>
      <c r="C662" s="47" t="s">
        <v>40</v>
      </c>
      <c r="D662" s="73" t="s">
        <v>41</v>
      </c>
      <c r="E662" s="49" t="s">
        <v>42</v>
      </c>
    </row>
    <row r="663" spans="1:5" ht="15" customHeight="1" x14ac:dyDescent="0.2">
      <c r="B663" s="96">
        <v>137.13300000000001</v>
      </c>
      <c r="C663" s="75"/>
      <c r="D663" s="76" t="s">
        <v>97</v>
      </c>
      <c r="E663" s="53">
        <v>-2867368.18</v>
      </c>
    </row>
    <row r="664" spans="1:5" ht="15" customHeight="1" x14ac:dyDescent="0.2">
      <c r="B664" s="96">
        <v>130</v>
      </c>
      <c r="C664" s="75"/>
      <c r="D664" s="76" t="s">
        <v>97</v>
      </c>
      <c r="E664" s="53">
        <v>2867368.18</v>
      </c>
    </row>
    <row r="665" spans="1:5" ht="15" customHeight="1" x14ac:dyDescent="0.2">
      <c r="B665" s="78"/>
      <c r="C665" s="55" t="s">
        <v>44</v>
      </c>
      <c r="D665" s="79"/>
      <c r="E665" s="80">
        <f>SUM(E663:E664)</f>
        <v>0</v>
      </c>
    </row>
    <row r="666" spans="1:5" ht="15" customHeight="1" x14ac:dyDescent="0.2"/>
    <row r="667" spans="1:5" ht="15" customHeight="1" x14ac:dyDescent="0.2"/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5" t="s">
        <v>148</v>
      </c>
    </row>
    <row r="679" spans="1:5" ht="15" customHeight="1" x14ac:dyDescent="0.2">
      <c r="A679" s="177" t="s">
        <v>145</v>
      </c>
      <c r="B679" s="177"/>
      <c r="C679" s="177"/>
      <c r="D679" s="177"/>
      <c r="E679" s="177"/>
    </row>
    <row r="680" spans="1:5" ht="15" customHeight="1" x14ac:dyDescent="0.2">
      <c r="A680" s="177"/>
      <c r="B680" s="177"/>
      <c r="C680" s="177"/>
      <c r="D680" s="177"/>
      <c r="E680" s="177"/>
    </row>
    <row r="681" spans="1:5" ht="15" customHeight="1" x14ac:dyDescent="0.2">
      <c r="A681" s="176" t="s">
        <v>284</v>
      </c>
      <c r="B681" s="176"/>
      <c r="C681" s="176"/>
      <c r="D681" s="176"/>
      <c r="E681" s="176"/>
    </row>
    <row r="682" spans="1:5" ht="15" customHeight="1" x14ac:dyDescent="0.2">
      <c r="A682" s="176"/>
      <c r="B682" s="176"/>
      <c r="C682" s="176"/>
      <c r="D682" s="176"/>
      <c r="E682" s="176"/>
    </row>
    <row r="683" spans="1:5" ht="15" customHeight="1" x14ac:dyDescent="0.2">
      <c r="A683" s="176"/>
      <c r="B683" s="176"/>
      <c r="C683" s="176"/>
      <c r="D683" s="176"/>
      <c r="E683" s="176"/>
    </row>
    <row r="684" spans="1:5" ht="15" customHeight="1" x14ac:dyDescent="0.2">
      <c r="A684" s="176"/>
      <c r="B684" s="176"/>
      <c r="C684" s="176"/>
      <c r="D684" s="176"/>
      <c r="E684" s="176"/>
    </row>
    <row r="685" spans="1:5" ht="15" customHeight="1" x14ac:dyDescent="0.2">
      <c r="A685" s="176"/>
      <c r="B685" s="176"/>
      <c r="C685" s="176"/>
      <c r="D685" s="176"/>
      <c r="E685" s="176"/>
    </row>
    <row r="686" spans="1:5" ht="15" customHeight="1" x14ac:dyDescent="0.2">
      <c r="A686" s="176"/>
      <c r="B686" s="176"/>
      <c r="C686" s="176"/>
      <c r="D686" s="176"/>
      <c r="E686" s="176"/>
    </row>
    <row r="687" spans="1:5" ht="15" customHeight="1" x14ac:dyDescent="0.2">
      <c r="A687" s="176"/>
      <c r="B687" s="176"/>
      <c r="C687" s="176"/>
      <c r="D687" s="176"/>
      <c r="E687" s="176"/>
    </row>
    <row r="688" spans="1:5" ht="15" customHeight="1" x14ac:dyDescent="0.2">
      <c r="A688" s="176"/>
      <c r="B688" s="176"/>
      <c r="C688" s="176"/>
      <c r="D688" s="176"/>
      <c r="E688" s="176"/>
    </row>
    <row r="689" spans="1:5" ht="15" customHeight="1" x14ac:dyDescent="0.2"/>
    <row r="690" spans="1:5" ht="15" customHeight="1" x14ac:dyDescent="0.25">
      <c r="A690" s="58" t="s">
        <v>16</v>
      </c>
      <c r="B690" s="45"/>
      <c r="C690" s="45"/>
      <c r="D690" s="45"/>
      <c r="E690" s="43"/>
    </row>
    <row r="691" spans="1:5" ht="15" customHeight="1" x14ac:dyDescent="0.2">
      <c r="A691" s="61" t="s">
        <v>45</v>
      </c>
      <c r="B691" s="62"/>
      <c r="C691" s="62"/>
      <c r="D691" s="62"/>
      <c r="E691" s="43" t="s">
        <v>46</v>
      </c>
    </row>
    <row r="692" spans="1:5" ht="15" customHeight="1" x14ac:dyDescent="0.2"/>
    <row r="693" spans="1:5" ht="15" customHeight="1" x14ac:dyDescent="0.2">
      <c r="B693" s="66" t="s">
        <v>39</v>
      </c>
      <c r="C693" s="47" t="s">
        <v>40</v>
      </c>
      <c r="D693" s="73" t="s">
        <v>41</v>
      </c>
      <c r="E693" s="49" t="s">
        <v>42</v>
      </c>
    </row>
    <row r="694" spans="1:5" ht="15" customHeight="1" x14ac:dyDescent="0.2">
      <c r="B694" s="96">
        <v>307</v>
      </c>
      <c r="C694" s="75"/>
      <c r="D694" s="76" t="s">
        <v>97</v>
      </c>
      <c r="E694" s="53">
        <v>-1379643.06</v>
      </c>
    </row>
    <row r="695" spans="1:5" ht="15" customHeight="1" x14ac:dyDescent="0.2">
      <c r="B695" s="96">
        <v>300</v>
      </c>
      <c r="C695" s="75"/>
      <c r="D695" s="76" t="s">
        <v>97</v>
      </c>
      <c r="E695" s="53">
        <v>1379643.06</v>
      </c>
    </row>
    <row r="696" spans="1:5" ht="15" customHeight="1" x14ac:dyDescent="0.2">
      <c r="B696" s="78"/>
      <c r="C696" s="55" t="s">
        <v>44</v>
      </c>
      <c r="D696" s="79"/>
      <c r="E696" s="80">
        <f>SUM(E694:E695)</f>
        <v>0</v>
      </c>
    </row>
    <row r="697" spans="1:5" ht="15" customHeight="1" x14ac:dyDescent="0.2"/>
    <row r="698" spans="1:5" ht="15" customHeight="1" x14ac:dyDescent="0.2"/>
    <row r="699" spans="1:5" ht="15" customHeight="1" x14ac:dyDescent="0.25">
      <c r="A699" s="35" t="s">
        <v>149</v>
      </c>
    </row>
    <row r="700" spans="1:5" ht="15" customHeight="1" x14ac:dyDescent="0.2">
      <c r="A700" s="177" t="s">
        <v>145</v>
      </c>
      <c r="B700" s="177"/>
      <c r="C700" s="177"/>
      <c r="D700" s="177"/>
      <c r="E700" s="177"/>
    </row>
    <row r="701" spans="1:5" ht="15" customHeight="1" x14ac:dyDescent="0.2">
      <c r="A701" s="177"/>
      <c r="B701" s="177"/>
      <c r="C701" s="177"/>
      <c r="D701" s="177"/>
      <c r="E701" s="177"/>
    </row>
    <row r="702" spans="1:5" ht="15" customHeight="1" x14ac:dyDescent="0.2">
      <c r="A702" s="176" t="s">
        <v>285</v>
      </c>
      <c r="B702" s="176"/>
      <c r="C702" s="176"/>
      <c r="D702" s="176"/>
      <c r="E702" s="176"/>
    </row>
    <row r="703" spans="1:5" ht="15" customHeight="1" x14ac:dyDescent="0.2">
      <c r="A703" s="176"/>
      <c r="B703" s="176"/>
      <c r="C703" s="176"/>
      <c r="D703" s="176"/>
      <c r="E703" s="176"/>
    </row>
    <row r="704" spans="1:5" ht="15" customHeight="1" x14ac:dyDescent="0.2">
      <c r="A704" s="176"/>
      <c r="B704" s="176"/>
      <c r="C704" s="176"/>
      <c r="D704" s="176"/>
      <c r="E704" s="176"/>
    </row>
    <row r="705" spans="1:5" ht="15" customHeight="1" x14ac:dyDescent="0.2">
      <c r="A705" s="176"/>
      <c r="B705" s="176"/>
      <c r="C705" s="176"/>
      <c r="D705" s="176"/>
      <c r="E705" s="176"/>
    </row>
    <row r="706" spans="1:5" ht="15" customHeight="1" x14ac:dyDescent="0.2">
      <c r="A706" s="176"/>
      <c r="B706" s="176"/>
      <c r="C706" s="176"/>
      <c r="D706" s="176"/>
      <c r="E706" s="176"/>
    </row>
    <row r="707" spans="1:5" ht="15" customHeight="1" x14ac:dyDescent="0.2">
      <c r="A707" s="176"/>
      <c r="B707" s="176"/>
      <c r="C707" s="176"/>
      <c r="D707" s="176"/>
      <c r="E707" s="176"/>
    </row>
    <row r="708" spans="1:5" ht="15" customHeight="1" x14ac:dyDescent="0.2">
      <c r="A708" s="176"/>
      <c r="B708" s="176"/>
      <c r="C708" s="176"/>
      <c r="D708" s="176"/>
      <c r="E708" s="176"/>
    </row>
    <row r="709" spans="1:5" ht="15" customHeight="1" x14ac:dyDescent="0.2">
      <c r="A709" s="176"/>
      <c r="B709" s="176"/>
      <c r="C709" s="176"/>
      <c r="D709" s="176"/>
      <c r="E709" s="176"/>
    </row>
    <row r="710" spans="1:5" ht="15" customHeight="1" x14ac:dyDescent="0.2">
      <c r="A710" s="176"/>
      <c r="B710" s="176"/>
      <c r="C710" s="176"/>
      <c r="D710" s="176"/>
      <c r="E710" s="176"/>
    </row>
    <row r="711" spans="1:5" ht="15" customHeight="1" x14ac:dyDescent="0.2"/>
    <row r="712" spans="1:5" ht="15" customHeight="1" x14ac:dyDescent="0.25">
      <c r="A712" s="58" t="s">
        <v>16</v>
      </c>
      <c r="B712" s="45"/>
      <c r="C712" s="45"/>
      <c r="D712" s="45"/>
      <c r="E712" s="43"/>
    </row>
    <row r="713" spans="1:5" ht="15" customHeight="1" x14ac:dyDescent="0.2">
      <c r="A713" s="61" t="s">
        <v>45</v>
      </c>
      <c r="B713" s="62"/>
      <c r="C713" s="62"/>
      <c r="D713" s="62"/>
      <c r="E713" s="43" t="s">
        <v>46</v>
      </c>
    </row>
    <row r="714" spans="1:5" ht="15" customHeight="1" x14ac:dyDescent="0.2"/>
    <row r="715" spans="1:5" ht="15" customHeight="1" x14ac:dyDescent="0.2">
      <c r="B715" s="66" t="s">
        <v>39</v>
      </c>
      <c r="C715" s="47" t="s">
        <v>40</v>
      </c>
      <c r="D715" s="73" t="s">
        <v>41</v>
      </c>
      <c r="E715" s="49" t="s">
        <v>42</v>
      </c>
    </row>
    <row r="716" spans="1:5" ht="15" customHeight="1" x14ac:dyDescent="0.2">
      <c r="B716" s="96">
        <v>307</v>
      </c>
      <c r="C716" s="75"/>
      <c r="D716" s="76" t="s">
        <v>97</v>
      </c>
      <c r="E716" s="53">
        <v>-931379</v>
      </c>
    </row>
    <row r="717" spans="1:5" ht="15" customHeight="1" x14ac:dyDescent="0.2">
      <c r="B717" s="96">
        <v>303</v>
      </c>
      <c r="C717" s="75"/>
      <c r="D717" s="76" t="s">
        <v>97</v>
      </c>
      <c r="E717" s="53">
        <v>931379</v>
      </c>
    </row>
    <row r="718" spans="1:5" ht="15" customHeight="1" x14ac:dyDescent="0.2">
      <c r="B718" s="78"/>
      <c r="C718" s="55" t="s">
        <v>44</v>
      </c>
      <c r="D718" s="79"/>
      <c r="E718" s="80">
        <f>SUM(E716:E717)</f>
        <v>0</v>
      </c>
    </row>
    <row r="719" spans="1:5" ht="15" customHeight="1" x14ac:dyDescent="0.2"/>
    <row r="720" spans="1:5" ht="15" customHeight="1" x14ac:dyDescent="0.2"/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5">
      <c r="A729" s="35" t="s">
        <v>150</v>
      </c>
    </row>
    <row r="730" spans="1:5" ht="15" customHeight="1" x14ac:dyDescent="0.2">
      <c r="A730" s="177" t="s">
        <v>145</v>
      </c>
      <c r="B730" s="177"/>
      <c r="C730" s="177"/>
      <c r="D730" s="177"/>
      <c r="E730" s="177"/>
    </row>
    <row r="731" spans="1:5" ht="15" customHeight="1" x14ac:dyDescent="0.2">
      <c r="A731" s="177"/>
      <c r="B731" s="177"/>
      <c r="C731" s="177"/>
      <c r="D731" s="177"/>
      <c r="E731" s="177"/>
    </row>
    <row r="732" spans="1:5" ht="15" customHeight="1" x14ac:dyDescent="0.2">
      <c r="A732" s="176" t="s">
        <v>286</v>
      </c>
      <c r="B732" s="176"/>
      <c r="C732" s="176"/>
      <c r="D732" s="176"/>
      <c r="E732" s="176"/>
    </row>
    <row r="733" spans="1:5" ht="15" customHeight="1" x14ac:dyDescent="0.2">
      <c r="A733" s="176"/>
      <c r="B733" s="176"/>
      <c r="C733" s="176"/>
      <c r="D733" s="176"/>
      <c r="E733" s="176"/>
    </row>
    <row r="734" spans="1:5" ht="15" customHeight="1" x14ac:dyDescent="0.2">
      <c r="A734" s="176"/>
      <c r="B734" s="176"/>
      <c r="C734" s="176"/>
      <c r="D734" s="176"/>
      <c r="E734" s="176"/>
    </row>
    <row r="735" spans="1:5" ht="15" customHeight="1" x14ac:dyDescent="0.2">
      <c r="A735" s="176"/>
      <c r="B735" s="176"/>
      <c r="C735" s="176"/>
      <c r="D735" s="176"/>
      <c r="E735" s="176"/>
    </row>
    <row r="736" spans="1:5" ht="15" customHeight="1" x14ac:dyDescent="0.2">
      <c r="A736" s="176"/>
      <c r="B736" s="176"/>
      <c r="C736" s="176"/>
      <c r="D736" s="176"/>
      <c r="E736" s="176"/>
    </row>
    <row r="737" spans="1:5" ht="15" customHeight="1" x14ac:dyDescent="0.2">
      <c r="A737" s="176"/>
      <c r="B737" s="176"/>
      <c r="C737" s="176"/>
      <c r="D737" s="176"/>
      <c r="E737" s="176"/>
    </row>
    <row r="738" spans="1:5" ht="15" customHeight="1" x14ac:dyDescent="0.2">
      <c r="A738" s="176"/>
      <c r="B738" s="176"/>
      <c r="C738" s="176"/>
      <c r="D738" s="176"/>
      <c r="E738" s="176"/>
    </row>
    <row r="739" spans="1:5" ht="15" customHeight="1" x14ac:dyDescent="0.2">
      <c r="A739" s="176"/>
      <c r="B739" s="176"/>
      <c r="C739" s="176"/>
      <c r="D739" s="176"/>
      <c r="E739" s="176"/>
    </row>
    <row r="740" spans="1:5" ht="15" customHeight="1" x14ac:dyDescent="0.2"/>
    <row r="741" spans="1:5" ht="15" customHeight="1" x14ac:dyDescent="0.25">
      <c r="A741" s="58" t="s">
        <v>16</v>
      </c>
      <c r="B741" s="45"/>
      <c r="C741" s="45"/>
      <c r="D741" s="45"/>
      <c r="E741" s="43"/>
    </row>
    <row r="742" spans="1:5" ht="15" customHeight="1" x14ac:dyDescent="0.2">
      <c r="A742" s="61" t="s">
        <v>45</v>
      </c>
      <c r="B742" s="62"/>
      <c r="C742" s="62"/>
      <c r="D742" s="62"/>
      <c r="E742" s="43" t="s">
        <v>46</v>
      </c>
    </row>
    <row r="743" spans="1:5" ht="15" customHeight="1" x14ac:dyDescent="0.2"/>
    <row r="744" spans="1:5" ht="15" customHeight="1" x14ac:dyDescent="0.2">
      <c r="B744" s="66" t="s">
        <v>39</v>
      </c>
      <c r="C744" s="47" t="s">
        <v>40</v>
      </c>
      <c r="D744" s="73" t="s">
        <v>41</v>
      </c>
      <c r="E744" s="49" t="s">
        <v>42</v>
      </c>
    </row>
    <row r="745" spans="1:5" ht="15" customHeight="1" x14ac:dyDescent="0.2">
      <c r="B745" s="96">
        <v>307</v>
      </c>
      <c r="C745" s="75"/>
      <c r="D745" s="76" t="s">
        <v>97</v>
      </c>
      <c r="E745" s="53">
        <v>-800000</v>
      </c>
    </row>
    <row r="746" spans="1:5" ht="15" customHeight="1" x14ac:dyDescent="0.2">
      <c r="B746" s="96">
        <v>10</v>
      </c>
      <c r="C746" s="75"/>
      <c r="D746" s="76" t="s">
        <v>97</v>
      </c>
      <c r="E746" s="53">
        <v>800000</v>
      </c>
    </row>
    <row r="747" spans="1:5" ht="15" customHeight="1" x14ac:dyDescent="0.2">
      <c r="B747" s="78"/>
      <c r="C747" s="55" t="s">
        <v>44</v>
      </c>
      <c r="D747" s="79"/>
      <c r="E747" s="80">
        <f>SUM(E745:E746)</f>
        <v>0</v>
      </c>
    </row>
    <row r="748" spans="1:5" ht="15" customHeight="1" x14ac:dyDescent="0.2"/>
    <row r="749" spans="1:5" ht="15" customHeight="1" x14ac:dyDescent="0.2"/>
    <row r="750" spans="1:5" ht="15" customHeight="1" x14ac:dyDescent="0.25">
      <c r="A750" s="35" t="s">
        <v>151</v>
      </c>
    </row>
    <row r="751" spans="1:5" ht="15" customHeight="1" x14ac:dyDescent="0.2">
      <c r="A751" s="177" t="s">
        <v>145</v>
      </c>
      <c r="B751" s="177"/>
      <c r="C751" s="177"/>
      <c r="D751" s="177"/>
      <c r="E751" s="177"/>
    </row>
    <row r="752" spans="1:5" ht="15" customHeight="1" x14ac:dyDescent="0.2">
      <c r="A752" s="177"/>
      <c r="B752" s="177"/>
      <c r="C752" s="177"/>
      <c r="D752" s="177"/>
      <c r="E752" s="177"/>
    </row>
    <row r="753" spans="1:5" ht="15" customHeight="1" x14ac:dyDescent="0.2">
      <c r="A753" s="176" t="s">
        <v>287</v>
      </c>
      <c r="B753" s="176"/>
      <c r="C753" s="176"/>
      <c r="D753" s="176"/>
      <c r="E753" s="176"/>
    </row>
    <row r="754" spans="1:5" ht="15" customHeight="1" x14ac:dyDescent="0.2">
      <c r="A754" s="176"/>
      <c r="B754" s="176"/>
      <c r="C754" s="176"/>
      <c r="D754" s="176"/>
      <c r="E754" s="176"/>
    </row>
    <row r="755" spans="1:5" ht="15" customHeight="1" x14ac:dyDescent="0.2">
      <c r="A755" s="176"/>
      <c r="B755" s="176"/>
      <c r="C755" s="176"/>
      <c r="D755" s="176"/>
      <c r="E755" s="176"/>
    </row>
    <row r="756" spans="1:5" ht="15" customHeight="1" x14ac:dyDescent="0.2">
      <c r="A756" s="176"/>
      <c r="B756" s="176"/>
      <c r="C756" s="176"/>
      <c r="D756" s="176"/>
      <c r="E756" s="176"/>
    </row>
    <row r="757" spans="1:5" ht="15" customHeight="1" x14ac:dyDescent="0.2">
      <c r="A757" s="176"/>
      <c r="B757" s="176"/>
      <c r="C757" s="176"/>
      <c r="D757" s="176"/>
      <c r="E757" s="176"/>
    </row>
    <row r="758" spans="1:5" ht="15" customHeight="1" x14ac:dyDescent="0.2">
      <c r="A758" s="176"/>
      <c r="B758" s="176"/>
      <c r="C758" s="176"/>
      <c r="D758" s="176"/>
      <c r="E758" s="176"/>
    </row>
    <row r="759" spans="1:5" ht="15" customHeight="1" x14ac:dyDescent="0.2">
      <c r="A759" s="176"/>
      <c r="B759" s="176"/>
      <c r="C759" s="176"/>
      <c r="D759" s="176"/>
      <c r="E759" s="176"/>
    </row>
    <row r="760" spans="1:5" ht="15" customHeight="1" x14ac:dyDescent="0.2">
      <c r="A760" s="176"/>
      <c r="B760" s="176"/>
      <c r="C760" s="176"/>
      <c r="D760" s="176"/>
      <c r="E760" s="176"/>
    </row>
    <row r="761" spans="1:5" ht="15" customHeight="1" x14ac:dyDescent="0.2">
      <c r="A761" s="176"/>
      <c r="B761" s="176"/>
      <c r="C761" s="176"/>
      <c r="D761" s="176"/>
      <c r="E761" s="176"/>
    </row>
    <row r="762" spans="1:5" ht="15" customHeight="1" x14ac:dyDescent="0.2"/>
    <row r="763" spans="1:5" ht="15" customHeight="1" x14ac:dyDescent="0.25">
      <c r="A763" s="58" t="s">
        <v>16</v>
      </c>
      <c r="B763" s="45"/>
      <c r="C763" s="45"/>
      <c r="D763" s="45"/>
      <c r="E763" s="43"/>
    </row>
    <row r="764" spans="1:5" ht="15" customHeight="1" x14ac:dyDescent="0.2">
      <c r="A764" s="61" t="s">
        <v>45</v>
      </c>
      <c r="B764" s="62"/>
      <c r="C764" s="62"/>
      <c r="D764" s="62"/>
      <c r="E764" s="43" t="s">
        <v>46</v>
      </c>
    </row>
    <row r="765" spans="1:5" ht="15" customHeight="1" x14ac:dyDescent="0.2"/>
    <row r="766" spans="1:5" ht="15" customHeight="1" x14ac:dyDescent="0.2">
      <c r="B766" s="66" t="s">
        <v>39</v>
      </c>
      <c r="C766" s="47" t="s">
        <v>40</v>
      </c>
      <c r="D766" s="73" t="s">
        <v>41</v>
      </c>
      <c r="E766" s="49" t="s">
        <v>42</v>
      </c>
    </row>
    <row r="767" spans="1:5" ht="15" customHeight="1" x14ac:dyDescent="0.2">
      <c r="B767" s="96">
        <v>307</v>
      </c>
      <c r="C767" s="75"/>
      <c r="D767" s="76" t="s">
        <v>97</v>
      </c>
      <c r="E767" s="53">
        <v>-152269</v>
      </c>
    </row>
    <row r="768" spans="1:5" ht="15" customHeight="1" x14ac:dyDescent="0.2">
      <c r="B768" s="96">
        <v>11</v>
      </c>
      <c r="C768" s="75"/>
      <c r="D768" s="76" t="s">
        <v>97</v>
      </c>
      <c r="E768" s="53">
        <v>152269</v>
      </c>
    </row>
    <row r="769" spans="1:5" ht="15" customHeight="1" x14ac:dyDescent="0.2">
      <c r="B769" s="78"/>
      <c r="C769" s="55" t="s">
        <v>44</v>
      </c>
      <c r="D769" s="79"/>
      <c r="E769" s="80">
        <f>SUM(E767:E768)</f>
        <v>0</v>
      </c>
    </row>
    <row r="770" spans="1:5" ht="15" customHeight="1" x14ac:dyDescent="0.2"/>
    <row r="771" spans="1:5" ht="15" customHeight="1" x14ac:dyDescent="0.2"/>
    <row r="772" spans="1:5" ht="15" customHeight="1" x14ac:dyDescent="0.25">
      <c r="A772" s="35" t="s">
        <v>152</v>
      </c>
    </row>
    <row r="773" spans="1:5" ht="15" customHeight="1" x14ac:dyDescent="0.2">
      <c r="A773" s="178" t="s">
        <v>35</v>
      </c>
      <c r="B773" s="178"/>
      <c r="C773" s="178"/>
      <c r="D773" s="178"/>
      <c r="E773" s="178"/>
    </row>
    <row r="774" spans="1:5" ht="15" customHeight="1" x14ac:dyDescent="0.2">
      <c r="A774" s="180" t="s">
        <v>153</v>
      </c>
      <c r="B774" s="180"/>
      <c r="C774" s="180"/>
      <c r="D774" s="180"/>
      <c r="E774" s="180"/>
    </row>
    <row r="775" spans="1:5" ht="15" customHeight="1" x14ac:dyDescent="0.2">
      <c r="A775" s="180"/>
      <c r="B775" s="180"/>
      <c r="C775" s="180"/>
      <c r="D775" s="180"/>
      <c r="E775" s="180"/>
    </row>
    <row r="776" spans="1:5" ht="15" customHeight="1" x14ac:dyDescent="0.2">
      <c r="A776" s="180"/>
      <c r="B776" s="180"/>
      <c r="C776" s="180"/>
      <c r="D776" s="180"/>
      <c r="E776" s="180"/>
    </row>
    <row r="777" spans="1:5" ht="15" customHeight="1" x14ac:dyDescent="0.2">
      <c r="A777" s="180"/>
      <c r="B777" s="180"/>
      <c r="C777" s="180"/>
      <c r="D777" s="180"/>
      <c r="E777" s="180"/>
    </row>
    <row r="778" spans="1:5" ht="15" customHeight="1" x14ac:dyDescent="0.2">
      <c r="A778" s="180"/>
      <c r="B778" s="180"/>
      <c r="C778" s="180"/>
      <c r="D778" s="180"/>
      <c r="E778" s="180"/>
    </row>
    <row r="779" spans="1:5" ht="15" customHeight="1" x14ac:dyDescent="0.2">
      <c r="A779" s="180"/>
      <c r="B779" s="180"/>
      <c r="C779" s="180"/>
      <c r="D779" s="180"/>
      <c r="E779" s="180"/>
    </row>
    <row r="780" spans="1:5" ht="15" customHeight="1" x14ac:dyDescent="0.2">
      <c r="A780" s="180"/>
      <c r="B780" s="180"/>
      <c r="C780" s="180"/>
      <c r="D780" s="180"/>
      <c r="E780" s="180"/>
    </row>
    <row r="781" spans="1:5" ht="15" customHeight="1" x14ac:dyDescent="0.2">
      <c r="A781" s="60"/>
      <c r="B781" s="60"/>
      <c r="C781" s="60"/>
      <c r="D781" s="60"/>
      <c r="E781" s="104"/>
    </row>
    <row r="782" spans="1:5" ht="15" customHeight="1" x14ac:dyDescent="0.25">
      <c r="A782" s="38" t="s">
        <v>1</v>
      </c>
      <c r="B782" s="40"/>
      <c r="C782" s="40"/>
      <c r="D782" s="40"/>
      <c r="E782" s="40"/>
    </row>
    <row r="783" spans="1:5" ht="15" customHeight="1" x14ac:dyDescent="0.2">
      <c r="A783" s="41" t="s">
        <v>37</v>
      </c>
      <c r="B783" s="40"/>
      <c r="C783" s="40"/>
      <c r="D783" s="40"/>
      <c r="E783" s="42" t="s">
        <v>38</v>
      </c>
    </row>
    <row r="784" spans="1:5" ht="15" customHeight="1" x14ac:dyDescent="0.25">
      <c r="A784" s="38"/>
      <c r="B784" s="84"/>
      <c r="C784" s="83"/>
      <c r="D784" s="83"/>
      <c r="E784" s="106"/>
    </row>
    <row r="785" spans="1:5" ht="15" customHeight="1" x14ac:dyDescent="0.2">
      <c r="A785" s="86"/>
      <c r="B785" s="86"/>
      <c r="C785" s="66" t="s">
        <v>40</v>
      </c>
      <c r="D785" s="107" t="s">
        <v>41</v>
      </c>
      <c r="E785" s="66" t="s">
        <v>42</v>
      </c>
    </row>
    <row r="786" spans="1:5" ht="15" customHeight="1" x14ac:dyDescent="0.2">
      <c r="A786" s="118"/>
      <c r="B786" s="88"/>
      <c r="C786" s="75"/>
      <c r="D786" s="123" t="s">
        <v>154</v>
      </c>
      <c r="E786" s="141">
        <v>270000000</v>
      </c>
    </row>
    <row r="787" spans="1:5" ht="15" customHeight="1" x14ac:dyDescent="0.2">
      <c r="A787" s="90"/>
      <c r="B787" s="142"/>
      <c r="C787" s="70" t="s">
        <v>44</v>
      </c>
      <c r="D787" s="111"/>
      <c r="E787" s="112">
        <f>SUM(E786:E786)</f>
        <v>270000000</v>
      </c>
    </row>
    <row r="788" spans="1:5" ht="15" customHeight="1" x14ac:dyDescent="0.2">
      <c r="A788" s="60"/>
      <c r="B788" s="60"/>
      <c r="C788" s="60"/>
      <c r="D788" s="60"/>
      <c r="E788" s="104"/>
    </row>
    <row r="789" spans="1:5" ht="15" customHeight="1" x14ac:dyDescent="0.25">
      <c r="A789" s="38" t="s">
        <v>16</v>
      </c>
      <c r="B789" s="40"/>
      <c r="C789" s="40"/>
      <c r="D789" s="40"/>
      <c r="E789" s="40"/>
    </row>
    <row r="790" spans="1:5" ht="15" customHeight="1" x14ac:dyDescent="0.2">
      <c r="A790" s="41" t="s">
        <v>37</v>
      </c>
      <c r="B790" s="40"/>
      <c r="C790" s="40"/>
      <c r="D790" s="40"/>
      <c r="E790" s="42" t="s">
        <v>38</v>
      </c>
    </row>
    <row r="791" spans="1:5" ht="15" customHeight="1" x14ac:dyDescent="0.25">
      <c r="A791" s="83"/>
      <c r="B791" s="38"/>
      <c r="C791" s="40"/>
      <c r="D791" s="40"/>
      <c r="E791" s="106"/>
    </row>
    <row r="792" spans="1:5" ht="15" customHeight="1" x14ac:dyDescent="0.2">
      <c r="A792" s="86"/>
      <c r="B792" s="64"/>
      <c r="C792" s="66" t="s">
        <v>40</v>
      </c>
      <c r="D792" s="81" t="s">
        <v>49</v>
      </c>
      <c r="E792" s="66" t="s">
        <v>42</v>
      </c>
    </row>
    <row r="793" spans="1:5" ht="15" customHeight="1" x14ac:dyDescent="0.2">
      <c r="A793" s="118"/>
      <c r="B793" s="122"/>
      <c r="C793" s="115">
        <v>6409</v>
      </c>
      <c r="D793" s="89" t="s">
        <v>50</v>
      </c>
      <c r="E793" s="53">
        <v>29293211.780000001</v>
      </c>
    </row>
    <row r="794" spans="1:5" ht="15" customHeight="1" x14ac:dyDescent="0.2">
      <c r="A794" s="90"/>
      <c r="B794" s="140"/>
      <c r="C794" s="70" t="s">
        <v>44</v>
      </c>
      <c r="D794" s="71"/>
      <c r="E794" s="72">
        <f>SUM(E793:E793)</f>
        <v>29293211.780000001</v>
      </c>
    </row>
    <row r="795" spans="1:5" ht="15" customHeight="1" x14ac:dyDescent="0.2">
      <c r="A795" s="34"/>
      <c r="B795" s="34"/>
      <c r="C795" s="34"/>
      <c r="D795" s="34"/>
      <c r="E795" s="143"/>
    </row>
    <row r="796" spans="1:5" ht="15" customHeight="1" x14ac:dyDescent="0.25">
      <c r="A796" s="58" t="s">
        <v>16</v>
      </c>
      <c r="B796" s="45"/>
      <c r="C796" s="45"/>
      <c r="D796" s="45"/>
      <c r="E796" s="40"/>
    </row>
    <row r="797" spans="1:5" ht="15" customHeight="1" x14ac:dyDescent="0.2">
      <c r="A797" s="61" t="s">
        <v>155</v>
      </c>
      <c r="B797" s="144"/>
      <c r="C797" s="144"/>
      <c r="D797" s="144"/>
      <c r="E797" s="144" t="s">
        <v>156</v>
      </c>
    </row>
    <row r="798" spans="1:5" ht="15" customHeight="1" x14ac:dyDescent="0.25">
      <c r="A798" s="58"/>
      <c r="B798" s="43"/>
      <c r="C798" s="45"/>
      <c r="D798" s="45"/>
      <c r="E798" s="106"/>
    </row>
    <row r="799" spans="1:5" ht="15" customHeight="1" x14ac:dyDescent="0.2">
      <c r="A799" s="86"/>
      <c r="B799" s="86"/>
      <c r="C799" s="47" t="s">
        <v>40</v>
      </c>
      <c r="D799" s="81" t="s">
        <v>49</v>
      </c>
      <c r="E799" s="145" t="s">
        <v>42</v>
      </c>
    </row>
    <row r="800" spans="1:5" ht="15" customHeight="1" x14ac:dyDescent="0.2">
      <c r="A800" s="146"/>
      <c r="B800" s="122"/>
      <c r="C800" s="75">
        <v>6172</v>
      </c>
      <c r="D800" s="89" t="s">
        <v>64</v>
      </c>
      <c r="E800" s="53">
        <v>6400000</v>
      </c>
    </row>
    <row r="801" spans="1:5" ht="15" customHeight="1" x14ac:dyDescent="0.2">
      <c r="A801" s="118"/>
      <c r="B801" s="122"/>
      <c r="C801" s="55" t="s">
        <v>44</v>
      </c>
      <c r="D801" s="56"/>
      <c r="E801" s="112">
        <f>SUM(E800:E800)</f>
        <v>6400000</v>
      </c>
    </row>
    <row r="802" spans="1:5" ht="15" customHeight="1" x14ac:dyDescent="0.2">
      <c r="A802" s="34"/>
      <c r="B802" s="34"/>
      <c r="C802" s="34"/>
      <c r="D802" s="34"/>
      <c r="E802" s="143"/>
    </row>
    <row r="803" spans="1:5" ht="15" customHeight="1" x14ac:dyDescent="0.25">
      <c r="A803" s="58" t="s">
        <v>16</v>
      </c>
      <c r="B803" s="147"/>
      <c r="C803" s="45"/>
      <c r="D803" s="45"/>
      <c r="E803" s="43"/>
    </row>
    <row r="804" spans="1:5" ht="15" customHeight="1" x14ac:dyDescent="0.2">
      <c r="A804" s="41" t="s">
        <v>131</v>
      </c>
      <c r="B804" s="147"/>
      <c r="C804" s="45"/>
      <c r="D804" s="45"/>
      <c r="E804" s="98" t="s">
        <v>132</v>
      </c>
    </row>
    <row r="805" spans="1:5" ht="15" customHeight="1" x14ac:dyDescent="0.2">
      <c r="A805" s="61"/>
      <c r="B805" s="147"/>
      <c r="C805" s="45"/>
      <c r="D805" s="45"/>
      <c r="E805" s="98"/>
    </row>
    <row r="806" spans="1:5" ht="15" customHeight="1" x14ac:dyDescent="0.2">
      <c r="B806" s="86"/>
      <c r="C806" s="66" t="s">
        <v>40</v>
      </c>
      <c r="D806" s="117" t="s">
        <v>49</v>
      </c>
      <c r="E806" s="66" t="s">
        <v>42</v>
      </c>
    </row>
    <row r="807" spans="1:5" ht="15" customHeight="1" x14ac:dyDescent="0.2">
      <c r="B807" s="118"/>
      <c r="C807" s="66">
        <v>6172</v>
      </c>
      <c r="D807" s="89" t="s">
        <v>64</v>
      </c>
      <c r="E807" s="53">
        <v>2890000</v>
      </c>
    </row>
    <row r="808" spans="1:5" ht="15" customHeight="1" x14ac:dyDescent="0.2">
      <c r="B808" s="90"/>
      <c r="C808" s="70" t="s">
        <v>44</v>
      </c>
      <c r="D808" s="111"/>
      <c r="E808" s="112">
        <f>SUM(E807:E807)</f>
        <v>2890000</v>
      </c>
    </row>
    <row r="809" spans="1:5" ht="15" customHeight="1" x14ac:dyDescent="0.2">
      <c r="A809" s="34"/>
      <c r="B809" s="34"/>
      <c r="C809" s="34"/>
      <c r="D809" s="34"/>
      <c r="E809" s="143"/>
    </row>
    <row r="810" spans="1:5" ht="15" customHeight="1" x14ac:dyDescent="0.25">
      <c r="A810" s="58" t="s">
        <v>16</v>
      </c>
      <c r="B810" s="45"/>
      <c r="C810" s="45"/>
      <c r="D810" s="45"/>
      <c r="E810" s="83"/>
    </row>
    <row r="811" spans="1:5" ht="15" customHeight="1" x14ac:dyDescent="0.2">
      <c r="A811" s="41" t="s">
        <v>73</v>
      </c>
      <c r="B811" s="45"/>
      <c r="C811" s="45"/>
      <c r="D811" s="45"/>
      <c r="E811" s="42" t="s">
        <v>74</v>
      </c>
    </row>
    <row r="812" spans="1:5" ht="15" customHeight="1" x14ac:dyDescent="0.2">
      <c r="A812" s="61"/>
      <c r="B812" s="43"/>
      <c r="C812" s="45"/>
      <c r="D812" s="45"/>
      <c r="E812" s="106"/>
    </row>
    <row r="813" spans="1:5" ht="15" customHeight="1" x14ac:dyDescent="0.2">
      <c r="A813" s="64"/>
      <c r="B813" s="64"/>
      <c r="C813" s="47" t="s">
        <v>40</v>
      </c>
      <c r="D813" s="81" t="s">
        <v>49</v>
      </c>
      <c r="E813" s="145" t="s">
        <v>42</v>
      </c>
    </row>
    <row r="814" spans="1:5" ht="15" customHeight="1" x14ac:dyDescent="0.2">
      <c r="A814" s="64"/>
      <c r="B814" s="64"/>
      <c r="C814" s="75">
        <v>3299</v>
      </c>
      <c r="D814" s="68" t="s">
        <v>157</v>
      </c>
      <c r="E814" s="138">
        <v>8211400</v>
      </c>
    </row>
    <row r="815" spans="1:5" ht="15" customHeight="1" x14ac:dyDescent="0.2">
      <c r="A815" s="64"/>
      <c r="B815" s="64"/>
      <c r="C815" s="75">
        <v>3299</v>
      </c>
      <c r="D815" s="89" t="s">
        <v>158</v>
      </c>
      <c r="E815" s="138">
        <v>1788600</v>
      </c>
    </row>
    <row r="816" spans="1:5" ht="15" customHeight="1" x14ac:dyDescent="0.2">
      <c r="A816" s="101"/>
      <c r="B816" s="101"/>
      <c r="C816" s="55" t="s">
        <v>44</v>
      </c>
      <c r="D816" s="56"/>
      <c r="E816" s="112">
        <f>SUM(E814:E815)</f>
        <v>10000000</v>
      </c>
    </row>
    <row r="817" spans="1:5" ht="15" customHeight="1" x14ac:dyDescent="0.2">
      <c r="A817" s="34"/>
      <c r="B817" s="34"/>
      <c r="C817" s="34"/>
      <c r="D817" s="34"/>
      <c r="E817" s="143"/>
    </row>
    <row r="818" spans="1:5" ht="15" customHeight="1" x14ac:dyDescent="0.25">
      <c r="A818" s="38" t="s">
        <v>16</v>
      </c>
      <c r="B818" s="40"/>
      <c r="C818" s="40"/>
      <c r="D818" s="43"/>
      <c r="E818" s="43"/>
    </row>
    <row r="819" spans="1:5" ht="15" customHeight="1" x14ac:dyDescent="0.2">
      <c r="A819" s="120" t="s">
        <v>91</v>
      </c>
      <c r="B819" s="40"/>
      <c r="C819" s="40"/>
      <c r="D819" s="40"/>
      <c r="E819" s="42" t="s">
        <v>92</v>
      </c>
    </row>
    <row r="820" spans="1:5" ht="15" customHeight="1" x14ac:dyDescent="0.2">
      <c r="A820" s="83"/>
      <c r="B820" s="84"/>
      <c r="C820" s="40"/>
      <c r="D820" s="83"/>
      <c r="E820" s="85"/>
    </row>
    <row r="821" spans="1:5" ht="15" customHeight="1" x14ac:dyDescent="0.2">
      <c r="B821" s="47" t="s">
        <v>39</v>
      </c>
      <c r="C821" s="47" t="s">
        <v>40</v>
      </c>
      <c r="D821" s="48" t="s">
        <v>41</v>
      </c>
      <c r="E821" s="49" t="s">
        <v>42</v>
      </c>
    </row>
    <row r="822" spans="1:5" ht="15" customHeight="1" x14ac:dyDescent="0.2">
      <c r="B822" s="97">
        <v>12</v>
      </c>
      <c r="C822" s="99"/>
      <c r="D822" s="89" t="s">
        <v>94</v>
      </c>
      <c r="E822" s="100">
        <v>11100000</v>
      </c>
    </row>
    <row r="823" spans="1:5" ht="15" customHeight="1" x14ac:dyDescent="0.2">
      <c r="B823" s="97"/>
      <c r="C823" s="55" t="s">
        <v>44</v>
      </c>
      <c r="D823" s="56"/>
      <c r="E823" s="57">
        <f>SUM(E822:E822)</f>
        <v>11100000</v>
      </c>
    </row>
    <row r="824" spans="1:5" ht="15" customHeight="1" x14ac:dyDescent="0.2">
      <c r="B824" s="140"/>
      <c r="C824" s="92"/>
      <c r="D824" s="148"/>
      <c r="E824" s="149"/>
    </row>
    <row r="825" spans="1:5" ht="15" customHeight="1" x14ac:dyDescent="0.2">
      <c r="B825" s="140"/>
      <c r="C825" s="92"/>
      <c r="D825" s="148"/>
      <c r="E825" s="149"/>
    </row>
    <row r="826" spans="1:5" ht="15" customHeight="1" x14ac:dyDescent="0.2">
      <c r="B826" s="140"/>
      <c r="C826" s="92"/>
      <c r="D826" s="148"/>
      <c r="E826" s="149"/>
    </row>
    <row r="827" spans="1:5" ht="15" customHeight="1" x14ac:dyDescent="0.2">
      <c r="B827" s="140"/>
      <c r="C827" s="92"/>
      <c r="D827" s="148"/>
      <c r="E827" s="149"/>
    </row>
    <row r="828" spans="1:5" ht="15" customHeight="1" x14ac:dyDescent="0.2">
      <c r="B828" s="140"/>
      <c r="C828" s="92"/>
      <c r="D828" s="148"/>
      <c r="E828" s="149"/>
    </row>
    <row r="829" spans="1:5" ht="15" customHeight="1" x14ac:dyDescent="0.2">
      <c r="B829" s="140"/>
      <c r="C829" s="92"/>
      <c r="D829" s="148"/>
      <c r="E829" s="149"/>
    </row>
    <row r="830" spans="1:5" ht="15" customHeight="1" x14ac:dyDescent="0.2">
      <c r="B830" s="140"/>
      <c r="C830" s="92"/>
      <c r="D830" s="148"/>
      <c r="E830" s="149"/>
    </row>
    <row r="831" spans="1:5" ht="15" customHeight="1" x14ac:dyDescent="0.2">
      <c r="B831" s="140"/>
      <c r="C831" s="92"/>
      <c r="D831" s="148"/>
      <c r="E831" s="149"/>
    </row>
    <row r="832" spans="1:5" ht="15" customHeight="1" x14ac:dyDescent="0.2">
      <c r="B832" s="140"/>
      <c r="C832" s="92"/>
      <c r="D832" s="148"/>
      <c r="E832" s="149"/>
    </row>
    <row r="833" spans="1:5" ht="15" customHeight="1" x14ac:dyDescent="0.2">
      <c r="B833" s="140"/>
      <c r="C833" s="92"/>
      <c r="D833" s="148"/>
      <c r="E833" s="149"/>
    </row>
    <row r="834" spans="1:5" ht="15" customHeight="1" x14ac:dyDescent="0.25">
      <c r="A834" s="58" t="s">
        <v>16</v>
      </c>
      <c r="B834" s="45"/>
      <c r="C834" s="45"/>
      <c r="D834" s="45"/>
      <c r="E834" s="45"/>
    </row>
    <row r="835" spans="1:5" ht="15" customHeight="1" x14ac:dyDescent="0.2">
      <c r="A835" s="41" t="s">
        <v>61</v>
      </c>
      <c r="B835" s="45"/>
      <c r="C835" s="45"/>
      <c r="D835" s="45"/>
      <c r="E835" s="98" t="s">
        <v>62</v>
      </c>
    </row>
    <row r="836" spans="1:5" ht="15" customHeight="1" x14ac:dyDescent="0.2">
      <c r="A836" s="91"/>
      <c r="B836" s="150"/>
      <c r="C836" s="45"/>
      <c r="D836" s="45"/>
      <c r="E836" s="46"/>
    </row>
    <row r="837" spans="1:5" ht="15" customHeight="1" x14ac:dyDescent="0.25">
      <c r="A837" s="35"/>
      <c r="B837" s="47" t="s">
        <v>63</v>
      </c>
      <c r="C837" s="47" t="s">
        <v>40</v>
      </c>
      <c r="D837" s="48" t="s">
        <v>49</v>
      </c>
      <c r="E837" s="66" t="s">
        <v>42</v>
      </c>
    </row>
    <row r="838" spans="1:5" ht="15" customHeight="1" x14ac:dyDescent="0.25">
      <c r="A838" s="35"/>
      <c r="B838" s="96">
        <v>10</v>
      </c>
      <c r="C838" s="75"/>
      <c r="D838" s="89" t="s">
        <v>64</v>
      </c>
      <c r="E838" s="100">
        <f>27808564.15+34178000+1950000</f>
        <v>63936564.149999999</v>
      </c>
    </row>
    <row r="839" spans="1:5" ht="15" customHeight="1" x14ac:dyDescent="0.25">
      <c r="A839" s="35"/>
      <c r="B839" s="96">
        <v>10</v>
      </c>
      <c r="C839" s="75"/>
      <c r="D839" s="89" t="s">
        <v>65</v>
      </c>
      <c r="E839" s="100">
        <f>3600000+450000+3900000+42108+852065+3300000</f>
        <v>12144173</v>
      </c>
    </row>
    <row r="840" spans="1:5" ht="15" customHeight="1" x14ac:dyDescent="0.25">
      <c r="A840" s="35"/>
      <c r="B840" s="96">
        <v>11</v>
      </c>
      <c r="C840" s="75"/>
      <c r="D840" s="89" t="s">
        <v>64</v>
      </c>
      <c r="E840" s="100">
        <f>2700000+720000</f>
        <v>3420000</v>
      </c>
    </row>
    <row r="841" spans="1:5" ht="15" customHeight="1" x14ac:dyDescent="0.25">
      <c r="A841" s="35"/>
      <c r="B841" s="96">
        <v>11</v>
      </c>
      <c r="C841" s="75"/>
      <c r="D841" s="89" t="s">
        <v>65</v>
      </c>
      <c r="E841" s="100">
        <f>2165000+400000</f>
        <v>2565000</v>
      </c>
    </row>
    <row r="842" spans="1:5" ht="15" customHeight="1" x14ac:dyDescent="0.25">
      <c r="A842" s="35"/>
      <c r="B842" s="96">
        <v>12</v>
      </c>
      <c r="C842" s="75"/>
      <c r="D842" s="89" t="s">
        <v>64</v>
      </c>
      <c r="E842" s="100">
        <v>900000</v>
      </c>
    </row>
    <row r="843" spans="1:5" ht="15" customHeight="1" x14ac:dyDescent="0.25">
      <c r="A843" s="35"/>
      <c r="B843" s="96">
        <v>13</v>
      </c>
      <c r="C843" s="75"/>
      <c r="D843" s="89" t="s">
        <v>64</v>
      </c>
      <c r="E843" s="100">
        <f>12387533+15300000</f>
        <v>27687533</v>
      </c>
    </row>
    <row r="844" spans="1:5" ht="15" customHeight="1" x14ac:dyDescent="0.25">
      <c r="A844" s="35"/>
      <c r="B844" s="96">
        <v>14</v>
      </c>
      <c r="C844" s="75"/>
      <c r="D844" s="89" t="s">
        <v>64</v>
      </c>
      <c r="E844" s="100">
        <f>3500000+7931879.67</f>
        <v>11431879.67</v>
      </c>
    </row>
    <row r="845" spans="1:5" ht="15" customHeight="1" x14ac:dyDescent="0.25">
      <c r="A845" s="35"/>
      <c r="B845" s="96">
        <v>15</v>
      </c>
      <c r="C845" s="75"/>
      <c r="D845" s="89" t="s">
        <v>64</v>
      </c>
      <c r="E845" s="100">
        <v>2646626.59</v>
      </c>
    </row>
    <row r="846" spans="1:5" ht="15" customHeight="1" x14ac:dyDescent="0.25">
      <c r="A846" s="35"/>
      <c r="B846" s="96">
        <v>23</v>
      </c>
      <c r="C846" s="75"/>
      <c r="D846" s="89" t="s">
        <v>64</v>
      </c>
      <c r="E846" s="100">
        <v>330011.81</v>
      </c>
    </row>
    <row r="847" spans="1:5" ht="15" customHeight="1" x14ac:dyDescent="0.25">
      <c r="A847" s="35"/>
      <c r="B847" s="97"/>
      <c r="C847" s="55" t="s">
        <v>44</v>
      </c>
      <c r="D847" s="56"/>
      <c r="E847" s="57">
        <f>SUM(E838:E846)</f>
        <v>125061788.22000001</v>
      </c>
    </row>
    <row r="848" spans="1:5" ht="15" customHeight="1" x14ac:dyDescent="0.2"/>
    <row r="849" spans="1:7" ht="15" customHeight="1" x14ac:dyDescent="0.25">
      <c r="A849" s="38" t="s">
        <v>16</v>
      </c>
      <c r="B849" s="40"/>
      <c r="C849" s="40"/>
      <c r="D849" s="43"/>
      <c r="E849" s="43"/>
    </row>
    <row r="850" spans="1:7" ht="15" customHeight="1" x14ac:dyDescent="0.2">
      <c r="A850" s="41" t="s">
        <v>61</v>
      </c>
      <c r="B850" s="40"/>
      <c r="C850" s="40"/>
      <c r="D850" s="40"/>
      <c r="E850" s="42" t="s">
        <v>79</v>
      </c>
    </row>
    <row r="851" spans="1:7" ht="15" customHeight="1" x14ac:dyDescent="0.25">
      <c r="A851" s="94"/>
      <c r="B851" s="95"/>
      <c r="C851" s="40"/>
      <c r="D851" s="83"/>
      <c r="E851" s="85"/>
    </row>
    <row r="852" spans="1:7" ht="15" customHeight="1" x14ac:dyDescent="0.2">
      <c r="A852" s="86"/>
      <c r="B852" s="64"/>
      <c r="C852" s="66" t="s">
        <v>40</v>
      </c>
      <c r="D852" s="81" t="s">
        <v>49</v>
      </c>
      <c r="E852" s="49" t="s">
        <v>42</v>
      </c>
    </row>
    <row r="853" spans="1:7" ht="15" customHeight="1" x14ac:dyDescent="0.2">
      <c r="A853" s="118"/>
      <c r="B853" s="118"/>
      <c r="C853" s="75">
        <v>4357</v>
      </c>
      <c r="D853" s="89" t="s">
        <v>64</v>
      </c>
      <c r="E853" s="53">
        <v>5605000</v>
      </c>
    </row>
    <row r="854" spans="1:7" ht="15" customHeight="1" x14ac:dyDescent="0.2">
      <c r="A854" s="118"/>
      <c r="B854" s="118"/>
      <c r="C854" s="75">
        <v>3315</v>
      </c>
      <c r="D854" s="89" t="s">
        <v>64</v>
      </c>
      <c r="E854" s="53">
        <v>7000000</v>
      </c>
    </row>
    <row r="855" spans="1:7" ht="15" customHeight="1" x14ac:dyDescent="0.2">
      <c r="A855" s="90"/>
      <c r="B855" s="140"/>
      <c r="C855" s="70" t="s">
        <v>44</v>
      </c>
      <c r="D855" s="71"/>
      <c r="E855" s="72">
        <f>SUM(E853:E854)</f>
        <v>12605000</v>
      </c>
      <c r="G855" s="128"/>
    </row>
    <row r="856" spans="1:7" ht="15" customHeight="1" x14ac:dyDescent="0.2">
      <c r="A856" s="34"/>
      <c r="B856" s="34"/>
      <c r="C856" s="34"/>
      <c r="D856" s="34"/>
      <c r="E856" s="143"/>
    </row>
    <row r="857" spans="1:7" ht="15" customHeight="1" x14ac:dyDescent="0.25">
      <c r="A857" s="58" t="s">
        <v>16</v>
      </c>
      <c r="B857" s="45"/>
      <c r="C857" s="45"/>
      <c r="D857" s="45"/>
      <c r="E857" s="83"/>
    </row>
    <row r="858" spans="1:7" ht="15" customHeight="1" x14ac:dyDescent="0.2">
      <c r="A858" s="151" t="s">
        <v>68</v>
      </c>
      <c r="B858" s="40"/>
      <c r="C858" s="40"/>
      <c r="D858" s="40"/>
      <c r="E858" s="42" t="s">
        <v>69</v>
      </c>
    </row>
    <row r="859" spans="1:7" ht="15" customHeight="1" x14ac:dyDescent="0.2">
      <c r="A859" s="61"/>
      <c r="B859" s="43"/>
      <c r="C859" s="45"/>
      <c r="D859" s="45"/>
      <c r="E859" s="106"/>
    </row>
    <row r="860" spans="1:7" ht="15" customHeight="1" x14ac:dyDescent="0.2">
      <c r="A860" s="64"/>
      <c r="B860" s="64"/>
      <c r="C860" s="47" t="s">
        <v>40</v>
      </c>
      <c r="D860" s="81" t="s">
        <v>49</v>
      </c>
      <c r="E860" s="66" t="s">
        <v>42</v>
      </c>
    </row>
    <row r="861" spans="1:7" ht="15" customHeight="1" x14ac:dyDescent="0.2">
      <c r="A861" s="74"/>
      <c r="B861" s="88"/>
      <c r="C861" s="99">
        <v>5273</v>
      </c>
      <c r="D861" s="89" t="s">
        <v>65</v>
      </c>
      <c r="E861" s="138">
        <v>340000</v>
      </c>
    </row>
    <row r="862" spans="1:7" ht="15" customHeight="1" x14ac:dyDescent="0.2">
      <c r="A862" s="74"/>
      <c r="B862" s="88"/>
      <c r="C862" s="99">
        <v>5511</v>
      </c>
      <c r="D862" s="89" t="s">
        <v>64</v>
      </c>
      <c r="E862" s="138">
        <v>14000000</v>
      </c>
    </row>
    <row r="863" spans="1:7" ht="15" customHeight="1" x14ac:dyDescent="0.2">
      <c r="A863" s="74"/>
      <c r="B863" s="88"/>
      <c r="C863" s="99">
        <v>5273</v>
      </c>
      <c r="D863" s="89" t="s">
        <v>64</v>
      </c>
      <c r="E863" s="138">
        <v>2000000</v>
      </c>
    </row>
    <row r="864" spans="1:7" ht="15" customHeight="1" x14ac:dyDescent="0.2">
      <c r="A864" s="101"/>
      <c r="B864" s="101"/>
      <c r="C864" s="55" t="s">
        <v>44</v>
      </c>
      <c r="D864" s="102"/>
      <c r="E864" s="112">
        <f>SUM(E861:E863)</f>
        <v>16340000</v>
      </c>
    </row>
    <row r="865" spans="1:7" ht="15" customHeight="1" x14ac:dyDescent="0.2">
      <c r="E865" s="114"/>
    </row>
    <row r="866" spans="1:7" ht="15" customHeight="1" x14ac:dyDescent="0.25">
      <c r="A866" s="58" t="s">
        <v>16</v>
      </c>
      <c r="B866" s="45"/>
      <c r="C866" s="45"/>
      <c r="D866" s="45"/>
      <c r="E866" s="83"/>
    </row>
    <row r="867" spans="1:7" ht="15" customHeight="1" x14ac:dyDescent="0.2">
      <c r="A867" s="61" t="s">
        <v>45</v>
      </c>
      <c r="B867" s="62"/>
      <c r="C867" s="62"/>
      <c r="D867" s="62"/>
      <c r="E867" s="83" t="s">
        <v>46</v>
      </c>
    </row>
    <row r="868" spans="1:7" ht="15" customHeight="1" x14ac:dyDescent="0.2">
      <c r="E868" s="114"/>
    </row>
    <row r="869" spans="1:7" ht="15" customHeight="1" x14ac:dyDescent="0.2">
      <c r="B869" s="66" t="s">
        <v>39</v>
      </c>
      <c r="C869" s="47" t="s">
        <v>40</v>
      </c>
      <c r="D869" s="73" t="s">
        <v>41</v>
      </c>
      <c r="E869" s="145" t="s">
        <v>42</v>
      </c>
    </row>
    <row r="870" spans="1:7" ht="15" customHeight="1" x14ac:dyDescent="0.2">
      <c r="B870" s="96">
        <v>303</v>
      </c>
      <c r="C870" s="75"/>
      <c r="D870" s="76" t="s">
        <v>97</v>
      </c>
      <c r="E870" s="53">
        <v>2900000</v>
      </c>
    </row>
    <row r="871" spans="1:7" ht="15" customHeight="1" x14ac:dyDescent="0.2">
      <c r="B871" s="96">
        <v>10</v>
      </c>
      <c r="C871" s="75"/>
      <c r="D871" s="76" t="s">
        <v>97</v>
      </c>
      <c r="E871" s="53">
        <f>400000+3771000+913000+4625000</f>
        <v>9709000</v>
      </c>
    </row>
    <row r="872" spans="1:7" ht="15" customHeight="1" x14ac:dyDescent="0.2">
      <c r="B872" s="96">
        <v>10</v>
      </c>
      <c r="C872" s="75"/>
      <c r="D872" s="89" t="s">
        <v>94</v>
      </c>
      <c r="E872" s="53">
        <f>200000+195000+4191000+1936000+100000+5077000</f>
        <v>11699000</v>
      </c>
    </row>
    <row r="873" spans="1:7" ht="15" customHeight="1" x14ac:dyDescent="0.2">
      <c r="B873" s="96">
        <v>11</v>
      </c>
      <c r="C873" s="75"/>
      <c r="D873" s="76" t="s">
        <v>97</v>
      </c>
      <c r="E873" s="53">
        <f>1980000+1500000</f>
        <v>3480000</v>
      </c>
    </row>
    <row r="874" spans="1:7" ht="15" customHeight="1" x14ac:dyDescent="0.2">
      <c r="B874" s="96">
        <v>11</v>
      </c>
      <c r="C874" s="75"/>
      <c r="D874" s="89" t="s">
        <v>94</v>
      </c>
      <c r="E874" s="53">
        <f>2272000+1103000+4034000+1632000+1676000</f>
        <v>10717000</v>
      </c>
    </row>
    <row r="875" spans="1:7" ht="15" customHeight="1" x14ac:dyDescent="0.2">
      <c r="B875" s="96">
        <v>13</v>
      </c>
      <c r="C875" s="75"/>
      <c r="D875" s="76" t="s">
        <v>97</v>
      </c>
      <c r="E875" s="53">
        <f>400000+685000</f>
        <v>1085000</v>
      </c>
    </row>
    <row r="876" spans="1:7" ht="15" customHeight="1" x14ac:dyDescent="0.2">
      <c r="B876" s="96">
        <v>13</v>
      </c>
      <c r="C876" s="75"/>
      <c r="D876" s="89" t="s">
        <v>94</v>
      </c>
      <c r="E876" s="53">
        <f>310000+5901000+914000+990000</f>
        <v>8115000</v>
      </c>
    </row>
    <row r="877" spans="1:7" ht="15" customHeight="1" x14ac:dyDescent="0.2">
      <c r="B877" s="96">
        <v>14</v>
      </c>
      <c r="C877" s="75"/>
      <c r="D877" s="89" t="s">
        <v>94</v>
      </c>
      <c r="E877" s="53">
        <f>514000+4274000</f>
        <v>4788000</v>
      </c>
    </row>
    <row r="878" spans="1:7" ht="15" customHeight="1" x14ac:dyDescent="0.2">
      <c r="B878" s="96">
        <v>307</v>
      </c>
      <c r="C878" s="75"/>
      <c r="D878" s="89" t="s">
        <v>94</v>
      </c>
      <c r="E878" s="53">
        <v>3817000</v>
      </c>
    </row>
    <row r="879" spans="1:7" ht="15" customHeight="1" x14ac:dyDescent="0.2">
      <c r="B879" s="78"/>
      <c r="C879" s="55" t="s">
        <v>44</v>
      </c>
      <c r="D879" s="79"/>
      <c r="E879" s="72">
        <f>SUM(E870:E878)</f>
        <v>56310000</v>
      </c>
      <c r="G879" s="128">
        <f>SUM(E794,E801,E808,E816,E823,E847,E855,E864,E879)</f>
        <v>270000000</v>
      </c>
    </row>
    <row r="880" spans="1:7" ht="15" customHeight="1" x14ac:dyDescent="0.2">
      <c r="G880" s="128"/>
    </row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5" t="s">
        <v>159</v>
      </c>
    </row>
    <row r="887" spans="1:5" ht="15" customHeight="1" x14ac:dyDescent="0.2">
      <c r="A887" s="177" t="s">
        <v>160</v>
      </c>
      <c r="B887" s="177"/>
      <c r="C887" s="177"/>
      <c r="D887" s="177"/>
      <c r="E887" s="177"/>
    </row>
    <row r="888" spans="1:5" ht="15" customHeight="1" x14ac:dyDescent="0.2">
      <c r="A888" s="177"/>
      <c r="B888" s="177"/>
      <c r="C888" s="177"/>
      <c r="D888" s="177"/>
      <c r="E888" s="177"/>
    </row>
    <row r="889" spans="1:5" ht="15" customHeight="1" x14ac:dyDescent="0.2">
      <c r="A889" s="176" t="s">
        <v>161</v>
      </c>
      <c r="B889" s="176"/>
      <c r="C889" s="176"/>
      <c r="D889" s="176"/>
      <c r="E889" s="176"/>
    </row>
    <row r="890" spans="1:5" ht="15" customHeight="1" x14ac:dyDescent="0.2">
      <c r="A890" s="176"/>
      <c r="B890" s="176"/>
      <c r="C890" s="176"/>
      <c r="D890" s="176"/>
      <c r="E890" s="176"/>
    </row>
    <row r="891" spans="1:5" ht="15" customHeight="1" x14ac:dyDescent="0.2">
      <c r="A891" s="176"/>
      <c r="B891" s="176"/>
      <c r="C891" s="176"/>
      <c r="D891" s="176"/>
      <c r="E891" s="176"/>
    </row>
    <row r="892" spans="1:5" ht="15" customHeight="1" x14ac:dyDescent="0.2">
      <c r="A892" s="176"/>
      <c r="B892" s="176"/>
      <c r="C892" s="176"/>
      <c r="D892" s="176"/>
      <c r="E892" s="176"/>
    </row>
    <row r="893" spans="1:5" ht="15" customHeight="1" x14ac:dyDescent="0.2">
      <c r="A893" s="176"/>
      <c r="B893" s="176"/>
      <c r="C893" s="176"/>
      <c r="D893" s="176"/>
      <c r="E893" s="176"/>
    </row>
    <row r="894" spans="1:5" ht="15" customHeight="1" x14ac:dyDescent="0.2">
      <c r="A894" s="176"/>
      <c r="B894" s="176"/>
      <c r="C894" s="176"/>
      <c r="D894" s="176"/>
      <c r="E894" s="176"/>
    </row>
    <row r="895" spans="1:5" ht="15" customHeight="1" x14ac:dyDescent="0.2">
      <c r="A895" s="45"/>
      <c r="B895" s="91"/>
      <c r="C895" s="92"/>
      <c r="D895" s="45"/>
      <c r="E895" s="93"/>
    </row>
    <row r="896" spans="1:5" ht="15" customHeight="1" x14ac:dyDescent="0.25">
      <c r="A896" s="38" t="s">
        <v>16</v>
      </c>
      <c r="B896" s="40"/>
      <c r="C896" s="40"/>
      <c r="D896" s="43"/>
      <c r="E896" s="43"/>
    </row>
    <row r="897" spans="1:5" ht="15" customHeight="1" x14ac:dyDescent="0.2">
      <c r="A897" s="41" t="s">
        <v>162</v>
      </c>
      <c r="B897" s="40"/>
      <c r="C897" s="40"/>
      <c r="D897" s="40"/>
      <c r="E897" s="42" t="s">
        <v>163</v>
      </c>
    </row>
    <row r="898" spans="1:5" ht="15" customHeight="1" x14ac:dyDescent="0.2">
      <c r="A898" s="83"/>
      <c r="B898" s="84"/>
      <c r="C898" s="40"/>
      <c r="D898" s="83"/>
      <c r="E898" s="85"/>
    </row>
    <row r="899" spans="1:5" ht="15" customHeight="1" x14ac:dyDescent="0.2">
      <c r="C899" s="66" t="s">
        <v>40</v>
      </c>
      <c r="D899" s="81" t="s">
        <v>49</v>
      </c>
      <c r="E899" s="66" t="s">
        <v>42</v>
      </c>
    </row>
    <row r="900" spans="1:5" ht="15" customHeight="1" x14ac:dyDescent="0.2">
      <c r="C900" s="75">
        <v>6172</v>
      </c>
      <c r="D900" s="89" t="s">
        <v>65</v>
      </c>
      <c r="E900" s="53">
        <v>-80000</v>
      </c>
    </row>
    <row r="901" spans="1:5" ht="15" customHeight="1" x14ac:dyDescent="0.2">
      <c r="C901" s="75">
        <v>6172</v>
      </c>
      <c r="D901" s="89" t="s">
        <v>64</v>
      </c>
      <c r="E901" s="53">
        <v>80000</v>
      </c>
    </row>
    <row r="902" spans="1:5" ht="15" customHeight="1" x14ac:dyDescent="0.2">
      <c r="C902" s="70" t="s">
        <v>44</v>
      </c>
      <c r="D902" s="71"/>
      <c r="E902" s="72">
        <f>SUM(E900:E901)</f>
        <v>0</v>
      </c>
    </row>
    <row r="903" spans="1:5" ht="15" customHeight="1" x14ac:dyDescent="0.2"/>
    <row r="904" spans="1:5" ht="15" customHeight="1" x14ac:dyDescent="0.2"/>
    <row r="905" spans="1:5" ht="15" customHeight="1" x14ac:dyDescent="0.25">
      <c r="A905" s="35" t="s">
        <v>164</v>
      </c>
    </row>
    <row r="906" spans="1:5" ht="15" customHeight="1" x14ac:dyDescent="0.2">
      <c r="A906" s="177" t="s">
        <v>165</v>
      </c>
      <c r="B906" s="177"/>
      <c r="C906" s="177"/>
      <c r="D906" s="177"/>
      <c r="E906" s="177"/>
    </row>
    <row r="907" spans="1:5" ht="15" customHeight="1" x14ac:dyDescent="0.2">
      <c r="A907" s="177"/>
      <c r="B907" s="177"/>
      <c r="C907" s="177"/>
      <c r="D907" s="177"/>
      <c r="E907" s="177"/>
    </row>
    <row r="908" spans="1:5" ht="15" customHeight="1" x14ac:dyDescent="0.2">
      <c r="A908" s="180" t="s">
        <v>166</v>
      </c>
      <c r="B908" s="180"/>
      <c r="C908" s="180"/>
      <c r="D908" s="180"/>
      <c r="E908" s="180"/>
    </row>
    <row r="909" spans="1:5" ht="15" customHeight="1" x14ac:dyDescent="0.2">
      <c r="A909" s="180"/>
      <c r="B909" s="180"/>
      <c r="C909" s="180"/>
      <c r="D909" s="180"/>
      <c r="E909" s="180"/>
    </row>
    <row r="910" spans="1:5" ht="15" customHeight="1" x14ac:dyDescent="0.2">
      <c r="A910" s="180"/>
      <c r="B910" s="180"/>
      <c r="C910" s="180"/>
      <c r="D910" s="180"/>
      <c r="E910" s="180"/>
    </row>
    <row r="911" spans="1:5" ht="15" customHeight="1" x14ac:dyDescent="0.2">
      <c r="A911" s="180"/>
      <c r="B911" s="180"/>
      <c r="C911" s="180"/>
      <c r="D911" s="180"/>
      <c r="E911" s="180"/>
    </row>
    <row r="912" spans="1:5" ht="15" customHeight="1" x14ac:dyDescent="0.2">
      <c r="A912" s="180"/>
      <c r="B912" s="180"/>
      <c r="C912" s="180"/>
      <c r="D912" s="180"/>
      <c r="E912" s="180"/>
    </row>
    <row r="913" spans="1:5" ht="15" customHeight="1" x14ac:dyDescent="0.2">
      <c r="A913" s="180"/>
      <c r="B913" s="180"/>
      <c r="C913" s="180"/>
      <c r="D913" s="180"/>
      <c r="E913" s="180"/>
    </row>
    <row r="914" spans="1:5" ht="15" customHeight="1" x14ac:dyDescent="0.2">
      <c r="A914" s="180"/>
      <c r="B914" s="180"/>
      <c r="C914" s="180"/>
      <c r="D914" s="180"/>
      <c r="E914" s="180"/>
    </row>
    <row r="915" spans="1:5" ht="15" customHeight="1" x14ac:dyDescent="0.2">
      <c r="A915" s="180"/>
      <c r="B915" s="180"/>
      <c r="C915" s="180"/>
      <c r="D915" s="180"/>
      <c r="E915" s="180"/>
    </row>
    <row r="916" spans="1:5" ht="15" customHeight="1" x14ac:dyDescent="0.2"/>
    <row r="917" spans="1:5" ht="15" customHeight="1" x14ac:dyDescent="0.25">
      <c r="A917" s="58" t="s">
        <v>16</v>
      </c>
      <c r="B917" s="45"/>
      <c r="C917" s="45"/>
      <c r="D917" s="45"/>
      <c r="E917" s="45"/>
    </row>
    <row r="918" spans="1:5" ht="15" customHeight="1" x14ac:dyDescent="0.2">
      <c r="A918" s="61" t="s">
        <v>167</v>
      </c>
      <c r="B918" s="45"/>
      <c r="C918" s="45"/>
      <c r="D918" s="45"/>
      <c r="E918" s="98" t="s">
        <v>168</v>
      </c>
    </row>
    <row r="919" spans="1:5" ht="15" customHeight="1" x14ac:dyDescent="0.2">
      <c r="A919" s="91"/>
      <c r="B919" s="150"/>
      <c r="C919" s="45"/>
      <c r="D919" s="45"/>
      <c r="E919" s="46"/>
    </row>
    <row r="920" spans="1:5" ht="15" customHeight="1" x14ac:dyDescent="0.2">
      <c r="A920" s="64"/>
      <c r="B920" s="64"/>
      <c r="C920" s="47" t="s">
        <v>40</v>
      </c>
      <c r="D920" s="48" t="s">
        <v>49</v>
      </c>
      <c r="E920" s="66" t="s">
        <v>42</v>
      </c>
    </row>
    <row r="921" spans="1:5" ht="15" customHeight="1" x14ac:dyDescent="0.2">
      <c r="A921" s="118"/>
      <c r="B921" s="152"/>
      <c r="C921" s="75">
        <v>3725</v>
      </c>
      <c r="D921" s="89" t="s">
        <v>65</v>
      </c>
      <c r="E921" s="53">
        <v>-325000</v>
      </c>
    </row>
    <row r="922" spans="1:5" ht="15" customHeight="1" x14ac:dyDescent="0.2">
      <c r="A922" s="118"/>
      <c r="B922" s="152"/>
      <c r="C922" s="75">
        <v>3725</v>
      </c>
      <c r="D922" s="102" t="s">
        <v>101</v>
      </c>
      <c r="E922" s="53">
        <v>325000</v>
      </c>
    </row>
    <row r="923" spans="1:5" ht="15" customHeight="1" x14ac:dyDescent="0.2">
      <c r="C923" s="55" t="s">
        <v>44</v>
      </c>
      <c r="D923" s="56"/>
      <c r="E923" s="57">
        <f>SUM(E921:E922)</f>
        <v>0</v>
      </c>
    </row>
    <row r="924" spans="1:5" ht="15" customHeight="1" x14ac:dyDescent="0.2"/>
    <row r="925" spans="1:5" ht="15" customHeight="1" x14ac:dyDescent="0.2"/>
    <row r="926" spans="1:5" ht="15" customHeight="1" x14ac:dyDescent="0.25">
      <c r="A926" s="35" t="s">
        <v>169</v>
      </c>
    </row>
    <row r="927" spans="1:5" ht="15" customHeight="1" x14ac:dyDescent="0.2">
      <c r="A927" s="178" t="s">
        <v>35</v>
      </c>
      <c r="B927" s="178"/>
      <c r="C927" s="178"/>
      <c r="D927" s="178"/>
      <c r="E927" s="178"/>
    </row>
    <row r="928" spans="1:5" ht="15" customHeight="1" x14ac:dyDescent="0.2">
      <c r="A928" s="178" t="s">
        <v>71</v>
      </c>
      <c r="B928" s="178"/>
      <c r="C928" s="178"/>
      <c r="D928" s="178"/>
      <c r="E928" s="178"/>
    </row>
    <row r="929" spans="1:5" ht="15" customHeight="1" x14ac:dyDescent="0.2">
      <c r="A929" s="176" t="s">
        <v>170</v>
      </c>
      <c r="B929" s="176"/>
      <c r="C929" s="176"/>
      <c r="D929" s="176"/>
      <c r="E929" s="176"/>
    </row>
    <row r="930" spans="1:5" ht="15" customHeight="1" x14ac:dyDescent="0.2">
      <c r="A930" s="176"/>
      <c r="B930" s="176"/>
      <c r="C930" s="176"/>
      <c r="D930" s="176"/>
      <c r="E930" s="176"/>
    </row>
    <row r="931" spans="1:5" ht="15" customHeight="1" x14ac:dyDescent="0.2">
      <c r="A931" s="176"/>
      <c r="B931" s="176"/>
      <c r="C931" s="176"/>
      <c r="D931" s="176"/>
      <c r="E931" s="176"/>
    </row>
    <row r="932" spans="1:5" ht="15" customHeight="1" x14ac:dyDescent="0.2">
      <c r="A932" s="176"/>
      <c r="B932" s="176"/>
      <c r="C932" s="176"/>
      <c r="D932" s="176"/>
      <c r="E932" s="176"/>
    </row>
    <row r="933" spans="1:5" ht="15" customHeight="1" x14ac:dyDescent="0.2">
      <c r="A933" s="176"/>
      <c r="B933" s="176"/>
      <c r="C933" s="176"/>
      <c r="D933" s="176"/>
      <c r="E933" s="176"/>
    </row>
    <row r="934" spans="1:5" ht="15" customHeight="1" x14ac:dyDescent="0.2">
      <c r="A934" s="153"/>
      <c r="B934" s="153"/>
      <c r="C934" s="153"/>
      <c r="D934" s="153"/>
      <c r="E934" s="153"/>
    </row>
    <row r="935" spans="1:5" ht="15" customHeight="1" x14ac:dyDescent="0.2">
      <c r="A935" s="153"/>
      <c r="B935" s="153"/>
      <c r="C935" s="153"/>
      <c r="D935" s="153"/>
      <c r="E935" s="153"/>
    </row>
    <row r="936" spans="1:5" ht="15" customHeight="1" x14ac:dyDescent="0.2">
      <c r="A936" s="153"/>
      <c r="B936" s="153"/>
      <c r="C936" s="153"/>
      <c r="D936" s="153"/>
      <c r="E936" s="153"/>
    </row>
    <row r="937" spans="1:5" ht="15" customHeight="1" x14ac:dyDescent="0.2">
      <c r="A937" s="153"/>
      <c r="B937" s="153"/>
      <c r="C937" s="153"/>
      <c r="D937" s="153"/>
      <c r="E937" s="153"/>
    </row>
    <row r="938" spans="1:5" ht="15" customHeight="1" x14ac:dyDescent="0.25">
      <c r="A938" s="38" t="s">
        <v>1</v>
      </c>
      <c r="B938" s="40"/>
      <c r="C938" s="40"/>
      <c r="D938" s="40"/>
      <c r="E938" s="40"/>
    </row>
    <row r="939" spans="1:5" ht="15" customHeight="1" x14ac:dyDescent="0.2">
      <c r="A939" s="41" t="s">
        <v>73</v>
      </c>
      <c r="B939" s="40"/>
      <c r="C939" s="40"/>
      <c r="D939" s="40"/>
      <c r="E939" s="42" t="s">
        <v>74</v>
      </c>
    </row>
    <row r="940" spans="1:5" ht="15" customHeight="1" x14ac:dyDescent="0.25">
      <c r="A940" s="83"/>
      <c r="B940" s="38"/>
      <c r="C940" s="40"/>
      <c r="D940" s="40"/>
      <c r="E940" s="106"/>
    </row>
    <row r="941" spans="1:5" ht="15" customHeight="1" x14ac:dyDescent="0.2">
      <c r="A941" s="43"/>
      <c r="B941" s="66" t="s">
        <v>39</v>
      </c>
      <c r="C941" s="66" t="s">
        <v>40</v>
      </c>
      <c r="D941" s="107" t="s">
        <v>41</v>
      </c>
      <c r="E941" s="66" t="s">
        <v>42</v>
      </c>
    </row>
    <row r="942" spans="1:5" ht="15" customHeight="1" x14ac:dyDescent="0.2">
      <c r="A942" s="43"/>
      <c r="B942" s="96">
        <v>33166</v>
      </c>
      <c r="C942" s="154"/>
      <c r="D942" s="52" t="s">
        <v>43</v>
      </c>
      <c r="E942" s="53">
        <v>2986000</v>
      </c>
    </row>
    <row r="943" spans="1:5" ht="15" customHeight="1" x14ac:dyDescent="0.2">
      <c r="A943" s="43"/>
      <c r="B943" s="155"/>
      <c r="C943" s="70" t="s">
        <v>44</v>
      </c>
      <c r="D943" s="111"/>
      <c r="E943" s="112">
        <f>SUM(E942:E942)</f>
        <v>2986000</v>
      </c>
    </row>
    <row r="944" spans="1:5" ht="15" customHeight="1" x14ac:dyDescent="0.2">
      <c r="A944" s="43"/>
      <c r="B944" s="90"/>
      <c r="C944" s="156"/>
      <c r="D944" s="40"/>
      <c r="E944" s="157"/>
    </row>
    <row r="945" spans="1:5" ht="15" customHeight="1" x14ac:dyDescent="0.25">
      <c r="A945" s="38" t="s">
        <v>16</v>
      </c>
      <c r="B945" s="40"/>
      <c r="C945" s="40"/>
      <c r="D945" s="40"/>
      <c r="E945" s="83"/>
    </row>
    <row r="946" spans="1:5" ht="15" customHeight="1" x14ac:dyDescent="0.2">
      <c r="A946" s="41" t="s">
        <v>73</v>
      </c>
      <c r="B946" s="40"/>
      <c r="C946" s="40"/>
      <c r="D946" s="40"/>
      <c r="E946" s="42" t="s">
        <v>74</v>
      </c>
    </row>
    <row r="947" spans="1:5" ht="15" customHeight="1" x14ac:dyDescent="0.2"/>
    <row r="948" spans="1:5" ht="15" customHeight="1" x14ac:dyDescent="0.2">
      <c r="B948" s="66" t="s">
        <v>39</v>
      </c>
      <c r="C948" s="66" t="s">
        <v>40</v>
      </c>
      <c r="D948" s="107" t="s">
        <v>41</v>
      </c>
      <c r="E948" s="66" t="s">
        <v>42</v>
      </c>
    </row>
    <row r="949" spans="1:5" ht="15" customHeight="1" x14ac:dyDescent="0.2">
      <c r="B949" s="96">
        <v>33166</v>
      </c>
      <c r="C949" s="154"/>
      <c r="D949" s="52" t="s">
        <v>48</v>
      </c>
      <c r="E949" s="53">
        <v>1624000</v>
      </c>
    </row>
    <row r="950" spans="1:5" ht="15" customHeight="1" x14ac:dyDescent="0.2">
      <c r="B950" s="155"/>
      <c r="C950" s="70" t="s">
        <v>44</v>
      </c>
      <c r="D950" s="111"/>
      <c r="E950" s="112">
        <f>SUM(E949:E949)</f>
        <v>1624000</v>
      </c>
    </row>
    <row r="951" spans="1:5" ht="15" customHeight="1" x14ac:dyDescent="0.2"/>
    <row r="952" spans="1:5" ht="15" customHeight="1" x14ac:dyDescent="0.25">
      <c r="A952" s="38" t="s">
        <v>16</v>
      </c>
      <c r="B952" s="40"/>
      <c r="C952" s="40"/>
      <c r="D952" s="40"/>
      <c r="E952" s="83"/>
    </row>
    <row r="953" spans="1:5" ht="15" customHeight="1" x14ac:dyDescent="0.2">
      <c r="A953" s="41" t="s">
        <v>73</v>
      </c>
      <c r="B953" s="40"/>
      <c r="C953" s="40"/>
      <c r="D953" s="40"/>
      <c r="E953" s="42" t="s">
        <v>74</v>
      </c>
    </row>
    <row r="954" spans="1:5" ht="15" customHeight="1" x14ac:dyDescent="0.2"/>
    <row r="955" spans="1:5" ht="15" customHeight="1" x14ac:dyDescent="0.2">
      <c r="C955" s="66" t="s">
        <v>40</v>
      </c>
      <c r="D955" s="107" t="s">
        <v>49</v>
      </c>
      <c r="E955" s="66" t="s">
        <v>42</v>
      </c>
    </row>
    <row r="956" spans="1:5" ht="15" customHeight="1" x14ac:dyDescent="0.2">
      <c r="C956" s="154">
        <v>3233</v>
      </c>
      <c r="D956" s="102" t="s">
        <v>101</v>
      </c>
      <c r="E956" s="53">
        <v>1362000</v>
      </c>
    </row>
    <row r="957" spans="1:5" ht="15" customHeight="1" x14ac:dyDescent="0.2">
      <c r="C957" s="70" t="s">
        <v>44</v>
      </c>
      <c r="D957" s="111"/>
      <c r="E957" s="112">
        <f>SUM(E956:E956)</f>
        <v>1362000</v>
      </c>
    </row>
    <row r="958" spans="1:5" ht="15" customHeight="1" x14ac:dyDescent="0.2"/>
    <row r="959" spans="1:5" ht="15" customHeight="1" x14ac:dyDescent="0.2"/>
    <row r="960" spans="1:5" ht="15" customHeight="1" x14ac:dyDescent="0.25">
      <c r="A960" s="35" t="s">
        <v>171</v>
      </c>
    </row>
    <row r="961" spans="1:5" ht="15" customHeight="1" x14ac:dyDescent="0.2">
      <c r="A961" s="179" t="s">
        <v>35</v>
      </c>
      <c r="B961" s="179"/>
      <c r="C961" s="179"/>
      <c r="D961" s="179"/>
      <c r="E961" s="179"/>
    </row>
    <row r="962" spans="1:5" ht="15" customHeight="1" x14ac:dyDescent="0.2">
      <c r="A962" s="178" t="s">
        <v>71</v>
      </c>
      <c r="B962" s="178"/>
      <c r="C962" s="178"/>
      <c r="D962" s="178"/>
      <c r="E962" s="178"/>
    </row>
    <row r="963" spans="1:5" ht="15" customHeight="1" x14ac:dyDescent="0.2">
      <c r="A963" s="176" t="s">
        <v>172</v>
      </c>
      <c r="B963" s="176"/>
      <c r="C963" s="176"/>
      <c r="D963" s="176"/>
      <c r="E963" s="176"/>
    </row>
    <row r="964" spans="1:5" ht="15" customHeight="1" x14ac:dyDescent="0.2">
      <c r="A964" s="176"/>
      <c r="B964" s="176"/>
      <c r="C964" s="176"/>
      <c r="D964" s="176"/>
      <c r="E964" s="176"/>
    </row>
    <row r="965" spans="1:5" ht="15" customHeight="1" x14ac:dyDescent="0.2">
      <c r="A965" s="176"/>
      <c r="B965" s="176"/>
      <c r="C965" s="176"/>
      <c r="D965" s="176"/>
      <c r="E965" s="176"/>
    </row>
    <row r="966" spans="1:5" ht="15" customHeight="1" x14ac:dyDescent="0.2">
      <c r="A966" s="176"/>
      <c r="B966" s="176"/>
      <c r="C966" s="176"/>
      <c r="D966" s="176"/>
      <c r="E966" s="176"/>
    </row>
    <row r="967" spans="1:5" ht="15" customHeight="1" x14ac:dyDescent="0.2">
      <c r="A967" s="176"/>
      <c r="B967" s="176"/>
      <c r="C967" s="176"/>
      <c r="D967" s="176"/>
      <c r="E967" s="176"/>
    </row>
    <row r="968" spans="1:5" ht="15" customHeight="1" x14ac:dyDescent="0.2">
      <c r="A968" s="176"/>
      <c r="B968" s="176"/>
      <c r="C968" s="176"/>
      <c r="D968" s="176"/>
      <c r="E968" s="176"/>
    </row>
    <row r="969" spans="1:5" ht="15" customHeight="1" x14ac:dyDescent="0.2">
      <c r="A969" s="176"/>
      <c r="B969" s="176"/>
      <c r="C969" s="176"/>
      <c r="D969" s="176"/>
      <c r="E969" s="176"/>
    </row>
    <row r="970" spans="1:5" ht="15" customHeight="1" x14ac:dyDescent="0.2">
      <c r="A970" s="176"/>
      <c r="B970" s="176"/>
      <c r="C970" s="176"/>
      <c r="D970" s="176"/>
      <c r="E970" s="176"/>
    </row>
    <row r="971" spans="1:5" ht="15" customHeight="1" x14ac:dyDescent="0.2"/>
    <row r="972" spans="1:5" ht="15" customHeight="1" x14ac:dyDescent="0.25">
      <c r="A972" s="38" t="s">
        <v>1</v>
      </c>
      <c r="B972" s="45"/>
      <c r="C972" s="45"/>
      <c r="D972" s="45"/>
      <c r="E972" s="45"/>
    </row>
    <row r="973" spans="1:5" ht="15" customHeight="1" x14ac:dyDescent="0.2">
      <c r="A973" s="41" t="s">
        <v>54</v>
      </c>
      <c r="B973" s="45"/>
      <c r="C973" s="45"/>
      <c r="D973" s="45"/>
      <c r="E973" s="98" t="s">
        <v>173</v>
      </c>
    </row>
    <row r="974" spans="1:5" ht="15" customHeight="1" x14ac:dyDescent="0.25">
      <c r="A974" s="58"/>
      <c r="B974" s="43"/>
      <c r="C974" s="45"/>
      <c r="D974" s="45"/>
      <c r="E974" s="46"/>
    </row>
    <row r="975" spans="1:5" ht="15" customHeight="1" x14ac:dyDescent="0.2">
      <c r="B975" s="47" t="s">
        <v>39</v>
      </c>
      <c r="C975" s="47" t="s">
        <v>40</v>
      </c>
      <c r="D975" s="48" t="s">
        <v>41</v>
      </c>
      <c r="E975" s="66" t="s">
        <v>42</v>
      </c>
    </row>
    <row r="976" spans="1:5" ht="15" customHeight="1" x14ac:dyDescent="0.2">
      <c r="B976" s="158">
        <v>103533063</v>
      </c>
      <c r="C976" s="99"/>
      <c r="D976" s="82" t="s">
        <v>174</v>
      </c>
      <c r="E976" s="100">
        <f>742050+494700</f>
        <v>1236750</v>
      </c>
    </row>
    <row r="977" spans="1:5" ht="15" customHeight="1" x14ac:dyDescent="0.2">
      <c r="B977" s="158">
        <v>103133063</v>
      </c>
      <c r="C977" s="99"/>
      <c r="D977" s="82" t="s">
        <v>174</v>
      </c>
      <c r="E977" s="100">
        <f>87300+58200</f>
        <v>145500</v>
      </c>
    </row>
    <row r="978" spans="1:5" ht="15" customHeight="1" x14ac:dyDescent="0.2">
      <c r="B978" s="159"/>
      <c r="C978" s="55" t="s">
        <v>44</v>
      </c>
      <c r="D978" s="56"/>
      <c r="E978" s="57">
        <f>SUM(E976:E977)</f>
        <v>1382250</v>
      </c>
    </row>
    <row r="979" spans="1:5" ht="15" customHeight="1" x14ac:dyDescent="0.2"/>
    <row r="980" spans="1:5" ht="15" customHeight="1" x14ac:dyDescent="0.25">
      <c r="A980" s="58" t="s">
        <v>16</v>
      </c>
      <c r="B980" s="45"/>
      <c r="C980" s="45"/>
      <c r="D980" s="45"/>
      <c r="E980" s="45"/>
    </row>
    <row r="981" spans="1:5" ht="15" customHeight="1" x14ac:dyDescent="0.2">
      <c r="A981" s="41" t="s">
        <v>54</v>
      </c>
      <c r="B981" s="45"/>
      <c r="C981" s="45"/>
      <c r="D981" s="45"/>
      <c r="E981" s="98" t="s">
        <v>173</v>
      </c>
    </row>
    <row r="982" spans="1:5" ht="15" customHeight="1" x14ac:dyDescent="0.25">
      <c r="A982" s="58"/>
      <c r="B982" s="43"/>
      <c r="C982" s="45"/>
      <c r="D982" s="45"/>
      <c r="E982" s="46"/>
    </row>
    <row r="983" spans="1:5" ht="15" customHeight="1" x14ac:dyDescent="0.2">
      <c r="A983" s="160"/>
      <c r="B983" s="64"/>
      <c r="C983" s="47" t="s">
        <v>40</v>
      </c>
      <c r="D983" s="48" t="s">
        <v>49</v>
      </c>
      <c r="E983" s="66" t="s">
        <v>42</v>
      </c>
    </row>
    <row r="984" spans="1:5" ht="15" customHeight="1" x14ac:dyDescent="0.2">
      <c r="A984" s="87"/>
      <c r="B984" s="88"/>
      <c r="C984" s="99">
        <v>3299</v>
      </c>
      <c r="D984" s="89" t="s">
        <v>133</v>
      </c>
      <c r="E984" s="100">
        <f>504357.82+59336.21+126089.46+14834.05+45392.2+5340.26+66771.4+7855.46+16692.85+1963.87+6009.42+707+66210.53+7789.47+44736.84+5263.16</f>
        <v>979350</v>
      </c>
    </row>
    <row r="985" spans="1:5" ht="15" customHeight="1" x14ac:dyDescent="0.2">
      <c r="A985" s="87"/>
      <c r="B985" s="88"/>
      <c r="C985" s="99">
        <v>3299</v>
      </c>
      <c r="D985" s="89" t="s">
        <v>65</v>
      </c>
      <c r="E985" s="100">
        <f>47331.58+5568.42+89473.68+10526.32+44736.84+5263.16+89473.68+10526.32+89473.68+10526.32</f>
        <v>402900</v>
      </c>
    </row>
    <row r="986" spans="1:5" ht="15" customHeight="1" x14ac:dyDescent="0.2">
      <c r="A986" s="101"/>
      <c r="B986" s="127"/>
      <c r="C986" s="55" t="s">
        <v>44</v>
      </c>
      <c r="D986" s="56"/>
      <c r="E986" s="57">
        <f>SUM(E984:E985)</f>
        <v>1382250</v>
      </c>
    </row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"/>
    <row r="991" spans="1:5" ht="15" customHeight="1" x14ac:dyDescent="0.2"/>
    <row r="992" spans="1:5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</sheetData>
  <mergeCells count="70">
    <mergeCell ref="A137:E145"/>
    <mergeCell ref="A2:E2"/>
    <mergeCell ref="A3:E3"/>
    <mergeCell ref="A4:E9"/>
    <mergeCell ref="A29:E29"/>
    <mergeCell ref="A30:E30"/>
    <mergeCell ref="A31:E38"/>
    <mergeCell ref="A67:E74"/>
    <mergeCell ref="A92:E92"/>
    <mergeCell ref="A93:E93"/>
    <mergeCell ref="A94:E103"/>
    <mergeCell ref="A136:E136"/>
    <mergeCell ref="A297:E304"/>
    <mergeCell ref="A168:E168"/>
    <mergeCell ref="A169:E175"/>
    <mergeCell ref="A193:E193"/>
    <mergeCell ref="A194:E200"/>
    <mergeCell ref="A219:E219"/>
    <mergeCell ref="A220:E226"/>
    <mergeCell ref="A244:E244"/>
    <mergeCell ref="A245:E251"/>
    <mergeCell ref="A271:E271"/>
    <mergeCell ref="A272:E278"/>
    <mergeCell ref="A296:E296"/>
    <mergeCell ref="A482:E487"/>
    <mergeCell ref="A323:E323"/>
    <mergeCell ref="A324:E331"/>
    <mergeCell ref="A367:E367"/>
    <mergeCell ref="A368:E380"/>
    <mergeCell ref="A398:E398"/>
    <mergeCell ref="A399:E406"/>
    <mergeCell ref="A426:E427"/>
    <mergeCell ref="A428:E436"/>
    <mergeCell ref="A461:E462"/>
    <mergeCell ref="A463:E468"/>
    <mergeCell ref="A480:E481"/>
    <mergeCell ref="A629:E636"/>
    <mergeCell ref="A499:E500"/>
    <mergeCell ref="A501:E507"/>
    <mergeCell ref="A523:E524"/>
    <mergeCell ref="A525:E532"/>
    <mergeCell ref="A548:E549"/>
    <mergeCell ref="A550:E556"/>
    <mergeCell ref="A579:E580"/>
    <mergeCell ref="A581:E586"/>
    <mergeCell ref="A604:E605"/>
    <mergeCell ref="A606:E613"/>
    <mergeCell ref="A627:E628"/>
    <mergeCell ref="A774:E780"/>
    <mergeCell ref="A648:E649"/>
    <mergeCell ref="A650:E657"/>
    <mergeCell ref="A679:E680"/>
    <mergeCell ref="A681:E688"/>
    <mergeCell ref="A700:E701"/>
    <mergeCell ref="A702:E710"/>
    <mergeCell ref="A730:E731"/>
    <mergeCell ref="A732:E739"/>
    <mergeCell ref="A751:E752"/>
    <mergeCell ref="A753:E761"/>
    <mergeCell ref="A773:E773"/>
    <mergeCell ref="A929:E933"/>
    <mergeCell ref="A961:E961"/>
    <mergeCell ref="A962:E962"/>
    <mergeCell ref="A963:E970"/>
    <mergeCell ref="A887:E888"/>
    <mergeCell ref="A889:E894"/>
    <mergeCell ref="A906:E907"/>
    <mergeCell ref="A908:E915"/>
    <mergeCell ref="A927:E927"/>
    <mergeCell ref="A928:E928"/>
  </mergeCells>
  <pageMargins left="0.98425196850393704" right="0.98425196850393704" top="0.98425196850393704" bottom="0.98425196850393704" header="0.51181102362204722" footer="0.51181102362204722"/>
  <pageSetup paperSize="9" scale="92" firstPageNumber="7" orientation="portrait" useFirstPageNumber="1" r:id="rId1"/>
  <headerFooter alignWithMargins="0">
    <oddHeader>&amp;C&amp;"Arial,Kurzíva"Příloha č. 2: Rozpočtové změny č. 89/20 - 121/20 schválené Radou Olomouckého kraje 9.3.2020</oddHeader>
    <oddFooter xml:space="preserve">&amp;L&amp;"Arial,Kurzíva"Zastupitelstvo OK 20.4.2020
6.1. - Rozpočet Olomouckého kraje 2020 - rozpočtové změny 
Příloha č.2: Rozpočtové změny č. 89/20 - 121/20 schválené Radou Olomouckého kraje 9.3.2020&amp;R&amp;"Arial,Kurzíva"Strana &amp;P (celkem 48)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3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181</v>
      </c>
    </row>
    <row r="2" spans="1:5" ht="15" customHeight="1" x14ac:dyDescent="0.2">
      <c r="A2" s="178" t="s">
        <v>182</v>
      </c>
      <c r="B2" s="178"/>
      <c r="C2" s="178"/>
      <c r="D2" s="178"/>
      <c r="E2" s="178"/>
    </row>
    <row r="3" spans="1:5" ht="15" customHeight="1" x14ac:dyDescent="0.2">
      <c r="A3" s="178"/>
      <c r="B3" s="178"/>
      <c r="C3" s="178"/>
      <c r="D3" s="178"/>
      <c r="E3" s="178"/>
    </row>
    <row r="4" spans="1:5" ht="15" customHeight="1" x14ac:dyDescent="0.2">
      <c r="A4" s="176" t="s">
        <v>183</v>
      </c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76"/>
      <c r="B8" s="176"/>
      <c r="C8" s="176"/>
      <c r="D8" s="176"/>
      <c r="E8" s="176"/>
    </row>
    <row r="9" spans="1:5" ht="15" customHeight="1" x14ac:dyDescent="0.2">
      <c r="A9" s="176"/>
      <c r="B9" s="176"/>
      <c r="C9" s="176"/>
      <c r="D9" s="176"/>
      <c r="E9" s="176"/>
    </row>
    <row r="10" spans="1:5" ht="15" customHeight="1" x14ac:dyDescent="0.2">
      <c r="A10" s="125"/>
      <c r="B10" s="125"/>
      <c r="C10" s="125"/>
      <c r="D10" s="125"/>
      <c r="E10" s="125"/>
    </row>
    <row r="11" spans="1:5" ht="15" customHeight="1" x14ac:dyDescent="0.25">
      <c r="A11" s="38" t="s">
        <v>16</v>
      </c>
      <c r="B11" s="40"/>
      <c r="C11" s="40"/>
      <c r="D11" s="40"/>
      <c r="E11" s="40"/>
    </row>
    <row r="12" spans="1:5" ht="15" customHeight="1" x14ac:dyDescent="0.2">
      <c r="A12" s="41" t="s">
        <v>37</v>
      </c>
      <c r="B12" s="40"/>
      <c r="C12" s="40"/>
      <c r="D12" s="40"/>
      <c r="E12" s="42" t="s">
        <v>38</v>
      </c>
    </row>
    <row r="13" spans="1:5" ht="15" customHeight="1" x14ac:dyDescent="0.25">
      <c r="A13" s="83"/>
      <c r="B13" s="38"/>
      <c r="C13" s="40"/>
      <c r="D13" s="40"/>
      <c r="E13" s="106"/>
    </row>
    <row r="14" spans="1:5" ht="15" customHeight="1" x14ac:dyDescent="0.2">
      <c r="A14" s="86"/>
      <c r="B14" s="64"/>
      <c r="C14" s="66" t="s">
        <v>40</v>
      </c>
      <c r="D14" s="81" t="s">
        <v>49</v>
      </c>
      <c r="E14" s="66" t="s">
        <v>42</v>
      </c>
    </row>
    <row r="15" spans="1:5" ht="15" customHeight="1" x14ac:dyDescent="0.2">
      <c r="A15" s="118"/>
      <c r="B15" s="122"/>
      <c r="C15" s="75">
        <v>6409</v>
      </c>
      <c r="D15" s="89" t="s">
        <v>50</v>
      </c>
      <c r="E15" s="53">
        <v>-10000000</v>
      </c>
    </row>
    <row r="16" spans="1:5" ht="15" customHeight="1" x14ac:dyDescent="0.2">
      <c r="A16" s="90"/>
      <c r="B16" s="140"/>
      <c r="C16" s="70" t="s">
        <v>44</v>
      </c>
      <c r="D16" s="71"/>
      <c r="E16" s="72">
        <v>-10000000</v>
      </c>
    </row>
    <row r="17" spans="1:5" ht="15" customHeight="1" x14ac:dyDescent="0.2"/>
    <row r="18" spans="1:5" ht="15" customHeight="1" x14ac:dyDescent="0.25">
      <c r="A18" s="58" t="s">
        <v>16</v>
      </c>
      <c r="B18" s="147"/>
      <c r="C18" s="45"/>
      <c r="D18" s="45"/>
      <c r="E18" s="43"/>
    </row>
    <row r="19" spans="1:5" ht="15" customHeight="1" x14ac:dyDescent="0.2">
      <c r="A19" s="61" t="s">
        <v>68</v>
      </c>
      <c r="B19" s="45"/>
      <c r="C19" s="45"/>
      <c r="D19" s="45"/>
      <c r="E19" s="98" t="s">
        <v>69</v>
      </c>
    </row>
    <row r="20" spans="1:5" ht="15" customHeight="1" x14ac:dyDescent="0.2">
      <c r="A20" s="61"/>
      <c r="B20" s="147"/>
      <c r="C20" s="45"/>
      <c r="D20" s="45"/>
      <c r="E20" s="98"/>
    </row>
    <row r="21" spans="1:5" ht="15" customHeight="1" x14ac:dyDescent="0.2">
      <c r="B21" s="86"/>
      <c r="C21" s="66" t="s">
        <v>40</v>
      </c>
      <c r="D21" s="117" t="s">
        <v>49</v>
      </c>
      <c r="E21" s="66" t="s">
        <v>42</v>
      </c>
    </row>
    <row r="22" spans="1:5" ht="15" customHeight="1" x14ac:dyDescent="0.2">
      <c r="B22" s="118"/>
      <c r="C22" s="66">
        <v>5273</v>
      </c>
      <c r="D22" s="89" t="s">
        <v>65</v>
      </c>
      <c r="E22" s="53">
        <v>10000000</v>
      </c>
    </row>
    <row r="23" spans="1:5" ht="15" customHeight="1" x14ac:dyDescent="0.2">
      <c r="B23" s="90"/>
      <c r="C23" s="70" t="s">
        <v>44</v>
      </c>
      <c r="D23" s="111"/>
      <c r="E23" s="112">
        <v>10000000</v>
      </c>
    </row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/>
    <row r="328" spans="2:2" ht="15" customHeight="1" x14ac:dyDescent="0.2">
      <c r="B328" s="103"/>
    </row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/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</sheetData>
  <mergeCells count="2">
    <mergeCell ref="A2:E3"/>
    <mergeCell ref="A4:E9"/>
  </mergeCells>
  <pageMargins left="0.98425196850393704" right="0.98425196850393704" top="0.98425196850393704" bottom="0.98425196850393704" header="0.51181102362204722" footer="0.51181102362204722"/>
  <pageSetup paperSize="9" scale="92" firstPageNumber="26" orientation="portrait" useFirstPageNumber="1" r:id="rId1"/>
  <headerFooter alignWithMargins="0">
    <oddHeader>&amp;C&amp;"Arial,Kurzíva"Příloha č. 3: Rozpočtová změna č. 124/20 schválená Radou Olomouckého kraje 13.3.2020</oddHeader>
    <oddFooter xml:space="preserve">&amp;L&amp;"Arial,Kurzíva"Zastupitelstvo OK 20.4.2020
6.1. - Rozpočet Olomouckého kraje 2020 - rozpočtové změny 
Příloha č.3: Rozpočtová změna č. 124/20 schválená Radou Olomouckého kraje 13.3.2020&amp;R&amp;"Arial,Kurzíva"Strana &amp;P (celkem 48)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1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184</v>
      </c>
    </row>
    <row r="2" spans="1:5" ht="15" customHeight="1" x14ac:dyDescent="0.2">
      <c r="A2" s="178" t="s">
        <v>182</v>
      </c>
      <c r="B2" s="178"/>
      <c r="C2" s="178"/>
      <c r="D2" s="178"/>
      <c r="E2" s="178"/>
    </row>
    <row r="3" spans="1:5" ht="15" customHeight="1" x14ac:dyDescent="0.2">
      <c r="A3" s="178"/>
      <c r="B3" s="178"/>
      <c r="C3" s="178"/>
      <c r="D3" s="178"/>
      <c r="E3" s="178"/>
    </row>
    <row r="4" spans="1:5" ht="15" customHeight="1" x14ac:dyDescent="0.2">
      <c r="A4" s="176" t="s">
        <v>185</v>
      </c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76"/>
      <c r="B8" s="176"/>
      <c r="C8" s="176"/>
      <c r="D8" s="176"/>
      <c r="E8" s="176"/>
    </row>
    <row r="9" spans="1:5" ht="15" customHeight="1" x14ac:dyDescent="0.2">
      <c r="A9" s="176"/>
      <c r="B9" s="176"/>
      <c r="C9" s="176"/>
      <c r="D9" s="176"/>
      <c r="E9" s="176"/>
    </row>
    <row r="10" spans="1:5" ht="15" customHeight="1" x14ac:dyDescent="0.2">
      <c r="A10" s="125"/>
      <c r="B10" s="125"/>
      <c r="C10" s="125"/>
      <c r="D10" s="125"/>
      <c r="E10" s="125"/>
    </row>
    <row r="11" spans="1:5" ht="15" customHeight="1" x14ac:dyDescent="0.25">
      <c r="A11" s="38" t="s">
        <v>16</v>
      </c>
      <c r="B11" s="40"/>
      <c r="C11" s="40"/>
      <c r="D11" s="40"/>
      <c r="E11" s="40"/>
    </row>
    <row r="12" spans="1:5" ht="15" customHeight="1" x14ac:dyDescent="0.2">
      <c r="A12" s="41" t="s">
        <v>37</v>
      </c>
      <c r="B12" s="40"/>
      <c r="C12" s="40"/>
      <c r="D12" s="40"/>
      <c r="E12" s="42" t="s">
        <v>38</v>
      </c>
    </row>
    <row r="13" spans="1:5" ht="15" customHeight="1" x14ac:dyDescent="0.25">
      <c r="A13" s="83"/>
      <c r="B13" s="38"/>
      <c r="C13" s="40"/>
      <c r="D13" s="40"/>
      <c r="E13" s="106"/>
    </row>
    <row r="14" spans="1:5" ht="15" customHeight="1" x14ac:dyDescent="0.2">
      <c r="A14" s="86"/>
      <c r="B14" s="64"/>
      <c r="C14" s="66" t="s">
        <v>40</v>
      </c>
      <c r="D14" s="81" t="s">
        <v>49</v>
      </c>
      <c r="E14" s="66" t="s">
        <v>42</v>
      </c>
    </row>
    <row r="15" spans="1:5" ht="15" customHeight="1" x14ac:dyDescent="0.2">
      <c r="A15" s="118"/>
      <c r="B15" s="122"/>
      <c r="C15" s="75">
        <v>6409</v>
      </c>
      <c r="D15" s="89" t="s">
        <v>50</v>
      </c>
      <c r="E15" s="53">
        <v>-14000000</v>
      </c>
    </row>
    <row r="16" spans="1:5" ht="15" customHeight="1" x14ac:dyDescent="0.2">
      <c r="A16" s="90"/>
      <c r="B16" s="140"/>
      <c r="C16" s="70" t="s">
        <v>44</v>
      </c>
      <c r="D16" s="71"/>
      <c r="E16" s="72">
        <f>SUM(E15)</f>
        <v>-14000000</v>
      </c>
    </row>
    <row r="17" spans="1:5" ht="15" customHeight="1" x14ac:dyDescent="0.2"/>
    <row r="18" spans="1:5" ht="15" customHeight="1" x14ac:dyDescent="0.25">
      <c r="A18" s="58" t="s">
        <v>16</v>
      </c>
      <c r="B18" s="147"/>
      <c r="C18" s="45"/>
      <c r="D18" s="45"/>
      <c r="E18" s="43"/>
    </row>
    <row r="19" spans="1:5" ht="15" customHeight="1" x14ac:dyDescent="0.2">
      <c r="A19" s="61" t="s">
        <v>68</v>
      </c>
      <c r="B19" s="45"/>
      <c r="C19" s="45"/>
      <c r="D19" s="45"/>
      <c r="E19" s="98" t="s">
        <v>69</v>
      </c>
    </row>
    <row r="20" spans="1:5" ht="15" customHeight="1" x14ac:dyDescent="0.2">
      <c r="A20" s="61"/>
      <c r="B20" s="147"/>
      <c r="C20" s="45"/>
      <c r="D20" s="45"/>
      <c r="E20" s="98"/>
    </row>
    <row r="21" spans="1:5" ht="15" customHeight="1" x14ac:dyDescent="0.2">
      <c r="B21" s="86"/>
      <c r="C21" s="66" t="s">
        <v>40</v>
      </c>
      <c r="D21" s="117" t="s">
        <v>49</v>
      </c>
      <c r="E21" s="66" t="s">
        <v>42</v>
      </c>
    </row>
    <row r="22" spans="1:5" ht="15" customHeight="1" x14ac:dyDescent="0.2">
      <c r="B22" s="118"/>
      <c r="C22" s="66">
        <v>5273</v>
      </c>
      <c r="D22" s="89" t="s">
        <v>65</v>
      </c>
      <c r="E22" s="53">
        <v>14000000</v>
      </c>
    </row>
    <row r="23" spans="1:5" ht="15" customHeight="1" x14ac:dyDescent="0.2">
      <c r="B23" s="90"/>
      <c r="C23" s="70" t="s">
        <v>44</v>
      </c>
      <c r="D23" s="111"/>
      <c r="E23" s="112">
        <f>SUM(E22)</f>
        <v>14000000</v>
      </c>
    </row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</sheetData>
  <mergeCells count="2">
    <mergeCell ref="A2:E3"/>
    <mergeCell ref="A4:E9"/>
  </mergeCells>
  <pageMargins left="0.98425196850393704" right="0.98425196850393704" top="0.98425196850393704" bottom="0.98425196850393704" header="0.51181102362204722" footer="0.51181102362204722"/>
  <pageSetup paperSize="9" scale="92" firstPageNumber="27" orientation="portrait" useFirstPageNumber="1" r:id="rId1"/>
  <headerFooter alignWithMargins="0">
    <oddHeader>&amp;C&amp;"Arial,Kurzíva"Příloha č. 4: Rozpočtová změna č. 125/20 schválená Radou Olomouckého kraje 16.3.2020</oddHeader>
    <oddFooter xml:space="preserve">&amp;L&amp;"Arial,Kurzíva"Zastupitelstvo OK 20.4.2020
6.1. - Rozpočet Olomouckého kraje 2020 - rozpočtové změny 
Příloha č.4: Rozpočtová změna č. 125/20 schválená Radou Olomouckého kraje 16.3.2020&amp;R&amp;"Arial,Kurzíva"Strana &amp;P (celkem 48)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6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186</v>
      </c>
    </row>
    <row r="2" spans="1:5" ht="15" customHeight="1" x14ac:dyDescent="0.2">
      <c r="A2" s="178" t="s">
        <v>35</v>
      </c>
      <c r="B2" s="178"/>
      <c r="C2" s="178"/>
      <c r="D2" s="178"/>
      <c r="E2" s="178"/>
    </row>
    <row r="3" spans="1:5" ht="15" customHeight="1" x14ac:dyDescent="0.2">
      <c r="A3" s="178" t="s">
        <v>71</v>
      </c>
      <c r="B3" s="178"/>
      <c r="C3" s="178"/>
      <c r="D3" s="178"/>
      <c r="E3" s="178"/>
    </row>
    <row r="4" spans="1:5" ht="15" customHeight="1" x14ac:dyDescent="0.2">
      <c r="A4" s="176" t="s">
        <v>187</v>
      </c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76"/>
      <c r="B8" s="176"/>
      <c r="C8" s="176"/>
      <c r="D8" s="176"/>
      <c r="E8" s="176"/>
    </row>
    <row r="9" spans="1:5" ht="15" customHeight="1" x14ac:dyDescent="0.2">
      <c r="A9" s="176"/>
      <c r="B9" s="176"/>
      <c r="C9" s="176"/>
      <c r="D9" s="176"/>
      <c r="E9" s="176"/>
    </row>
    <row r="10" spans="1:5" ht="15" customHeight="1" x14ac:dyDescent="0.2">
      <c r="A10" s="104"/>
      <c r="B10" s="104"/>
      <c r="C10" s="104"/>
      <c r="D10" s="104"/>
      <c r="E10" s="104"/>
    </row>
    <row r="11" spans="1:5" ht="15" customHeight="1" x14ac:dyDescent="0.25">
      <c r="A11" s="38" t="s">
        <v>1</v>
      </c>
      <c r="B11" s="40"/>
      <c r="C11" s="40"/>
      <c r="D11" s="40"/>
      <c r="E11" s="40"/>
    </row>
    <row r="12" spans="1:5" ht="15" customHeight="1" x14ac:dyDescent="0.2">
      <c r="A12" s="41" t="s">
        <v>73</v>
      </c>
      <c r="B12" s="40"/>
      <c r="C12" s="40"/>
      <c r="D12" s="40"/>
      <c r="E12" s="42" t="s">
        <v>74</v>
      </c>
    </row>
    <row r="13" spans="1:5" ht="15" customHeight="1" x14ac:dyDescent="0.25">
      <c r="A13" s="83"/>
      <c r="B13" s="38"/>
      <c r="C13" s="40"/>
      <c r="D13" s="40"/>
      <c r="E13" s="106"/>
    </row>
    <row r="14" spans="1:5" ht="15" customHeight="1" x14ac:dyDescent="0.2">
      <c r="B14" s="66" t="s">
        <v>39</v>
      </c>
      <c r="C14" s="66" t="s">
        <v>40</v>
      </c>
      <c r="D14" s="107" t="s">
        <v>41</v>
      </c>
      <c r="E14" s="66" t="s">
        <v>42</v>
      </c>
    </row>
    <row r="15" spans="1:5" ht="15" customHeight="1" x14ac:dyDescent="0.2">
      <c r="B15" s="96">
        <v>33354</v>
      </c>
      <c r="C15" s="154"/>
      <c r="D15" s="52" t="s">
        <v>43</v>
      </c>
      <c r="E15" s="53">
        <v>1499000</v>
      </c>
    </row>
    <row r="16" spans="1:5" ht="15" customHeight="1" x14ac:dyDescent="0.2">
      <c r="B16" s="155"/>
      <c r="C16" s="70" t="s">
        <v>44</v>
      </c>
      <c r="D16" s="111"/>
      <c r="E16" s="112">
        <f>SUM(E15:E15)</f>
        <v>1499000</v>
      </c>
    </row>
    <row r="17" spans="1:5" ht="15" customHeight="1" x14ac:dyDescent="0.25">
      <c r="A17" s="113"/>
      <c r="B17" s="114"/>
      <c r="C17" s="114"/>
      <c r="D17" s="114"/>
      <c r="E17" s="114"/>
    </row>
    <row r="18" spans="1:5" ht="15" customHeight="1" x14ac:dyDescent="0.25">
      <c r="A18" s="38" t="s">
        <v>16</v>
      </c>
      <c r="B18" s="40"/>
      <c r="C18" s="40"/>
      <c r="D18" s="40"/>
      <c r="E18" s="105"/>
    </row>
    <row r="19" spans="1:5" ht="15" customHeight="1" x14ac:dyDescent="0.2">
      <c r="A19" s="41" t="s">
        <v>73</v>
      </c>
      <c r="B19" s="45"/>
      <c r="C19" s="45"/>
      <c r="D19" s="45"/>
      <c r="E19" s="98" t="s">
        <v>74</v>
      </c>
    </row>
    <row r="20" spans="1:5" ht="15" customHeight="1" x14ac:dyDescent="0.25">
      <c r="A20" s="105"/>
      <c r="B20" s="38"/>
      <c r="C20" s="40"/>
      <c r="D20" s="40"/>
      <c r="E20" s="106"/>
    </row>
    <row r="21" spans="1:5" ht="15" customHeight="1" x14ac:dyDescent="0.2">
      <c r="B21" s="66" t="s">
        <v>39</v>
      </c>
      <c r="C21" s="66" t="s">
        <v>40</v>
      </c>
      <c r="D21" s="107" t="s">
        <v>41</v>
      </c>
      <c r="E21" s="66" t="s">
        <v>42</v>
      </c>
    </row>
    <row r="22" spans="1:5" ht="15" customHeight="1" x14ac:dyDescent="0.2">
      <c r="B22" s="96">
        <v>33354</v>
      </c>
      <c r="C22" s="109"/>
      <c r="D22" s="76" t="s">
        <v>75</v>
      </c>
      <c r="E22" s="53">
        <v>1499000</v>
      </c>
    </row>
    <row r="23" spans="1:5" ht="15" customHeight="1" x14ac:dyDescent="0.2">
      <c r="B23" s="155"/>
      <c r="C23" s="70" t="s">
        <v>44</v>
      </c>
      <c r="D23" s="111"/>
      <c r="E23" s="112">
        <f>SUM(E22:E22)</f>
        <v>1499000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5" t="s">
        <v>188</v>
      </c>
    </row>
    <row r="27" spans="1:5" ht="15" customHeight="1" x14ac:dyDescent="0.2">
      <c r="A27" s="178" t="s">
        <v>35</v>
      </c>
      <c r="B27" s="178"/>
      <c r="C27" s="178"/>
      <c r="D27" s="178"/>
      <c r="E27" s="178"/>
    </row>
    <row r="28" spans="1:5" ht="15" customHeight="1" x14ac:dyDescent="0.2">
      <c r="A28" s="178" t="s">
        <v>71</v>
      </c>
      <c r="B28" s="178"/>
      <c r="C28" s="178"/>
      <c r="D28" s="178"/>
      <c r="E28" s="178"/>
    </row>
    <row r="29" spans="1:5" ht="15" customHeight="1" x14ac:dyDescent="0.2">
      <c r="A29" s="176" t="s">
        <v>189</v>
      </c>
      <c r="B29" s="176"/>
      <c r="C29" s="176"/>
      <c r="D29" s="176"/>
      <c r="E29" s="176"/>
    </row>
    <row r="30" spans="1:5" ht="15" customHeight="1" x14ac:dyDescent="0.2">
      <c r="A30" s="176"/>
      <c r="B30" s="176"/>
      <c r="C30" s="176"/>
      <c r="D30" s="176"/>
      <c r="E30" s="176"/>
    </row>
    <row r="31" spans="1:5" ht="15" customHeight="1" x14ac:dyDescent="0.2">
      <c r="A31" s="176"/>
      <c r="B31" s="176"/>
      <c r="C31" s="176"/>
      <c r="D31" s="176"/>
      <c r="E31" s="176"/>
    </row>
    <row r="32" spans="1:5" ht="15" customHeight="1" x14ac:dyDescent="0.2">
      <c r="A32" s="176"/>
      <c r="B32" s="176"/>
      <c r="C32" s="176"/>
      <c r="D32" s="176"/>
      <c r="E32" s="176"/>
    </row>
    <row r="33" spans="1:5" ht="15" customHeight="1" x14ac:dyDescent="0.2">
      <c r="A33" s="176"/>
      <c r="B33" s="176"/>
      <c r="C33" s="176"/>
      <c r="D33" s="176"/>
      <c r="E33" s="176"/>
    </row>
    <row r="34" spans="1:5" ht="15" customHeight="1" x14ac:dyDescent="0.2">
      <c r="A34" s="176"/>
      <c r="B34" s="176"/>
      <c r="C34" s="176"/>
      <c r="D34" s="176"/>
      <c r="E34" s="176"/>
    </row>
    <row r="35" spans="1:5" ht="15" customHeight="1" x14ac:dyDescent="0.2">
      <c r="A35" s="104"/>
      <c r="B35" s="104"/>
      <c r="C35" s="104"/>
      <c r="D35" s="104"/>
      <c r="E35" s="104"/>
    </row>
    <row r="36" spans="1:5" ht="15" customHeight="1" x14ac:dyDescent="0.25">
      <c r="A36" s="38" t="s">
        <v>1</v>
      </c>
      <c r="B36" s="40"/>
      <c r="C36" s="40"/>
      <c r="D36" s="40"/>
      <c r="E36" s="40"/>
    </row>
    <row r="37" spans="1:5" ht="15" customHeight="1" x14ac:dyDescent="0.2">
      <c r="A37" s="41" t="s">
        <v>73</v>
      </c>
      <c r="B37" s="45"/>
      <c r="C37" s="45"/>
      <c r="D37" s="45"/>
      <c r="E37" s="98" t="s">
        <v>74</v>
      </c>
    </row>
    <row r="38" spans="1:5" ht="15" customHeight="1" x14ac:dyDescent="0.25">
      <c r="A38" s="105"/>
      <c r="B38" s="38"/>
      <c r="C38" s="40"/>
      <c r="D38" s="40"/>
      <c r="E38" s="106"/>
    </row>
    <row r="39" spans="1:5" ht="15" customHeight="1" x14ac:dyDescent="0.2">
      <c r="B39" s="66" t="s">
        <v>39</v>
      </c>
      <c r="C39" s="66" t="s">
        <v>40</v>
      </c>
      <c r="D39" s="107" t="s">
        <v>41</v>
      </c>
      <c r="E39" s="66" t="s">
        <v>42</v>
      </c>
    </row>
    <row r="40" spans="1:5" ht="15" customHeight="1" x14ac:dyDescent="0.2">
      <c r="B40" s="108">
        <v>103533063</v>
      </c>
      <c r="C40" s="109"/>
      <c r="D40" s="52" t="s">
        <v>43</v>
      </c>
      <c r="E40" s="53">
        <v>2815466.01</v>
      </c>
    </row>
    <row r="41" spans="1:5" ht="15" customHeight="1" x14ac:dyDescent="0.2">
      <c r="B41" s="108">
        <v>103133063</v>
      </c>
      <c r="C41" s="109"/>
      <c r="D41" s="52" t="s">
        <v>43</v>
      </c>
      <c r="E41" s="53">
        <v>496846.99</v>
      </c>
    </row>
    <row r="42" spans="1:5" ht="15" customHeight="1" x14ac:dyDescent="0.2">
      <c r="B42" s="110"/>
      <c r="C42" s="70" t="s">
        <v>44</v>
      </c>
      <c r="D42" s="111"/>
      <c r="E42" s="112">
        <f>SUM(E40:E41)</f>
        <v>3312313</v>
      </c>
    </row>
    <row r="43" spans="1:5" ht="15" customHeight="1" x14ac:dyDescent="0.25">
      <c r="A43" s="113"/>
      <c r="B43" s="114"/>
      <c r="C43" s="114"/>
      <c r="D43" s="114"/>
      <c r="E43" s="114"/>
    </row>
    <row r="44" spans="1:5" ht="15" customHeight="1" x14ac:dyDescent="0.25">
      <c r="A44" s="38" t="s">
        <v>16</v>
      </c>
      <c r="B44" s="40"/>
      <c r="C44" s="40"/>
      <c r="D44" s="40"/>
      <c r="E44" s="105"/>
    </row>
    <row r="45" spans="1:5" ht="15" customHeight="1" x14ac:dyDescent="0.2">
      <c r="A45" s="41" t="s">
        <v>73</v>
      </c>
      <c r="B45" s="45"/>
      <c r="C45" s="45"/>
      <c r="D45" s="45"/>
      <c r="E45" s="98" t="s">
        <v>74</v>
      </c>
    </row>
    <row r="46" spans="1:5" ht="15" customHeight="1" x14ac:dyDescent="0.25">
      <c r="A46" s="105"/>
      <c r="B46" s="38"/>
      <c r="C46" s="40"/>
      <c r="D46" s="40"/>
      <c r="E46" s="106"/>
    </row>
    <row r="47" spans="1:5" ht="15" customHeight="1" x14ac:dyDescent="0.2">
      <c r="B47" s="66" t="s">
        <v>39</v>
      </c>
      <c r="C47" s="66" t="s">
        <v>40</v>
      </c>
      <c r="D47" s="107" t="s">
        <v>41</v>
      </c>
      <c r="E47" s="66" t="s">
        <v>42</v>
      </c>
    </row>
    <row r="48" spans="1:5" ht="15" customHeight="1" x14ac:dyDescent="0.2">
      <c r="B48" s="108">
        <v>103533063</v>
      </c>
      <c r="C48" s="109"/>
      <c r="D48" s="76" t="s">
        <v>75</v>
      </c>
      <c r="E48" s="53">
        <v>2815466.01</v>
      </c>
    </row>
    <row r="49" spans="1:5" ht="15" customHeight="1" x14ac:dyDescent="0.2">
      <c r="B49" s="108">
        <v>103133063</v>
      </c>
      <c r="C49" s="109"/>
      <c r="D49" s="76" t="s">
        <v>75</v>
      </c>
      <c r="E49" s="53">
        <v>496846.99</v>
      </c>
    </row>
    <row r="50" spans="1:5" ht="15" customHeight="1" x14ac:dyDescent="0.2">
      <c r="B50" s="110"/>
      <c r="C50" s="70" t="s">
        <v>44</v>
      </c>
      <c r="D50" s="111"/>
      <c r="E50" s="112">
        <f>SUM(E48:E49)</f>
        <v>3312313</v>
      </c>
    </row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5" t="s">
        <v>190</v>
      </c>
    </row>
    <row r="55" spans="1:5" ht="15" customHeight="1" x14ac:dyDescent="0.2">
      <c r="A55" s="178" t="s">
        <v>35</v>
      </c>
      <c r="B55" s="178"/>
      <c r="C55" s="178"/>
      <c r="D55" s="178"/>
      <c r="E55" s="178"/>
    </row>
    <row r="56" spans="1:5" ht="15" customHeight="1" x14ac:dyDescent="0.2">
      <c r="A56" s="178" t="s">
        <v>191</v>
      </c>
      <c r="B56" s="178"/>
      <c r="C56" s="178"/>
      <c r="D56" s="178"/>
      <c r="E56" s="178"/>
    </row>
    <row r="57" spans="1:5" ht="15" customHeight="1" x14ac:dyDescent="0.2">
      <c r="A57" s="176" t="s">
        <v>192</v>
      </c>
      <c r="B57" s="176"/>
      <c r="C57" s="176"/>
      <c r="D57" s="176"/>
      <c r="E57" s="176"/>
    </row>
    <row r="58" spans="1:5" ht="15" customHeight="1" x14ac:dyDescent="0.2">
      <c r="A58" s="176"/>
      <c r="B58" s="176"/>
      <c r="C58" s="176"/>
      <c r="D58" s="176"/>
      <c r="E58" s="176"/>
    </row>
    <row r="59" spans="1:5" ht="15" customHeight="1" x14ac:dyDescent="0.2">
      <c r="A59" s="176"/>
      <c r="B59" s="176"/>
      <c r="C59" s="176"/>
      <c r="D59" s="176"/>
      <c r="E59" s="176"/>
    </row>
    <row r="60" spans="1:5" ht="15" customHeight="1" x14ac:dyDescent="0.2">
      <c r="A60" s="176"/>
      <c r="B60" s="176"/>
      <c r="C60" s="176"/>
      <c r="D60" s="176"/>
      <c r="E60" s="176"/>
    </row>
    <row r="61" spans="1:5" ht="15" customHeight="1" x14ac:dyDescent="0.2">
      <c r="A61" s="104"/>
      <c r="B61" s="104"/>
      <c r="C61" s="104"/>
      <c r="D61" s="104"/>
      <c r="E61" s="104"/>
    </row>
    <row r="62" spans="1:5" ht="15" customHeight="1" x14ac:dyDescent="0.25">
      <c r="A62" s="38" t="s">
        <v>1</v>
      </c>
      <c r="B62" s="40"/>
      <c r="C62" s="40"/>
      <c r="D62" s="40"/>
      <c r="E62" s="40"/>
    </row>
    <row r="63" spans="1:5" ht="15" customHeight="1" x14ac:dyDescent="0.2">
      <c r="A63" s="61" t="s">
        <v>37</v>
      </c>
      <c r="B63" s="45"/>
      <c r="C63" s="45"/>
      <c r="D63" s="45"/>
      <c r="E63" s="98" t="s">
        <v>38</v>
      </c>
    </row>
    <row r="64" spans="1:5" ht="15" customHeight="1" x14ac:dyDescent="0.25">
      <c r="A64" s="83"/>
      <c r="B64" s="38"/>
      <c r="C64" s="40"/>
      <c r="D64" s="40"/>
      <c r="E64" s="106"/>
    </row>
    <row r="65" spans="1:5" ht="15" customHeight="1" x14ac:dyDescent="0.2">
      <c r="B65" s="66" t="s">
        <v>39</v>
      </c>
      <c r="C65" s="66" t="s">
        <v>40</v>
      </c>
      <c r="D65" s="107" t="s">
        <v>41</v>
      </c>
      <c r="E65" s="49" t="s">
        <v>42</v>
      </c>
    </row>
    <row r="66" spans="1:5" ht="15" customHeight="1" x14ac:dyDescent="0.2">
      <c r="B66" s="96">
        <v>14032</v>
      </c>
      <c r="C66" s="154"/>
      <c r="D66" s="52" t="s">
        <v>43</v>
      </c>
      <c r="E66" s="53">
        <v>18000</v>
      </c>
    </row>
    <row r="67" spans="1:5" ht="15" customHeight="1" x14ac:dyDescent="0.2">
      <c r="B67" s="155"/>
      <c r="C67" s="70" t="s">
        <v>44</v>
      </c>
      <c r="D67" s="111"/>
      <c r="E67" s="112">
        <f>SUM(E66:E66)</f>
        <v>18000</v>
      </c>
    </row>
    <row r="68" spans="1:5" ht="15" customHeight="1" x14ac:dyDescent="0.25">
      <c r="A68" s="113"/>
      <c r="B68" s="114"/>
      <c r="C68" s="114"/>
      <c r="D68" s="114"/>
      <c r="E68" s="114"/>
    </row>
    <row r="69" spans="1:5" ht="15" customHeight="1" x14ac:dyDescent="0.25">
      <c r="A69" s="58" t="s">
        <v>16</v>
      </c>
      <c r="B69" s="45"/>
      <c r="C69" s="45"/>
      <c r="D69" s="45"/>
      <c r="E69" s="43"/>
    </row>
    <row r="70" spans="1:5" ht="15" customHeight="1" x14ac:dyDescent="0.2">
      <c r="A70" s="61" t="s">
        <v>120</v>
      </c>
      <c r="B70" s="62"/>
      <c r="C70" s="62"/>
      <c r="D70" s="62"/>
      <c r="E70" s="62" t="s">
        <v>121</v>
      </c>
    </row>
    <row r="71" spans="1:5" ht="15" customHeight="1" x14ac:dyDescent="0.2">
      <c r="A71" s="43"/>
      <c r="B71" s="132"/>
      <c r="C71" s="45"/>
      <c r="E71" s="133"/>
    </row>
    <row r="72" spans="1:5" ht="15" customHeight="1" x14ac:dyDescent="0.2">
      <c r="B72" s="64"/>
      <c r="C72" s="47" t="s">
        <v>40</v>
      </c>
      <c r="D72" s="161" t="s">
        <v>49</v>
      </c>
      <c r="E72" s="49" t="s">
        <v>42</v>
      </c>
    </row>
    <row r="73" spans="1:5" ht="15" customHeight="1" x14ac:dyDescent="0.2">
      <c r="B73" s="118"/>
      <c r="C73" s="99">
        <v>4349</v>
      </c>
      <c r="D73" s="89" t="s">
        <v>65</v>
      </c>
      <c r="E73" s="163">
        <v>18000</v>
      </c>
    </row>
    <row r="74" spans="1:5" ht="15" customHeight="1" x14ac:dyDescent="0.2">
      <c r="B74" s="90"/>
      <c r="C74" s="70" t="s">
        <v>44</v>
      </c>
      <c r="D74" s="111"/>
      <c r="E74" s="112">
        <f>SUM(E73:E73)</f>
        <v>18000</v>
      </c>
    </row>
    <row r="75" spans="1:5" ht="15" customHeight="1" x14ac:dyDescent="0.2"/>
    <row r="76" spans="1:5" ht="15" customHeight="1" x14ac:dyDescent="0.2"/>
    <row r="77" spans="1:5" ht="15" customHeight="1" x14ac:dyDescent="0.25">
      <c r="A77" s="35" t="s">
        <v>193</v>
      </c>
    </row>
    <row r="78" spans="1:5" ht="15" customHeight="1" x14ac:dyDescent="0.2">
      <c r="A78" s="178" t="s">
        <v>35</v>
      </c>
      <c r="B78" s="178"/>
      <c r="C78" s="178"/>
      <c r="D78" s="178"/>
      <c r="E78" s="178"/>
    </row>
    <row r="79" spans="1:5" ht="15" customHeight="1" x14ac:dyDescent="0.2">
      <c r="A79" s="178" t="s">
        <v>194</v>
      </c>
      <c r="B79" s="178"/>
      <c r="C79" s="178"/>
      <c r="D79" s="178"/>
      <c r="E79" s="178"/>
    </row>
    <row r="80" spans="1:5" ht="15" customHeight="1" x14ac:dyDescent="0.2">
      <c r="A80" s="176" t="s">
        <v>195</v>
      </c>
      <c r="B80" s="176"/>
      <c r="C80" s="176"/>
      <c r="D80" s="176"/>
      <c r="E80" s="176"/>
    </row>
    <row r="81" spans="1:5" ht="15" customHeight="1" x14ac:dyDescent="0.2">
      <c r="A81" s="176"/>
      <c r="B81" s="176"/>
      <c r="C81" s="176"/>
      <c r="D81" s="176"/>
      <c r="E81" s="176"/>
    </row>
    <row r="82" spans="1:5" ht="15" customHeight="1" x14ac:dyDescent="0.2">
      <c r="A82" s="176"/>
      <c r="B82" s="176"/>
      <c r="C82" s="176"/>
      <c r="D82" s="176"/>
      <c r="E82" s="176"/>
    </row>
    <row r="83" spans="1:5" ht="15" customHeight="1" x14ac:dyDescent="0.2">
      <c r="A83" s="176"/>
      <c r="B83" s="176"/>
      <c r="C83" s="176"/>
      <c r="D83" s="176"/>
      <c r="E83" s="176"/>
    </row>
    <row r="84" spans="1:5" ht="15" customHeight="1" x14ac:dyDescent="0.2">
      <c r="A84" s="176"/>
      <c r="B84" s="176"/>
      <c r="C84" s="176"/>
      <c r="D84" s="176"/>
      <c r="E84" s="176"/>
    </row>
    <row r="85" spans="1:5" ht="15" customHeight="1" x14ac:dyDescent="0.2">
      <c r="A85" s="176"/>
      <c r="B85" s="176"/>
      <c r="C85" s="176"/>
      <c r="D85" s="176"/>
      <c r="E85" s="176"/>
    </row>
    <row r="86" spans="1:5" ht="15" customHeight="1" x14ac:dyDescent="0.2">
      <c r="A86" s="176"/>
      <c r="B86" s="176"/>
      <c r="C86" s="176"/>
      <c r="D86" s="176"/>
      <c r="E86" s="176"/>
    </row>
    <row r="87" spans="1:5" ht="15" customHeight="1" x14ac:dyDescent="0.2">
      <c r="A87" s="104"/>
      <c r="B87" s="104"/>
      <c r="C87" s="104"/>
      <c r="D87" s="104"/>
      <c r="E87" s="104"/>
    </row>
    <row r="88" spans="1:5" ht="15" customHeight="1" x14ac:dyDescent="0.25">
      <c r="A88" s="38" t="s">
        <v>1</v>
      </c>
      <c r="B88" s="40"/>
      <c r="C88" s="40"/>
      <c r="D88" s="40"/>
      <c r="E88" s="40"/>
    </row>
    <row r="89" spans="1:5" ht="15" customHeight="1" x14ac:dyDescent="0.2">
      <c r="A89" s="61" t="s">
        <v>37</v>
      </c>
      <c r="B89" s="45"/>
      <c r="C89" s="45"/>
      <c r="D89" s="45"/>
      <c r="E89" s="98" t="s">
        <v>38</v>
      </c>
    </row>
    <row r="90" spans="1:5" ht="15" customHeight="1" x14ac:dyDescent="0.25">
      <c r="A90" s="83"/>
      <c r="B90" s="38"/>
      <c r="C90" s="40"/>
      <c r="D90" s="40"/>
      <c r="E90" s="106"/>
    </row>
    <row r="91" spans="1:5" ht="15" customHeight="1" x14ac:dyDescent="0.2">
      <c r="B91" s="66" t="s">
        <v>39</v>
      </c>
      <c r="C91" s="66" t="s">
        <v>40</v>
      </c>
      <c r="D91" s="107" t="s">
        <v>41</v>
      </c>
      <c r="E91" s="49" t="s">
        <v>42</v>
      </c>
    </row>
    <row r="92" spans="1:5" ht="15" customHeight="1" x14ac:dyDescent="0.2">
      <c r="B92" s="96">
        <v>35018</v>
      </c>
      <c r="C92" s="154"/>
      <c r="D92" s="52" t="s">
        <v>43</v>
      </c>
      <c r="E92" s="53">
        <v>1000000</v>
      </c>
    </row>
    <row r="93" spans="1:5" ht="15" customHeight="1" x14ac:dyDescent="0.2">
      <c r="B93" s="155"/>
      <c r="C93" s="70" t="s">
        <v>44</v>
      </c>
      <c r="D93" s="111"/>
      <c r="E93" s="112">
        <f>SUM(E92:E92)</f>
        <v>1000000</v>
      </c>
    </row>
    <row r="94" spans="1:5" ht="15" customHeight="1" x14ac:dyDescent="0.2"/>
    <row r="95" spans="1:5" ht="15" customHeight="1" x14ac:dyDescent="0.25">
      <c r="A95" s="38" t="s">
        <v>16</v>
      </c>
      <c r="B95" s="40"/>
      <c r="C95" s="40"/>
      <c r="D95" s="40"/>
      <c r="E95" s="83"/>
    </row>
    <row r="96" spans="1:5" ht="15" customHeight="1" x14ac:dyDescent="0.2">
      <c r="A96" s="61" t="s">
        <v>122</v>
      </c>
      <c r="B96" s="164"/>
      <c r="E96" t="s">
        <v>123</v>
      </c>
    </row>
    <row r="97" spans="1:5" ht="15" customHeight="1" x14ac:dyDescent="0.25">
      <c r="A97" s="83"/>
      <c r="B97" s="38"/>
      <c r="C97" s="40"/>
      <c r="D97" s="40"/>
      <c r="E97" s="106"/>
    </row>
    <row r="98" spans="1:5" ht="15" customHeight="1" x14ac:dyDescent="0.2">
      <c r="B98" s="66" t="s">
        <v>39</v>
      </c>
      <c r="C98" s="66" t="s">
        <v>40</v>
      </c>
      <c r="D98" s="107" t="s">
        <v>41</v>
      </c>
      <c r="E98" s="66" t="s">
        <v>42</v>
      </c>
    </row>
    <row r="99" spans="1:5" ht="15" customHeight="1" x14ac:dyDescent="0.2">
      <c r="B99" s="165">
        <v>35018</v>
      </c>
      <c r="C99" s="109"/>
      <c r="D99" s="52" t="s">
        <v>75</v>
      </c>
      <c r="E99" s="53">
        <v>1000000</v>
      </c>
    </row>
    <row r="100" spans="1:5" ht="15" customHeight="1" x14ac:dyDescent="0.2">
      <c r="B100" s="110"/>
      <c r="C100" s="70" t="s">
        <v>44</v>
      </c>
      <c r="D100" s="111"/>
      <c r="E100" s="112">
        <f>SUM(E99:E99)</f>
        <v>1000000</v>
      </c>
    </row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5" t="s">
        <v>196</v>
      </c>
    </row>
    <row r="107" spans="1:5" ht="15" customHeight="1" x14ac:dyDescent="0.2">
      <c r="A107" s="178" t="s">
        <v>35</v>
      </c>
      <c r="B107" s="178"/>
      <c r="C107" s="178"/>
      <c r="D107" s="178"/>
      <c r="E107" s="178"/>
    </row>
    <row r="108" spans="1:5" ht="15" customHeight="1" x14ac:dyDescent="0.2">
      <c r="A108" s="178" t="s">
        <v>194</v>
      </c>
      <c r="B108" s="178"/>
      <c r="C108" s="178"/>
      <c r="D108" s="178"/>
      <c r="E108" s="178"/>
    </row>
    <row r="109" spans="1:5" ht="15" customHeight="1" x14ac:dyDescent="0.2">
      <c r="A109" s="176" t="s">
        <v>197</v>
      </c>
      <c r="B109" s="176"/>
      <c r="C109" s="176"/>
      <c r="D109" s="176"/>
      <c r="E109" s="176"/>
    </row>
    <row r="110" spans="1:5" ht="15" customHeight="1" x14ac:dyDescent="0.2">
      <c r="A110" s="176"/>
      <c r="B110" s="176"/>
      <c r="C110" s="176"/>
      <c r="D110" s="176"/>
      <c r="E110" s="176"/>
    </row>
    <row r="111" spans="1:5" ht="15" customHeight="1" x14ac:dyDescent="0.2">
      <c r="A111" s="176"/>
      <c r="B111" s="176"/>
      <c r="C111" s="176"/>
      <c r="D111" s="176"/>
      <c r="E111" s="176"/>
    </row>
    <row r="112" spans="1:5" ht="15" customHeight="1" x14ac:dyDescent="0.2">
      <c r="A112" s="176"/>
      <c r="B112" s="176"/>
      <c r="C112" s="176"/>
      <c r="D112" s="176"/>
      <c r="E112" s="176"/>
    </row>
    <row r="113" spans="1:5" ht="15" customHeight="1" x14ac:dyDescent="0.2">
      <c r="A113" s="176"/>
      <c r="B113" s="176"/>
      <c r="C113" s="176"/>
      <c r="D113" s="176"/>
      <c r="E113" s="176"/>
    </row>
    <row r="114" spans="1:5" ht="15" customHeight="1" x14ac:dyDescent="0.2">
      <c r="A114" s="176"/>
      <c r="B114" s="176"/>
      <c r="C114" s="176"/>
      <c r="D114" s="176"/>
      <c r="E114" s="176"/>
    </row>
    <row r="115" spans="1:5" ht="15" customHeight="1" x14ac:dyDescent="0.2">
      <c r="A115" s="176"/>
      <c r="B115" s="176"/>
      <c r="C115" s="176"/>
      <c r="D115" s="176"/>
      <c r="E115" s="176"/>
    </row>
    <row r="116" spans="1:5" ht="15" customHeight="1" x14ac:dyDescent="0.2">
      <c r="A116" s="104"/>
      <c r="B116" s="104"/>
      <c r="C116" s="104"/>
      <c r="D116" s="104"/>
      <c r="E116" s="104"/>
    </row>
    <row r="117" spans="1:5" ht="15" customHeight="1" x14ac:dyDescent="0.25">
      <c r="A117" s="38" t="s">
        <v>1</v>
      </c>
      <c r="B117" s="40"/>
      <c r="C117" s="40"/>
      <c r="D117" s="40"/>
      <c r="E117" s="40"/>
    </row>
    <row r="118" spans="1:5" ht="15" customHeight="1" x14ac:dyDescent="0.2">
      <c r="A118" s="61" t="s">
        <v>37</v>
      </c>
      <c r="B118" s="45"/>
      <c r="C118" s="45"/>
      <c r="D118" s="45"/>
      <c r="E118" s="98" t="s">
        <v>38</v>
      </c>
    </row>
    <row r="119" spans="1:5" ht="15" customHeight="1" x14ac:dyDescent="0.25">
      <c r="A119" s="83"/>
      <c r="B119" s="38"/>
      <c r="C119" s="40"/>
      <c r="D119" s="40"/>
      <c r="E119" s="106"/>
    </row>
    <row r="120" spans="1:5" ht="15" customHeight="1" x14ac:dyDescent="0.2">
      <c r="B120" s="66" t="s">
        <v>39</v>
      </c>
      <c r="C120" s="66" t="s">
        <v>40</v>
      </c>
      <c r="D120" s="107" t="s">
        <v>41</v>
      </c>
      <c r="E120" s="49" t="s">
        <v>42</v>
      </c>
    </row>
    <row r="121" spans="1:5" ht="15" customHeight="1" x14ac:dyDescent="0.2">
      <c r="B121" s="96">
        <v>35500</v>
      </c>
      <c r="C121" s="154"/>
      <c r="D121" s="68" t="s">
        <v>80</v>
      </c>
      <c r="E121" s="53">
        <v>1205886</v>
      </c>
    </row>
    <row r="122" spans="1:5" ht="15" customHeight="1" x14ac:dyDescent="0.2">
      <c r="B122" s="155"/>
      <c r="C122" s="70" t="s">
        <v>44</v>
      </c>
      <c r="D122" s="111"/>
      <c r="E122" s="112">
        <f>SUM(E121:E121)</f>
        <v>1205886</v>
      </c>
    </row>
    <row r="123" spans="1:5" ht="15" customHeight="1" x14ac:dyDescent="0.2"/>
    <row r="124" spans="1:5" ht="15" customHeight="1" x14ac:dyDescent="0.25">
      <c r="A124" s="38" t="s">
        <v>16</v>
      </c>
      <c r="B124" s="40"/>
      <c r="C124" s="40"/>
      <c r="D124" s="40"/>
      <c r="E124" s="83"/>
    </row>
    <row r="125" spans="1:5" ht="15" customHeight="1" x14ac:dyDescent="0.2">
      <c r="A125" s="61" t="s">
        <v>122</v>
      </c>
      <c r="B125" s="164"/>
      <c r="E125" t="s">
        <v>123</v>
      </c>
    </row>
    <row r="126" spans="1:5" ht="15" customHeight="1" x14ac:dyDescent="0.25">
      <c r="A126" s="83"/>
      <c r="B126" s="38"/>
      <c r="C126" s="40"/>
      <c r="D126" s="40"/>
      <c r="E126" s="106"/>
    </row>
    <row r="127" spans="1:5" ht="15" customHeight="1" x14ac:dyDescent="0.2">
      <c r="B127" s="66" t="s">
        <v>39</v>
      </c>
      <c r="C127" s="66" t="s">
        <v>40</v>
      </c>
      <c r="D127" s="107" t="s">
        <v>41</v>
      </c>
      <c r="E127" s="66" t="s">
        <v>42</v>
      </c>
    </row>
    <row r="128" spans="1:5" ht="15" customHeight="1" x14ac:dyDescent="0.2">
      <c r="B128" s="165">
        <v>35500</v>
      </c>
      <c r="C128" s="109"/>
      <c r="D128" s="89" t="s">
        <v>198</v>
      </c>
      <c r="E128" s="53">
        <v>1205886</v>
      </c>
    </row>
    <row r="129" spans="1:5" ht="15" customHeight="1" x14ac:dyDescent="0.2">
      <c r="B129" s="110"/>
      <c r="C129" s="70" t="s">
        <v>44</v>
      </c>
      <c r="D129" s="111"/>
      <c r="E129" s="112">
        <f>SUM(E128:E128)</f>
        <v>1205886</v>
      </c>
    </row>
    <row r="130" spans="1:5" ht="15" customHeight="1" x14ac:dyDescent="0.2"/>
    <row r="131" spans="1:5" ht="15" customHeight="1" x14ac:dyDescent="0.2"/>
    <row r="132" spans="1:5" ht="15" customHeight="1" x14ac:dyDescent="0.25">
      <c r="A132" s="35" t="s">
        <v>199</v>
      </c>
    </row>
    <row r="133" spans="1:5" ht="15" customHeight="1" x14ac:dyDescent="0.2">
      <c r="A133" s="178" t="s">
        <v>35</v>
      </c>
      <c r="B133" s="178"/>
      <c r="C133" s="178"/>
      <c r="D133" s="178"/>
      <c r="E133" s="178"/>
    </row>
    <row r="134" spans="1:5" ht="15" customHeight="1" x14ac:dyDescent="0.2">
      <c r="A134" s="178" t="s">
        <v>200</v>
      </c>
      <c r="B134" s="178"/>
      <c r="C134" s="178"/>
      <c r="D134" s="178"/>
      <c r="E134" s="178"/>
    </row>
    <row r="135" spans="1:5" ht="15" customHeight="1" x14ac:dyDescent="0.2">
      <c r="A135" s="176" t="s">
        <v>201</v>
      </c>
      <c r="B135" s="176"/>
      <c r="C135" s="176"/>
      <c r="D135" s="176"/>
      <c r="E135" s="176"/>
    </row>
    <row r="136" spans="1:5" ht="15" customHeight="1" x14ac:dyDescent="0.2">
      <c r="A136" s="176"/>
      <c r="B136" s="176"/>
      <c r="C136" s="176"/>
      <c r="D136" s="176"/>
      <c r="E136" s="176"/>
    </row>
    <row r="137" spans="1:5" ht="15" customHeight="1" x14ac:dyDescent="0.2">
      <c r="A137" s="176"/>
      <c r="B137" s="176"/>
      <c r="C137" s="176"/>
      <c r="D137" s="176"/>
      <c r="E137" s="176"/>
    </row>
    <row r="138" spans="1:5" ht="15" customHeight="1" x14ac:dyDescent="0.2">
      <c r="A138" s="176"/>
      <c r="B138" s="176"/>
      <c r="C138" s="176"/>
      <c r="D138" s="176"/>
      <c r="E138" s="176"/>
    </row>
    <row r="139" spans="1:5" ht="15" customHeight="1" x14ac:dyDescent="0.2">
      <c r="A139" s="176"/>
      <c r="B139" s="176"/>
      <c r="C139" s="176"/>
      <c r="D139" s="176"/>
      <c r="E139" s="176"/>
    </row>
    <row r="140" spans="1:5" ht="15" customHeight="1" x14ac:dyDescent="0.2">
      <c r="A140" s="176"/>
      <c r="B140" s="176"/>
      <c r="C140" s="176"/>
      <c r="D140" s="176"/>
      <c r="E140" s="176"/>
    </row>
    <row r="141" spans="1:5" ht="15" customHeight="1" x14ac:dyDescent="0.2">
      <c r="A141" s="36"/>
      <c r="B141" s="36"/>
      <c r="C141" s="36"/>
      <c r="D141" s="36"/>
      <c r="E141" s="36"/>
    </row>
    <row r="142" spans="1:5" ht="15" customHeight="1" x14ac:dyDescent="0.25">
      <c r="A142" s="38" t="s">
        <v>1</v>
      </c>
      <c r="B142" s="40"/>
      <c r="C142" s="40"/>
      <c r="D142" s="40"/>
      <c r="E142" s="40"/>
    </row>
    <row r="143" spans="1:5" ht="15" customHeight="1" x14ac:dyDescent="0.2">
      <c r="A143" s="61" t="s">
        <v>37</v>
      </c>
      <c r="B143" s="40"/>
      <c r="C143" s="40"/>
      <c r="D143" s="40"/>
      <c r="E143" s="42" t="s">
        <v>38</v>
      </c>
    </row>
    <row r="144" spans="1:5" ht="15" customHeight="1" x14ac:dyDescent="0.25">
      <c r="A144" s="43"/>
      <c r="B144" s="58"/>
      <c r="C144" s="45"/>
      <c r="D144" s="45"/>
      <c r="E144" s="46"/>
    </row>
    <row r="145" spans="1:5" ht="15" customHeight="1" x14ac:dyDescent="0.2">
      <c r="B145" s="47" t="s">
        <v>39</v>
      </c>
      <c r="C145" s="47" t="s">
        <v>40</v>
      </c>
      <c r="D145" s="48" t="s">
        <v>41</v>
      </c>
      <c r="E145" s="49" t="s">
        <v>42</v>
      </c>
    </row>
    <row r="146" spans="1:5" ht="15" customHeight="1" x14ac:dyDescent="0.2">
      <c r="B146" s="124">
        <v>98278</v>
      </c>
      <c r="C146" s="154"/>
      <c r="D146" s="52" t="s">
        <v>202</v>
      </c>
      <c r="E146" s="53">
        <v>101599.8</v>
      </c>
    </row>
    <row r="147" spans="1:5" ht="15" customHeight="1" x14ac:dyDescent="0.2">
      <c r="B147" s="54"/>
      <c r="C147" s="55" t="s">
        <v>44</v>
      </c>
      <c r="D147" s="56"/>
      <c r="E147" s="57">
        <f>SUM(E146:E146)</f>
        <v>101599.8</v>
      </c>
    </row>
    <row r="148" spans="1:5" ht="15" customHeight="1" x14ac:dyDescent="0.25">
      <c r="A148" s="113"/>
      <c r="B148" s="114"/>
      <c r="C148" s="114"/>
      <c r="D148" s="114"/>
      <c r="E148" s="114"/>
    </row>
    <row r="149" spans="1:5" ht="15" customHeight="1" x14ac:dyDescent="0.25">
      <c r="A149" s="38" t="s">
        <v>16</v>
      </c>
      <c r="B149" s="40"/>
      <c r="C149" s="40"/>
    </row>
    <row r="150" spans="1:5" ht="15" customHeight="1" x14ac:dyDescent="0.2">
      <c r="A150" s="61" t="s">
        <v>167</v>
      </c>
      <c r="B150" s="45"/>
      <c r="C150" s="45"/>
      <c r="D150" s="45"/>
      <c r="E150" s="98" t="s">
        <v>168</v>
      </c>
    </row>
    <row r="151" spans="1:5" ht="15" customHeight="1" x14ac:dyDescent="0.2">
      <c r="A151" s="83"/>
      <c r="B151" s="84"/>
      <c r="C151" s="40"/>
      <c r="D151" s="114"/>
      <c r="E151" s="85"/>
    </row>
    <row r="152" spans="1:5" ht="15" customHeight="1" x14ac:dyDescent="0.2">
      <c r="C152" s="66" t="s">
        <v>40</v>
      </c>
      <c r="D152" s="117" t="s">
        <v>49</v>
      </c>
      <c r="E152" s="49" t="s">
        <v>42</v>
      </c>
    </row>
    <row r="153" spans="1:5" ht="15" customHeight="1" x14ac:dyDescent="0.2">
      <c r="C153" s="75">
        <v>3769</v>
      </c>
      <c r="D153" s="89" t="s">
        <v>203</v>
      </c>
      <c r="E153" s="53">
        <v>101599.8</v>
      </c>
    </row>
    <row r="154" spans="1:5" ht="15" customHeight="1" x14ac:dyDescent="0.2">
      <c r="C154" s="70" t="s">
        <v>44</v>
      </c>
      <c r="D154" s="71"/>
      <c r="E154" s="72">
        <f>SUM(E153:E153)</f>
        <v>101599.8</v>
      </c>
    </row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5" t="s">
        <v>204</v>
      </c>
    </row>
    <row r="159" spans="1:5" ht="15" customHeight="1" x14ac:dyDescent="0.2">
      <c r="A159" s="178" t="s">
        <v>35</v>
      </c>
      <c r="B159" s="178"/>
      <c r="C159" s="178"/>
      <c r="D159" s="178"/>
      <c r="E159" s="178"/>
    </row>
    <row r="160" spans="1:5" ht="15" customHeight="1" x14ac:dyDescent="0.2">
      <c r="A160" s="176" t="s">
        <v>205</v>
      </c>
      <c r="B160" s="176"/>
      <c r="C160" s="176"/>
      <c r="D160" s="176"/>
      <c r="E160" s="176"/>
    </row>
    <row r="161" spans="1:5" ht="15" customHeight="1" x14ac:dyDescent="0.2">
      <c r="A161" s="176"/>
      <c r="B161" s="176"/>
      <c r="C161" s="176"/>
      <c r="D161" s="176"/>
      <c r="E161" s="176"/>
    </row>
    <row r="162" spans="1:5" ht="15" customHeight="1" x14ac:dyDescent="0.2">
      <c r="A162" s="176"/>
      <c r="B162" s="176"/>
      <c r="C162" s="176"/>
      <c r="D162" s="176"/>
      <c r="E162" s="176"/>
    </row>
    <row r="163" spans="1:5" ht="15" customHeight="1" x14ac:dyDescent="0.2">
      <c r="A163" s="176"/>
      <c r="B163" s="176"/>
      <c r="C163" s="176"/>
      <c r="D163" s="176"/>
      <c r="E163" s="176"/>
    </row>
    <row r="164" spans="1:5" ht="15" customHeight="1" x14ac:dyDescent="0.2">
      <c r="A164" s="176"/>
      <c r="B164" s="176"/>
      <c r="C164" s="176"/>
      <c r="D164" s="176"/>
      <c r="E164" s="176"/>
    </row>
    <row r="165" spans="1:5" ht="15" customHeight="1" x14ac:dyDescent="0.2">
      <c r="A165" s="176"/>
      <c r="B165" s="176"/>
      <c r="C165" s="176"/>
      <c r="D165" s="176"/>
      <c r="E165" s="176"/>
    </row>
    <row r="166" spans="1:5" ht="15" customHeight="1" x14ac:dyDescent="0.2">
      <c r="A166" s="176"/>
      <c r="B166" s="176"/>
      <c r="C166" s="176"/>
      <c r="D166" s="176"/>
      <c r="E166" s="176"/>
    </row>
    <row r="167" spans="1:5" ht="15" customHeight="1" x14ac:dyDescent="0.2">
      <c r="A167" s="36"/>
      <c r="B167" s="37"/>
      <c r="C167" s="36"/>
      <c r="D167" s="36"/>
      <c r="E167" s="36"/>
    </row>
    <row r="168" spans="1:5" ht="15" customHeight="1" x14ac:dyDescent="0.25">
      <c r="A168" s="38" t="s">
        <v>1</v>
      </c>
      <c r="B168" s="39"/>
      <c r="C168" s="40"/>
      <c r="D168" s="40"/>
      <c r="E168" s="40"/>
    </row>
    <row r="169" spans="1:5" ht="15" customHeight="1" x14ac:dyDescent="0.2">
      <c r="A169" s="41" t="s">
        <v>61</v>
      </c>
      <c r="B169" s="40"/>
      <c r="C169" s="40"/>
      <c r="D169" s="40"/>
      <c r="E169" s="42" t="s">
        <v>79</v>
      </c>
    </row>
    <row r="170" spans="1:5" ht="15" customHeight="1" x14ac:dyDescent="0.25">
      <c r="A170" s="43"/>
      <c r="B170" s="44"/>
      <c r="C170" s="45"/>
      <c r="D170" s="45"/>
      <c r="E170" s="46"/>
    </row>
    <row r="171" spans="1:5" ht="15" customHeight="1" x14ac:dyDescent="0.2">
      <c r="B171" s="47" t="s">
        <v>39</v>
      </c>
      <c r="C171" s="47" t="s">
        <v>40</v>
      </c>
      <c r="D171" s="48" t="s">
        <v>41</v>
      </c>
      <c r="E171" s="49" t="s">
        <v>42</v>
      </c>
    </row>
    <row r="172" spans="1:5" ht="15" customHeight="1" x14ac:dyDescent="0.2">
      <c r="B172" s="50">
        <v>106515974</v>
      </c>
      <c r="C172" s="51"/>
      <c r="D172" s="68" t="s">
        <v>80</v>
      </c>
      <c r="E172" s="53">
        <v>2054647.29</v>
      </c>
    </row>
    <row r="173" spans="1:5" ht="15" customHeight="1" x14ac:dyDescent="0.2">
      <c r="B173" s="54"/>
      <c r="C173" s="55" t="s">
        <v>44</v>
      </c>
      <c r="D173" s="56"/>
      <c r="E173" s="57">
        <f>SUM(E172:E172)</f>
        <v>2054647.29</v>
      </c>
    </row>
    <row r="174" spans="1:5" ht="15" customHeight="1" x14ac:dyDescent="0.2"/>
    <row r="175" spans="1:5" ht="15" customHeight="1" x14ac:dyDescent="0.25">
      <c r="A175" s="58" t="s">
        <v>16</v>
      </c>
      <c r="B175" s="45"/>
      <c r="C175" s="45"/>
      <c r="D175" s="45"/>
      <c r="E175" s="45"/>
    </row>
    <row r="176" spans="1:5" ht="15" customHeight="1" x14ac:dyDescent="0.2">
      <c r="A176" s="61" t="s">
        <v>37</v>
      </c>
      <c r="B176" s="45"/>
      <c r="C176" s="45"/>
      <c r="D176" s="45"/>
      <c r="E176" s="98" t="s">
        <v>38</v>
      </c>
    </row>
    <row r="177" spans="1:5" ht="15" customHeight="1" x14ac:dyDescent="0.2"/>
    <row r="178" spans="1:5" ht="15" customHeight="1" x14ac:dyDescent="0.2">
      <c r="C178" s="47" t="s">
        <v>40</v>
      </c>
      <c r="D178" s="48" t="s">
        <v>41</v>
      </c>
      <c r="E178" s="49" t="s">
        <v>42</v>
      </c>
    </row>
    <row r="179" spans="1:5" ht="15" customHeight="1" x14ac:dyDescent="0.2">
      <c r="C179" s="115"/>
      <c r="D179" s="68" t="s">
        <v>81</v>
      </c>
      <c r="E179" s="53">
        <v>1815067.33</v>
      </c>
    </row>
    <row r="180" spans="1:5" ht="15" customHeight="1" x14ac:dyDescent="0.2">
      <c r="C180" s="55" t="s">
        <v>44</v>
      </c>
      <c r="D180" s="56"/>
      <c r="E180" s="57">
        <f>SUM(E179:E179)</f>
        <v>1815067.33</v>
      </c>
    </row>
    <row r="181" spans="1:5" ht="15" customHeight="1" x14ac:dyDescent="0.2"/>
    <row r="182" spans="1:5" ht="15" customHeight="1" x14ac:dyDescent="0.2"/>
    <row r="183" spans="1:5" ht="15" customHeight="1" x14ac:dyDescent="0.2"/>
    <row r="184" spans="1:5" ht="15" customHeight="1" x14ac:dyDescent="0.25">
      <c r="A184" s="58" t="s">
        <v>16</v>
      </c>
      <c r="B184" s="45"/>
      <c r="C184" s="45"/>
      <c r="D184" s="45"/>
      <c r="E184" s="45"/>
    </row>
    <row r="185" spans="1:5" ht="15" customHeight="1" x14ac:dyDescent="0.2">
      <c r="A185" s="61" t="s">
        <v>37</v>
      </c>
      <c r="B185" s="45"/>
      <c r="C185" s="45"/>
      <c r="D185" s="45"/>
      <c r="E185" s="98" t="s">
        <v>38</v>
      </c>
    </row>
    <row r="186" spans="1:5" ht="15" customHeight="1" x14ac:dyDescent="0.2"/>
    <row r="187" spans="1:5" ht="15" customHeight="1" x14ac:dyDescent="0.2">
      <c r="C187" s="66" t="s">
        <v>40</v>
      </c>
      <c r="D187" s="81" t="s">
        <v>49</v>
      </c>
      <c r="E187" s="66" t="s">
        <v>42</v>
      </c>
    </row>
    <row r="188" spans="1:5" ht="15" customHeight="1" x14ac:dyDescent="0.2">
      <c r="C188" s="75">
        <v>6409</v>
      </c>
      <c r="D188" s="89" t="s">
        <v>50</v>
      </c>
      <c r="E188" s="53">
        <v>239579.96</v>
      </c>
    </row>
    <row r="189" spans="1:5" ht="15" customHeight="1" x14ac:dyDescent="0.2">
      <c r="C189" s="70" t="s">
        <v>44</v>
      </c>
      <c r="D189" s="71"/>
      <c r="E189" s="72">
        <f>SUM(E188:E188)</f>
        <v>239579.96</v>
      </c>
    </row>
    <row r="190" spans="1:5" ht="15" customHeight="1" x14ac:dyDescent="0.2"/>
    <row r="191" spans="1:5" ht="15" customHeight="1" x14ac:dyDescent="0.2"/>
    <row r="192" spans="1:5" ht="15" customHeight="1" x14ac:dyDescent="0.25">
      <c r="A192" s="35" t="s">
        <v>206</v>
      </c>
    </row>
    <row r="193" spans="1:5" ht="15" customHeight="1" x14ac:dyDescent="0.2">
      <c r="A193" s="178" t="s">
        <v>35</v>
      </c>
      <c r="B193" s="178"/>
      <c r="C193" s="178"/>
      <c r="D193" s="178"/>
      <c r="E193" s="178"/>
    </row>
    <row r="194" spans="1:5" ht="15" customHeight="1" x14ac:dyDescent="0.2">
      <c r="A194" s="178" t="s">
        <v>77</v>
      </c>
      <c r="B194" s="178"/>
      <c r="C194" s="178"/>
      <c r="D194" s="178"/>
      <c r="E194" s="178"/>
    </row>
    <row r="195" spans="1:5" ht="15" customHeight="1" x14ac:dyDescent="0.2">
      <c r="A195" s="180" t="s">
        <v>207</v>
      </c>
      <c r="B195" s="180"/>
      <c r="C195" s="180"/>
      <c r="D195" s="180"/>
      <c r="E195" s="180"/>
    </row>
    <row r="196" spans="1:5" ht="15" customHeight="1" x14ac:dyDescent="0.2">
      <c r="A196" s="180"/>
      <c r="B196" s="180"/>
      <c r="C196" s="180"/>
      <c r="D196" s="180"/>
      <c r="E196" s="180"/>
    </row>
    <row r="197" spans="1:5" ht="15" customHeight="1" x14ac:dyDescent="0.2">
      <c r="A197" s="180"/>
      <c r="B197" s="180"/>
      <c r="C197" s="180"/>
      <c r="D197" s="180"/>
      <c r="E197" s="180"/>
    </row>
    <row r="198" spans="1:5" ht="15" customHeight="1" x14ac:dyDescent="0.2">
      <c r="A198" s="180"/>
      <c r="B198" s="180"/>
      <c r="C198" s="180"/>
      <c r="D198" s="180"/>
      <c r="E198" s="180"/>
    </row>
    <row r="199" spans="1:5" ht="15" customHeight="1" x14ac:dyDescent="0.2">
      <c r="A199" s="180"/>
      <c r="B199" s="180"/>
      <c r="C199" s="180"/>
      <c r="D199" s="180"/>
      <c r="E199" s="180"/>
    </row>
    <row r="200" spans="1:5" ht="15" customHeight="1" x14ac:dyDescent="0.2">
      <c r="A200" s="180"/>
      <c r="B200" s="180"/>
      <c r="C200" s="180"/>
      <c r="D200" s="180"/>
      <c r="E200" s="180"/>
    </row>
    <row r="201" spans="1:5" ht="15" customHeight="1" x14ac:dyDescent="0.2">
      <c r="A201" s="180"/>
      <c r="B201" s="180"/>
      <c r="C201" s="180"/>
      <c r="D201" s="180"/>
      <c r="E201" s="180"/>
    </row>
    <row r="202" spans="1:5" ht="15" customHeight="1" x14ac:dyDescent="0.2">
      <c r="A202" s="36"/>
      <c r="B202" s="37"/>
      <c r="C202" s="36"/>
      <c r="D202" s="36"/>
      <c r="E202" s="36"/>
    </row>
    <row r="203" spans="1:5" ht="15" customHeight="1" x14ac:dyDescent="0.2">
      <c r="A203" s="36"/>
      <c r="B203" s="37"/>
      <c r="C203" s="36"/>
      <c r="D203" s="36"/>
      <c r="E203" s="36"/>
    </row>
    <row r="204" spans="1:5" ht="15" customHeight="1" x14ac:dyDescent="0.2">
      <c r="A204" s="36"/>
      <c r="B204" s="37"/>
      <c r="C204" s="36"/>
      <c r="D204" s="36"/>
      <c r="E204" s="36"/>
    </row>
    <row r="205" spans="1:5" ht="15" customHeight="1" x14ac:dyDescent="0.2">
      <c r="A205" s="36"/>
      <c r="B205" s="37"/>
      <c r="C205" s="36"/>
      <c r="D205" s="36"/>
      <c r="E205" s="36"/>
    </row>
    <row r="206" spans="1:5" ht="15" customHeight="1" x14ac:dyDescent="0.2">
      <c r="A206" s="36"/>
      <c r="B206" s="37"/>
      <c r="C206" s="36"/>
      <c r="D206" s="36"/>
      <c r="E206" s="36"/>
    </row>
    <row r="207" spans="1:5" ht="15" customHeight="1" x14ac:dyDescent="0.2">
      <c r="A207" s="36"/>
      <c r="B207" s="37"/>
      <c r="C207" s="36"/>
      <c r="D207" s="36"/>
      <c r="E207" s="36"/>
    </row>
    <row r="208" spans="1:5" ht="15" customHeight="1" x14ac:dyDescent="0.2">
      <c r="A208" s="36"/>
      <c r="B208" s="37"/>
      <c r="C208" s="36"/>
      <c r="D208" s="36"/>
      <c r="E208" s="36"/>
    </row>
    <row r="209" spans="1:5" ht="15" customHeight="1" x14ac:dyDescent="0.2">
      <c r="A209" s="36"/>
      <c r="B209" s="37"/>
      <c r="C209" s="36"/>
      <c r="D209" s="36"/>
      <c r="E209" s="36"/>
    </row>
    <row r="210" spans="1:5" ht="15" customHeight="1" x14ac:dyDescent="0.25">
      <c r="A210" s="38" t="s">
        <v>1</v>
      </c>
      <c r="B210" s="39"/>
      <c r="C210" s="40"/>
      <c r="D210" s="40"/>
      <c r="E210" s="40"/>
    </row>
    <row r="211" spans="1:5" ht="15" customHeight="1" x14ac:dyDescent="0.2">
      <c r="A211" s="151" t="s">
        <v>54</v>
      </c>
      <c r="B211" s="40"/>
      <c r="C211" s="40"/>
      <c r="D211" s="40"/>
      <c r="E211" s="42" t="s">
        <v>208</v>
      </c>
    </row>
    <row r="212" spans="1:5" ht="15" customHeight="1" x14ac:dyDescent="0.25">
      <c r="A212" s="43"/>
      <c r="B212" s="44"/>
      <c r="C212" s="45"/>
      <c r="D212" s="45"/>
      <c r="E212" s="46"/>
    </row>
    <row r="213" spans="1:5" ht="15" customHeight="1" x14ac:dyDescent="0.2">
      <c r="B213" s="47" t="s">
        <v>39</v>
      </c>
      <c r="C213" s="47" t="s">
        <v>40</v>
      </c>
      <c r="D213" s="48" t="s">
        <v>41</v>
      </c>
      <c r="E213" s="49" t="s">
        <v>42</v>
      </c>
    </row>
    <row r="214" spans="1:5" ht="15" customHeight="1" x14ac:dyDescent="0.2">
      <c r="B214" s="50">
        <v>109517018</v>
      </c>
      <c r="C214" s="51"/>
      <c r="D214" s="52" t="s">
        <v>43</v>
      </c>
      <c r="E214" s="53">
        <v>828334.77</v>
      </c>
    </row>
    <row r="215" spans="1:5" ht="15" customHeight="1" x14ac:dyDescent="0.2">
      <c r="B215" s="50">
        <v>109117017</v>
      </c>
      <c r="C215" s="51"/>
      <c r="D215" s="52" t="s">
        <v>43</v>
      </c>
      <c r="E215" s="53">
        <v>146176.73000000001</v>
      </c>
    </row>
    <row r="216" spans="1:5" ht="15" customHeight="1" x14ac:dyDescent="0.2">
      <c r="B216" s="54"/>
      <c r="C216" s="55" t="s">
        <v>44</v>
      </c>
      <c r="D216" s="56"/>
      <c r="E216" s="57">
        <f>SUM(E214:E215)</f>
        <v>974511.5</v>
      </c>
    </row>
    <row r="217" spans="1:5" ht="15" customHeight="1" x14ac:dyDescent="0.2"/>
    <row r="218" spans="1:5" ht="15" customHeight="1" x14ac:dyDescent="0.25">
      <c r="A218" s="38" t="s">
        <v>16</v>
      </c>
      <c r="B218" s="40"/>
      <c r="C218" s="40"/>
      <c r="D218" s="43"/>
      <c r="E218" s="43"/>
    </row>
    <row r="219" spans="1:5" ht="15" customHeight="1" x14ac:dyDescent="0.2">
      <c r="A219" s="61" t="s">
        <v>37</v>
      </c>
      <c r="B219" s="45"/>
      <c r="C219" s="45"/>
      <c r="D219" s="45"/>
      <c r="E219" s="98" t="s">
        <v>38</v>
      </c>
    </row>
    <row r="220" spans="1:5" ht="15" customHeight="1" x14ac:dyDescent="0.2">
      <c r="A220" s="83"/>
      <c r="B220" s="84"/>
      <c r="C220" s="40"/>
      <c r="D220" s="83"/>
      <c r="E220" s="85"/>
    </row>
    <row r="221" spans="1:5" ht="15" customHeight="1" x14ac:dyDescent="0.2">
      <c r="A221" s="86"/>
      <c r="B221" s="86"/>
      <c r="C221" s="66" t="s">
        <v>40</v>
      </c>
      <c r="D221" s="81" t="s">
        <v>49</v>
      </c>
      <c r="E221" s="66" t="s">
        <v>42</v>
      </c>
    </row>
    <row r="222" spans="1:5" ht="15" customHeight="1" x14ac:dyDescent="0.2">
      <c r="A222" s="87"/>
      <c r="B222" s="88"/>
      <c r="C222" s="75">
        <v>6409</v>
      </c>
      <c r="D222" s="82" t="s">
        <v>50</v>
      </c>
      <c r="E222" s="53">
        <v>974511.5</v>
      </c>
    </row>
    <row r="223" spans="1:5" ht="15" customHeight="1" x14ac:dyDescent="0.2">
      <c r="A223" s="90"/>
      <c r="B223" s="40"/>
      <c r="C223" s="70" t="s">
        <v>44</v>
      </c>
      <c r="D223" s="71"/>
      <c r="E223" s="72">
        <f>SUM(E222:E222)</f>
        <v>974511.5</v>
      </c>
    </row>
    <row r="224" spans="1:5" ht="15" customHeight="1" x14ac:dyDescent="0.2"/>
    <row r="225" spans="1:5" ht="15" customHeight="1" x14ac:dyDescent="0.2"/>
    <row r="226" spans="1:5" ht="15" customHeight="1" x14ac:dyDescent="0.25">
      <c r="A226" s="35" t="s">
        <v>209</v>
      </c>
    </row>
    <row r="227" spans="1:5" ht="15" customHeight="1" x14ac:dyDescent="0.2">
      <c r="A227" s="178" t="s">
        <v>35</v>
      </c>
      <c r="B227" s="178"/>
      <c r="C227" s="178"/>
      <c r="D227" s="178"/>
      <c r="E227" s="178"/>
    </row>
    <row r="228" spans="1:5" ht="15" customHeight="1" x14ac:dyDescent="0.2">
      <c r="A228" s="176" t="s">
        <v>210</v>
      </c>
      <c r="B228" s="176"/>
      <c r="C228" s="176"/>
      <c r="D228" s="176"/>
      <c r="E228" s="176"/>
    </row>
    <row r="229" spans="1:5" ht="15" customHeight="1" x14ac:dyDescent="0.2">
      <c r="A229" s="176"/>
      <c r="B229" s="176"/>
      <c r="C229" s="176"/>
      <c r="D229" s="176"/>
      <c r="E229" s="176"/>
    </row>
    <row r="230" spans="1:5" ht="15" customHeight="1" x14ac:dyDescent="0.2">
      <c r="A230" s="176"/>
      <c r="B230" s="176"/>
      <c r="C230" s="176"/>
      <c r="D230" s="176"/>
      <c r="E230" s="176"/>
    </row>
    <row r="231" spans="1:5" ht="15" customHeight="1" x14ac:dyDescent="0.2">
      <c r="A231" s="176"/>
      <c r="B231" s="176"/>
      <c r="C231" s="176"/>
      <c r="D231" s="176"/>
      <c r="E231" s="176"/>
    </row>
    <row r="232" spans="1:5" ht="15" customHeight="1" x14ac:dyDescent="0.2">
      <c r="A232" s="176"/>
      <c r="B232" s="176"/>
      <c r="C232" s="176"/>
      <c r="D232" s="176"/>
      <c r="E232" s="176"/>
    </row>
    <row r="233" spans="1:5" ht="15" customHeight="1" x14ac:dyDescent="0.2">
      <c r="A233" s="176"/>
      <c r="B233" s="176"/>
      <c r="C233" s="176"/>
      <c r="D233" s="176"/>
      <c r="E233" s="176"/>
    </row>
    <row r="234" spans="1:5" ht="15" customHeight="1" x14ac:dyDescent="0.2">
      <c r="A234" s="176"/>
      <c r="B234" s="176"/>
      <c r="C234" s="176"/>
      <c r="D234" s="176"/>
      <c r="E234" s="176"/>
    </row>
    <row r="235" spans="1:5" ht="15" customHeight="1" x14ac:dyDescent="0.2"/>
    <row r="236" spans="1:5" ht="15" customHeight="1" x14ac:dyDescent="0.25">
      <c r="A236" s="58" t="s">
        <v>1</v>
      </c>
      <c r="B236" s="45"/>
      <c r="C236" s="45"/>
      <c r="D236" s="45"/>
      <c r="E236" s="45"/>
    </row>
    <row r="237" spans="1:5" ht="15" customHeight="1" x14ac:dyDescent="0.2">
      <c r="A237" s="61" t="s">
        <v>45</v>
      </c>
      <c r="B237" s="40"/>
      <c r="C237" s="40"/>
      <c r="D237" s="40"/>
      <c r="E237" s="42" t="s">
        <v>46</v>
      </c>
    </row>
    <row r="238" spans="1:5" ht="15" customHeight="1" x14ac:dyDescent="0.25">
      <c r="A238" s="43"/>
      <c r="B238" s="58"/>
      <c r="C238" s="45"/>
      <c r="D238" s="45"/>
      <c r="E238" s="46"/>
    </row>
    <row r="239" spans="1:5" ht="15" customHeight="1" x14ac:dyDescent="0.2">
      <c r="B239" s="86"/>
      <c r="C239" s="47" t="s">
        <v>40</v>
      </c>
      <c r="D239" s="48" t="s">
        <v>41</v>
      </c>
      <c r="E239" s="49" t="s">
        <v>42</v>
      </c>
    </row>
    <row r="240" spans="1:5" ht="15" customHeight="1" x14ac:dyDescent="0.2">
      <c r="B240" s="118"/>
      <c r="C240" s="121">
        <v>6402</v>
      </c>
      <c r="D240" s="68" t="s">
        <v>93</v>
      </c>
      <c r="E240" s="100">
        <f>305108.29+136104.65</f>
        <v>441212.93999999994</v>
      </c>
    </row>
    <row r="241" spans="1:5" ht="15" customHeight="1" x14ac:dyDescent="0.2">
      <c r="B241" s="90"/>
      <c r="C241" s="55" t="s">
        <v>44</v>
      </c>
      <c r="D241" s="56"/>
      <c r="E241" s="57">
        <f>SUM(E240:E240)</f>
        <v>441212.93999999994</v>
      </c>
    </row>
    <row r="242" spans="1:5" ht="15" customHeight="1" x14ac:dyDescent="0.2"/>
    <row r="243" spans="1:5" ht="15" customHeight="1" x14ac:dyDescent="0.25">
      <c r="A243" s="58" t="s">
        <v>16</v>
      </c>
      <c r="B243" s="45"/>
      <c r="C243" s="45"/>
      <c r="D243" s="45"/>
      <c r="E243" s="43"/>
    </row>
    <row r="244" spans="1:5" ht="15" customHeight="1" x14ac:dyDescent="0.2">
      <c r="A244" s="61" t="s">
        <v>45</v>
      </c>
      <c r="B244" s="62"/>
      <c r="C244" s="62"/>
      <c r="D244" s="62"/>
      <c r="E244" s="43" t="s">
        <v>46</v>
      </c>
    </row>
    <row r="245" spans="1:5" ht="15" customHeight="1" x14ac:dyDescent="0.2"/>
    <row r="246" spans="1:5" ht="15" customHeight="1" x14ac:dyDescent="0.2">
      <c r="B246" s="66" t="s">
        <v>39</v>
      </c>
      <c r="C246" s="47" t="s">
        <v>40</v>
      </c>
      <c r="D246" s="73" t="s">
        <v>41</v>
      </c>
      <c r="E246" s="49" t="s">
        <v>42</v>
      </c>
    </row>
    <row r="247" spans="1:5" ht="15" customHeight="1" x14ac:dyDescent="0.2">
      <c r="B247" s="96">
        <v>137</v>
      </c>
      <c r="C247" s="75"/>
      <c r="D247" s="76" t="s">
        <v>97</v>
      </c>
      <c r="E247" s="100">
        <f>305108.29+136104.65</f>
        <v>441212.93999999994</v>
      </c>
    </row>
    <row r="248" spans="1:5" ht="15" customHeight="1" x14ac:dyDescent="0.2">
      <c r="B248" s="78"/>
      <c r="C248" s="55" t="s">
        <v>44</v>
      </c>
      <c r="D248" s="79"/>
      <c r="E248" s="80">
        <f>SUM(E247:E247)</f>
        <v>441212.93999999994</v>
      </c>
    </row>
    <row r="249" spans="1:5" ht="15" customHeight="1" x14ac:dyDescent="0.2"/>
    <row r="250" spans="1:5" ht="15" customHeight="1" x14ac:dyDescent="0.2"/>
    <row r="251" spans="1:5" ht="15" customHeight="1" x14ac:dyDescent="0.25">
      <c r="A251" s="35" t="s">
        <v>211</v>
      </c>
    </row>
    <row r="252" spans="1:5" ht="15" customHeight="1" x14ac:dyDescent="0.2">
      <c r="A252" s="178" t="s">
        <v>35</v>
      </c>
      <c r="B252" s="178"/>
      <c r="C252" s="178"/>
      <c r="D252" s="178"/>
      <c r="E252" s="178"/>
    </row>
    <row r="253" spans="1:5" ht="15" customHeight="1" x14ac:dyDescent="0.2">
      <c r="A253" s="176" t="s">
        <v>212</v>
      </c>
      <c r="B253" s="176"/>
      <c r="C253" s="176"/>
      <c r="D253" s="176"/>
      <c r="E253" s="176"/>
    </row>
    <row r="254" spans="1:5" ht="15" customHeight="1" x14ac:dyDescent="0.2">
      <c r="A254" s="176"/>
      <c r="B254" s="176"/>
      <c r="C254" s="176"/>
      <c r="D254" s="176"/>
      <c r="E254" s="176"/>
    </row>
    <row r="255" spans="1:5" ht="15" customHeight="1" x14ac:dyDescent="0.2">
      <c r="A255" s="176"/>
      <c r="B255" s="176"/>
      <c r="C255" s="176"/>
      <c r="D255" s="176"/>
      <c r="E255" s="176"/>
    </row>
    <row r="256" spans="1:5" ht="15" customHeight="1" x14ac:dyDescent="0.2">
      <c r="A256" s="176"/>
      <c r="B256" s="176"/>
      <c r="C256" s="176"/>
      <c r="D256" s="176"/>
      <c r="E256" s="176"/>
    </row>
    <row r="257" spans="1:5" ht="15" customHeight="1" x14ac:dyDescent="0.2">
      <c r="A257" s="176"/>
      <c r="B257" s="176"/>
      <c r="C257" s="176"/>
      <c r="D257" s="176"/>
      <c r="E257" s="176"/>
    </row>
    <row r="258" spans="1:5" ht="15" customHeight="1" x14ac:dyDescent="0.2">
      <c r="A258" s="176"/>
      <c r="B258" s="176"/>
      <c r="C258" s="176"/>
      <c r="D258" s="176"/>
      <c r="E258" s="176"/>
    </row>
    <row r="259" spans="1:5" ht="15" customHeight="1" x14ac:dyDescent="0.2">
      <c r="A259" s="176"/>
      <c r="B259" s="176"/>
      <c r="C259" s="176"/>
      <c r="D259" s="176"/>
      <c r="E259" s="176"/>
    </row>
    <row r="260" spans="1:5" ht="15" customHeight="1" x14ac:dyDescent="0.2">
      <c r="A260" s="176"/>
      <c r="B260" s="176"/>
      <c r="C260" s="176"/>
      <c r="D260" s="176"/>
      <c r="E260" s="176"/>
    </row>
    <row r="261" spans="1:5" ht="15" customHeight="1" x14ac:dyDescent="0.2">
      <c r="A261" s="60"/>
      <c r="B261" s="60"/>
      <c r="C261" s="60"/>
      <c r="D261" s="60"/>
      <c r="E261" s="60"/>
    </row>
    <row r="262" spans="1:5" ht="15" customHeight="1" x14ac:dyDescent="0.25">
      <c r="A262" s="58" t="s">
        <v>1</v>
      </c>
      <c r="B262" s="45"/>
      <c r="C262" s="45"/>
      <c r="D262" s="45"/>
      <c r="E262" s="45"/>
    </row>
    <row r="263" spans="1:5" ht="15" customHeight="1" x14ac:dyDescent="0.2">
      <c r="A263" s="61" t="s">
        <v>120</v>
      </c>
      <c r="B263" s="62"/>
      <c r="C263" s="62"/>
      <c r="D263" s="62"/>
      <c r="E263" s="62" t="s">
        <v>121</v>
      </c>
    </row>
    <row r="264" spans="1:5" ht="15" customHeight="1" x14ac:dyDescent="0.25">
      <c r="B264" s="58"/>
      <c r="C264" s="45"/>
      <c r="D264" s="45"/>
      <c r="E264" s="46"/>
    </row>
    <row r="265" spans="1:5" ht="15" customHeight="1" x14ac:dyDescent="0.2">
      <c r="A265" s="64"/>
      <c r="B265" s="64"/>
      <c r="C265" s="47" t="s">
        <v>40</v>
      </c>
      <c r="D265" s="48" t="s">
        <v>41</v>
      </c>
      <c r="E265" s="66" t="s">
        <v>42</v>
      </c>
    </row>
    <row r="266" spans="1:5" ht="15" customHeight="1" x14ac:dyDescent="0.2">
      <c r="A266" s="118"/>
      <c r="B266" s="122"/>
      <c r="C266" s="75">
        <v>6402</v>
      </c>
      <c r="D266" s="68" t="s">
        <v>213</v>
      </c>
      <c r="E266" s="53">
        <f>1096000+46290</f>
        <v>1142290</v>
      </c>
    </row>
    <row r="267" spans="1:5" ht="15" customHeight="1" x14ac:dyDescent="0.2">
      <c r="A267" s="118"/>
      <c r="B267" s="122"/>
      <c r="C267" s="75">
        <v>6402</v>
      </c>
      <c r="D267" s="68" t="s">
        <v>93</v>
      </c>
      <c r="E267" s="53">
        <f>95854+105197+36200+870016.91+129498+125411.3+40146.35+87407+1926698+17716.32+19792.41+78614.34+126750</f>
        <v>3659301.6300000004</v>
      </c>
    </row>
    <row r="268" spans="1:5" ht="15" customHeight="1" x14ac:dyDescent="0.2">
      <c r="A268" s="118"/>
      <c r="B268" s="122"/>
      <c r="C268" s="70" t="s">
        <v>44</v>
      </c>
      <c r="D268" s="111"/>
      <c r="E268" s="112">
        <f>SUM(E266:E267)</f>
        <v>4801591.6300000008</v>
      </c>
    </row>
    <row r="269" spans="1:5" ht="15" customHeight="1" x14ac:dyDescent="0.2">
      <c r="A269" s="83"/>
      <c r="B269" s="83"/>
      <c r="C269" s="83"/>
      <c r="D269" s="83"/>
      <c r="E269" s="83"/>
    </row>
    <row r="270" spans="1:5" ht="15" customHeight="1" x14ac:dyDescent="0.25">
      <c r="A270" s="58" t="s">
        <v>16</v>
      </c>
      <c r="B270" s="45"/>
      <c r="C270" s="45"/>
      <c r="D270" s="45"/>
      <c r="E270" s="43"/>
    </row>
    <row r="271" spans="1:5" ht="15" customHeight="1" x14ac:dyDescent="0.2">
      <c r="A271" s="61" t="s">
        <v>120</v>
      </c>
      <c r="B271" s="62"/>
      <c r="C271" s="62"/>
      <c r="D271" s="62"/>
      <c r="E271" s="62" t="s">
        <v>121</v>
      </c>
    </row>
    <row r="272" spans="1:5" ht="15" customHeight="1" x14ac:dyDescent="0.2">
      <c r="A272" s="43"/>
      <c r="B272" s="132"/>
      <c r="C272" s="45"/>
      <c r="E272" s="133"/>
    </row>
    <row r="273" spans="1:5" ht="15" customHeight="1" x14ac:dyDescent="0.2">
      <c r="B273" s="64"/>
      <c r="C273" s="47" t="s">
        <v>40</v>
      </c>
      <c r="D273" s="161" t="s">
        <v>49</v>
      </c>
      <c r="E273" s="49" t="s">
        <v>42</v>
      </c>
    </row>
    <row r="274" spans="1:5" ht="15" customHeight="1" x14ac:dyDescent="0.2">
      <c r="B274" s="118"/>
      <c r="C274" s="99">
        <v>4349</v>
      </c>
      <c r="D274" s="68" t="s">
        <v>139</v>
      </c>
      <c r="E274" s="53">
        <v>4801591</v>
      </c>
    </row>
    <row r="275" spans="1:5" ht="15" customHeight="1" x14ac:dyDescent="0.2">
      <c r="B275" s="90"/>
      <c r="C275" s="70" t="s">
        <v>44</v>
      </c>
      <c r="D275" s="111"/>
      <c r="E275" s="112">
        <f>SUM(E274:E274)</f>
        <v>4801591</v>
      </c>
    </row>
    <row r="276" spans="1:5" ht="15" customHeight="1" x14ac:dyDescent="0.2"/>
    <row r="277" spans="1:5" ht="15" customHeight="1" x14ac:dyDescent="0.25">
      <c r="A277" s="38" t="s">
        <v>16</v>
      </c>
      <c r="B277" s="40"/>
      <c r="C277" s="40"/>
      <c r="D277" s="43"/>
      <c r="E277" s="43"/>
    </row>
    <row r="278" spans="1:5" ht="15" customHeight="1" x14ac:dyDescent="0.2">
      <c r="A278" s="61" t="s">
        <v>37</v>
      </c>
      <c r="B278" s="45"/>
      <c r="C278" s="45"/>
      <c r="D278" s="45"/>
      <c r="E278" s="98" t="s">
        <v>38</v>
      </c>
    </row>
    <row r="279" spans="1:5" ht="15" customHeight="1" x14ac:dyDescent="0.2">
      <c r="A279" s="83"/>
      <c r="B279" s="84"/>
      <c r="C279" s="40"/>
      <c r="D279" s="83"/>
      <c r="E279" s="85"/>
    </row>
    <row r="280" spans="1:5" ht="15" customHeight="1" x14ac:dyDescent="0.2">
      <c r="A280" s="86"/>
      <c r="B280" s="86"/>
      <c r="C280" s="66" t="s">
        <v>40</v>
      </c>
      <c r="D280" s="81" t="s">
        <v>49</v>
      </c>
      <c r="E280" s="66" t="s">
        <v>42</v>
      </c>
    </row>
    <row r="281" spans="1:5" ht="15" customHeight="1" x14ac:dyDescent="0.2">
      <c r="A281" s="87"/>
      <c r="B281" s="88"/>
      <c r="C281" s="75">
        <v>6409</v>
      </c>
      <c r="D281" s="82" t="s">
        <v>50</v>
      </c>
      <c r="E281" s="53">
        <v>0.63</v>
      </c>
    </row>
    <row r="282" spans="1:5" ht="15" customHeight="1" x14ac:dyDescent="0.2">
      <c r="A282" s="90"/>
      <c r="B282" s="40"/>
      <c r="C282" s="70" t="s">
        <v>44</v>
      </c>
      <c r="D282" s="71"/>
      <c r="E282" s="72">
        <f>SUM(E281:E281)</f>
        <v>0.63</v>
      </c>
    </row>
    <row r="283" spans="1:5" ht="15" customHeight="1" x14ac:dyDescent="0.2"/>
    <row r="284" spans="1:5" ht="15" customHeight="1" x14ac:dyDescent="0.2"/>
    <row r="285" spans="1:5" ht="15" customHeight="1" x14ac:dyDescent="0.25">
      <c r="A285" s="35" t="s">
        <v>214</v>
      </c>
    </row>
    <row r="286" spans="1:5" ht="15" customHeight="1" x14ac:dyDescent="0.2">
      <c r="A286" s="178" t="s">
        <v>35</v>
      </c>
      <c r="B286" s="178"/>
      <c r="C286" s="178"/>
      <c r="D286" s="178"/>
      <c r="E286" s="178"/>
    </row>
    <row r="287" spans="1:5" ht="15" customHeight="1" x14ac:dyDescent="0.2">
      <c r="A287" s="176" t="s">
        <v>288</v>
      </c>
      <c r="B287" s="176"/>
      <c r="C287" s="176"/>
      <c r="D287" s="176"/>
      <c r="E287" s="176"/>
    </row>
    <row r="288" spans="1:5" ht="15" customHeight="1" x14ac:dyDescent="0.2">
      <c r="A288" s="176"/>
      <c r="B288" s="176"/>
      <c r="C288" s="176"/>
      <c r="D288" s="176"/>
      <c r="E288" s="176"/>
    </row>
    <row r="289" spans="1:5" ht="15" customHeight="1" x14ac:dyDescent="0.2">
      <c r="A289" s="176"/>
      <c r="B289" s="176"/>
      <c r="C289" s="176"/>
      <c r="D289" s="176"/>
      <c r="E289" s="176"/>
    </row>
    <row r="290" spans="1:5" ht="15" customHeight="1" x14ac:dyDescent="0.2">
      <c r="A290" s="176"/>
      <c r="B290" s="176"/>
      <c r="C290" s="176"/>
      <c r="D290" s="176"/>
      <c r="E290" s="176"/>
    </row>
    <row r="291" spans="1:5" ht="15" customHeight="1" x14ac:dyDescent="0.2">
      <c r="A291" s="176"/>
      <c r="B291" s="176"/>
      <c r="C291" s="176"/>
      <c r="D291" s="176"/>
      <c r="E291" s="176"/>
    </row>
    <row r="292" spans="1:5" ht="15" customHeight="1" x14ac:dyDescent="0.2">
      <c r="A292" s="176"/>
      <c r="B292" s="176"/>
      <c r="C292" s="176"/>
      <c r="D292" s="176"/>
      <c r="E292" s="176"/>
    </row>
    <row r="293" spans="1:5" ht="15" customHeight="1" x14ac:dyDescent="0.2">
      <c r="A293" s="176"/>
      <c r="B293" s="176"/>
      <c r="C293" s="176"/>
      <c r="D293" s="176"/>
      <c r="E293" s="176"/>
    </row>
    <row r="294" spans="1:5" ht="15" customHeight="1" x14ac:dyDescent="0.2">
      <c r="A294" s="176"/>
      <c r="B294" s="176"/>
      <c r="C294" s="176"/>
      <c r="D294" s="176"/>
      <c r="E294" s="176"/>
    </row>
    <row r="295" spans="1:5" ht="15" customHeight="1" x14ac:dyDescent="0.2">
      <c r="A295" s="125"/>
      <c r="B295" s="125"/>
      <c r="C295" s="125"/>
      <c r="D295" s="125"/>
      <c r="E295" s="125"/>
    </row>
    <row r="296" spans="1:5" ht="15" customHeight="1" x14ac:dyDescent="0.25">
      <c r="A296" s="58" t="s">
        <v>1</v>
      </c>
      <c r="B296" s="45"/>
      <c r="C296" s="45"/>
      <c r="D296" s="45"/>
      <c r="E296" s="45"/>
    </row>
    <row r="297" spans="1:5" ht="15" customHeight="1" x14ac:dyDescent="0.2">
      <c r="A297" s="61" t="s">
        <v>37</v>
      </c>
      <c r="E297" t="s">
        <v>38</v>
      </c>
    </row>
    <row r="298" spans="1:5" ht="15" customHeight="1" x14ac:dyDescent="0.25">
      <c r="B298" s="58"/>
      <c r="C298" s="45"/>
      <c r="D298" s="45"/>
      <c r="E298" s="46"/>
    </row>
    <row r="299" spans="1:5" ht="15" customHeight="1" x14ac:dyDescent="0.2">
      <c r="A299" s="64"/>
      <c r="B299" s="64"/>
      <c r="C299" s="47" t="s">
        <v>40</v>
      </c>
      <c r="D299" s="48" t="s">
        <v>41</v>
      </c>
      <c r="E299" s="66" t="s">
        <v>42</v>
      </c>
    </row>
    <row r="300" spans="1:5" ht="15" customHeight="1" x14ac:dyDescent="0.2">
      <c r="A300" s="118"/>
      <c r="B300" s="122"/>
      <c r="C300" s="75"/>
      <c r="D300" s="68" t="s">
        <v>112</v>
      </c>
      <c r="E300" s="53">
        <v>159246.35</v>
      </c>
    </row>
    <row r="301" spans="1:5" ht="15" customHeight="1" x14ac:dyDescent="0.2">
      <c r="A301" s="118"/>
      <c r="B301" s="122"/>
      <c r="C301" s="70" t="s">
        <v>44</v>
      </c>
      <c r="D301" s="111"/>
      <c r="E301" s="112">
        <f>SUM(E300:E300)</f>
        <v>159246.35</v>
      </c>
    </row>
    <row r="302" spans="1:5" ht="15" customHeight="1" x14ac:dyDescent="0.2"/>
    <row r="303" spans="1:5" ht="15" customHeight="1" x14ac:dyDescent="0.25">
      <c r="A303" s="38" t="s">
        <v>16</v>
      </c>
      <c r="B303" s="40"/>
      <c r="C303" s="40"/>
      <c r="D303" s="43"/>
      <c r="E303" s="43"/>
    </row>
    <row r="304" spans="1:5" ht="15" customHeight="1" x14ac:dyDescent="0.2">
      <c r="A304" s="41" t="s">
        <v>61</v>
      </c>
      <c r="B304" s="45"/>
      <c r="C304" s="45"/>
      <c r="D304" s="45"/>
      <c r="E304" s="98" t="s">
        <v>84</v>
      </c>
    </row>
    <row r="305" spans="1:5" ht="15" customHeight="1" x14ac:dyDescent="0.2">
      <c r="A305" s="83"/>
      <c r="B305" s="84"/>
      <c r="C305" s="40"/>
      <c r="D305" s="83"/>
      <c r="E305" s="85"/>
    </row>
    <row r="306" spans="1:5" ht="15" customHeight="1" x14ac:dyDescent="0.2">
      <c r="B306" s="64"/>
      <c r="C306" s="66" t="s">
        <v>40</v>
      </c>
      <c r="D306" s="81" t="s">
        <v>49</v>
      </c>
      <c r="E306" s="66" t="s">
        <v>42</v>
      </c>
    </row>
    <row r="307" spans="1:5" ht="15" customHeight="1" x14ac:dyDescent="0.2">
      <c r="B307" s="126"/>
      <c r="C307" s="75">
        <v>2212</v>
      </c>
      <c r="D307" s="89" t="s">
        <v>64</v>
      </c>
      <c r="E307" s="53">
        <f>150399.33+8847.02</f>
        <v>159246.34999999998</v>
      </c>
    </row>
    <row r="308" spans="1:5" ht="15" customHeight="1" x14ac:dyDescent="0.2">
      <c r="B308" s="127"/>
      <c r="C308" s="70" t="s">
        <v>44</v>
      </c>
      <c r="D308" s="71"/>
      <c r="E308" s="72">
        <f>SUM(E307:E307)</f>
        <v>159246.34999999998</v>
      </c>
    </row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5" t="s">
        <v>215</v>
      </c>
    </row>
    <row r="315" spans="1:5" ht="15" customHeight="1" x14ac:dyDescent="0.2">
      <c r="A315" s="178" t="s">
        <v>35</v>
      </c>
      <c r="B315" s="178"/>
      <c r="C315" s="178"/>
      <c r="D315" s="178"/>
      <c r="E315" s="178"/>
    </row>
    <row r="316" spans="1:5" ht="15" customHeight="1" x14ac:dyDescent="0.2">
      <c r="A316" s="176" t="s">
        <v>289</v>
      </c>
      <c r="B316" s="176"/>
      <c r="C316" s="176"/>
      <c r="D316" s="176"/>
      <c r="E316" s="176"/>
    </row>
    <row r="317" spans="1:5" ht="15" customHeight="1" x14ac:dyDescent="0.2">
      <c r="A317" s="176"/>
      <c r="B317" s="176"/>
      <c r="C317" s="176"/>
      <c r="D317" s="176"/>
      <c r="E317" s="176"/>
    </row>
    <row r="318" spans="1:5" ht="15" customHeight="1" x14ac:dyDescent="0.2">
      <c r="A318" s="176"/>
      <c r="B318" s="176"/>
      <c r="C318" s="176"/>
      <c r="D318" s="176"/>
      <c r="E318" s="176"/>
    </row>
    <row r="319" spans="1:5" ht="15" customHeight="1" x14ac:dyDescent="0.2">
      <c r="A319" s="176"/>
      <c r="B319" s="176"/>
      <c r="C319" s="176"/>
      <c r="D319" s="176"/>
      <c r="E319" s="176"/>
    </row>
    <row r="320" spans="1:5" ht="15" customHeight="1" x14ac:dyDescent="0.2">
      <c r="A320" s="176"/>
      <c r="B320" s="176"/>
      <c r="C320" s="176"/>
      <c r="D320" s="176"/>
      <c r="E320" s="176"/>
    </row>
    <row r="321" spans="1:5" ht="15" customHeight="1" x14ac:dyDescent="0.2">
      <c r="A321" s="176"/>
      <c r="B321" s="176"/>
      <c r="C321" s="176"/>
      <c r="D321" s="176"/>
      <c r="E321" s="176"/>
    </row>
    <row r="322" spans="1:5" ht="15" customHeight="1" x14ac:dyDescent="0.2">
      <c r="A322" s="176"/>
      <c r="B322" s="176"/>
      <c r="C322" s="176"/>
      <c r="D322" s="176"/>
      <c r="E322" s="176"/>
    </row>
    <row r="323" spans="1:5" ht="15" customHeight="1" x14ac:dyDescent="0.2">
      <c r="A323" s="176"/>
      <c r="B323" s="176"/>
      <c r="C323" s="176"/>
      <c r="D323" s="176"/>
      <c r="E323" s="176"/>
    </row>
    <row r="324" spans="1:5" ht="15" customHeight="1" x14ac:dyDescent="0.2">
      <c r="A324" s="125"/>
      <c r="B324" s="125"/>
      <c r="C324" s="125"/>
      <c r="D324" s="125"/>
      <c r="E324" s="125"/>
    </row>
    <row r="325" spans="1:5" ht="15" customHeight="1" x14ac:dyDescent="0.25">
      <c r="A325" s="58" t="s">
        <v>1</v>
      </c>
      <c r="B325" s="45"/>
      <c r="C325" s="45"/>
      <c r="D325" s="45"/>
      <c r="E325" s="45"/>
    </row>
    <row r="326" spans="1:5" ht="15" customHeight="1" x14ac:dyDescent="0.2">
      <c r="A326" s="61" t="s">
        <v>37</v>
      </c>
      <c r="E326" t="s">
        <v>38</v>
      </c>
    </row>
    <row r="327" spans="1:5" ht="15" customHeight="1" x14ac:dyDescent="0.25">
      <c r="B327" s="58"/>
      <c r="C327" s="45"/>
      <c r="D327" s="45"/>
      <c r="E327" s="46"/>
    </row>
    <row r="328" spans="1:5" ht="15" customHeight="1" x14ac:dyDescent="0.2">
      <c r="A328" s="64"/>
      <c r="B328" s="64"/>
      <c r="C328" s="47" t="s">
        <v>40</v>
      </c>
      <c r="D328" s="48" t="s">
        <v>41</v>
      </c>
      <c r="E328" s="66" t="s">
        <v>42</v>
      </c>
    </row>
    <row r="329" spans="1:5" ht="15" customHeight="1" x14ac:dyDescent="0.2">
      <c r="A329" s="118"/>
      <c r="B329" s="122"/>
      <c r="C329" s="75"/>
      <c r="D329" s="68" t="s">
        <v>112</v>
      </c>
      <c r="E329" s="53">
        <v>1743631.34</v>
      </c>
    </row>
    <row r="330" spans="1:5" ht="15" customHeight="1" x14ac:dyDescent="0.2">
      <c r="A330" s="118"/>
      <c r="B330" s="122"/>
      <c r="C330" s="70" t="s">
        <v>44</v>
      </c>
      <c r="D330" s="111"/>
      <c r="E330" s="112">
        <f>SUM(E329:E329)</f>
        <v>1743631.34</v>
      </c>
    </row>
    <row r="331" spans="1:5" ht="15" customHeight="1" x14ac:dyDescent="0.2"/>
    <row r="332" spans="1:5" ht="15" customHeight="1" x14ac:dyDescent="0.25">
      <c r="A332" s="38" t="s">
        <v>16</v>
      </c>
      <c r="B332" s="40"/>
      <c r="C332" s="40"/>
      <c r="D332" s="43"/>
      <c r="E332" s="43"/>
    </row>
    <row r="333" spans="1:5" ht="15" customHeight="1" x14ac:dyDescent="0.2">
      <c r="A333" s="41" t="s">
        <v>61</v>
      </c>
      <c r="B333" s="45"/>
      <c r="C333" s="45"/>
      <c r="D333" s="45"/>
      <c r="E333" s="98" t="s">
        <v>79</v>
      </c>
    </row>
    <row r="334" spans="1:5" ht="15" customHeight="1" x14ac:dyDescent="0.2">
      <c r="A334" s="83"/>
      <c r="B334" s="84"/>
      <c r="C334" s="40"/>
      <c r="D334" s="83"/>
      <c r="E334" s="85"/>
    </row>
    <row r="335" spans="1:5" ht="15" customHeight="1" x14ac:dyDescent="0.2">
      <c r="B335" s="64"/>
      <c r="C335" s="66" t="s">
        <v>40</v>
      </c>
      <c r="D335" s="81" t="s">
        <v>49</v>
      </c>
      <c r="E335" s="66" t="s">
        <v>42</v>
      </c>
    </row>
    <row r="336" spans="1:5" ht="15" customHeight="1" x14ac:dyDescent="0.2">
      <c r="B336" s="126"/>
      <c r="C336" s="75">
        <v>3315</v>
      </c>
      <c r="D336" s="89" t="s">
        <v>64</v>
      </c>
      <c r="E336" s="53">
        <f>1646762.93+96868.41</f>
        <v>1743631.3399999999</v>
      </c>
    </row>
    <row r="337" spans="1:5" ht="15" customHeight="1" x14ac:dyDescent="0.2">
      <c r="B337" s="127"/>
      <c r="C337" s="70" t="s">
        <v>44</v>
      </c>
      <c r="D337" s="71"/>
      <c r="E337" s="72">
        <f>SUM(E336:E336)</f>
        <v>1743631.3399999999</v>
      </c>
    </row>
    <row r="338" spans="1:5" ht="15" customHeight="1" x14ac:dyDescent="0.2"/>
    <row r="339" spans="1:5" ht="15" customHeight="1" x14ac:dyDescent="0.2"/>
    <row r="340" spans="1:5" ht="15" customHeight="1" x14ac:dyDescent="0.25">
      <c r="A340" s="35" t="s">
        <v>216</v>
      </c>
    </row>
    <row r="341" spans="1:5" ht="15" customHeight="1" x14ac:dyDescent="0.2">
      <c r="A341" s="178" t="s">
        <v>35</v>
      </c>
      <c r="B341" s="178"/>
      <c r="C341" s="178"/>
      <c r="D341" s="178"/>
      <c r="E341" s="178"/>
    </row>
    <row r="342" spans="1:5" ht="15" customHeight="1" x14ac:dyDescent="0.2">
      <c r="A342" s="176" t="s">
        <v>290</v>
      </c>
      <c r="B342" s="176"/>
      <c r="C342" s="176"/>
      <c r="D342" s="176"/>
      <c r="E342" s="176"/>
    </row>
    <row r="343" spans="1:5" ht="15" customHeight="1" x14ac:dyDescent="0.2">
      <c r="A343" s="176"/>
      <c r="B343" s="176"/>
      <c r="C343" s="176"/>
      <c r="D343" s="176"/>
      <c r="E343" s="176"/>
    </row>
    <row r="344" spans="1:5" ht="15" customHeight="1" x14ac:dyDescent="0.2">
      <c r="A344" s="176"/>
      <c r="B344" s="176"/>
      <c r="C344" s="176"/>
      <c r="D344" s="176"/>
      <c r="E344" s="176"/>
    </row>
    <row r="345" spans="1:5" ht="15" customHeight="1" x14ac:dyDescent="0.2">
      <c r="A345" s="176"/>
      <c r="B345" s="176"/>
      <c r="C345" s="176"/>
      <c r="D345" s="176"/>
      <c r="E345" s="176"/>
    </row>
    <row r="346" spans="1:5" ht="15" customHeight="1" x14ac:dyDescent="0.2">
      <c r="A346" s="176"/>
      <c r="B346" s="176"/>
      <c r="C346" s="176"/>
      <c r="D346" s="176"/>
      <c r="E346" s="176"/>
    </row>
    <row r="347" spans="1:5" ht="15" customHeight="1" x14ac:dyDescent="0.2">
      <c r="A347" s="176"/>
      <c r="B347" s="176"/>
      <c r="C347" s="176"/>
      <c r="D347" s="176"/>
      <c r="E347" s="176"/>
    </row>
    <row r="348" spans="1:5" ht="15" customHeight="1" x14ac:dyDescent="0.2">
      <c r="A348" s="176"/>
      <c r="B348" s="176"/>
      <c r="C348" s="176"/>
      <c r="D348" s="176"/>
      <c r="E348" s="176"/>
    </row>
    <row r="349" spans="1:5" ht="15" customHeight="1" x14ac:dyDescent="0.2">
      <c r="A349" s="176"/>
      <c r="B349" s="176"/>
      <c r="C349" s="176"/>
      <c r="D349" s="176"/>
      <c r="E349" s="176"/>
    </row>
    <row r="350" spans="1:5" ht="15" customHeight="1" x14ac:dyDescent="0.2">
      <c r="A350" s="176"/>
      <c r="B350" s="176"/>
      <c r="C350" s="176"/>
      <c r="D350" s="176"/>
      <c r="E350" s="176"/>
    </row>
    <row r="351" spans="1:5" ht="15" customHeight="1" x14ac:dyDescent="0.2">
      <c r="A351" s="176"/>
      <c r="B351" s="176"/>
      <c r="C351" s="176"/>
      <c r="D351" s="176"/>
      <c r="E351" s="176"/>
    </row>
    <row r="352" spans="1:5" ht="15" customHeight="1" x14ac:dyDescent="0.2">
      <c r="A352" s="176"/>
      <c r="B352" s="176"/>
      <c r="C352" s="176"/>
      <c r="D352" s="176"/>
      <c r="E352" s="176"/>
    </row>
    <row r="353" spans="1:5" ht="15" customHeight="1" x14ac:dyDescent="0.2">
      <c r="A353" s="176"/>
      <c r="B353" s="176"/>
      <c r="C353" s="176"/>
      <c r="D353" s="176"/>
      <c r="E353" s="176"/>
    </row>
    <row r="354" spans="1:5" ht="15" customHeight="1" x14ac:dyDescent="0.2">
      <c r="A354" s="176"/>
      <c r="B354" s="176"/>
      <c r="C354" s="176"/>
      <c r="D354" s="176"/>
      <c r="E354" s="176"/>
    </row>
    <row r="355" spans="1:5" ht="15" customHeight="1" x14ac:dyDescent="0.2">
      <c r="A355" s="125"/>
      <c r="B355" s="125"/>
      <c r="C355" s="125"/>
      <c r="D355" s="125"/>
      <c r="E355" s="125"/>
    </row>
    <row r="356" spans="1:5" ht="15" customHeight="1" x14ac:dyDescent="0.25">
      <c r="A356" s="58" t="s">
        <v>1</v>
      </c>
      <c r="B356" s="45"/>
      <c r="C356" s="45"/>
      <c r="D356" s="45"/>
      <c r="E356" s="45"/>
    </row>
    <row r="357" spans="1:5" ht="15" customHeight="1" x14ac:dyDescent="0.2">
      <c r="A357" s="61" t="s">
        <v>37</v>
      </c>
      <c r="E357" t="s">
        <v>38</v>
      </c>
    </row>
    <row r="358" spans="1:5" ht="15" customHeight="1" x14ac:dyDescent="0.25">
      <c r="B358" s="58"/>
      <c r="C358" s="45"/>
      <c r="D358" s="45"/>
      <c r="E358" s="46"/>
    </row>
    <row r="359" spans="1:5" ht="15" customHeight="1" x14ac:dyDescent="0.2">
      <c r="A359" s="64"/>
      <c r="B359" s="64"/>
      <c r="C359" s="47" t="s">
        <v>40</v>
      </c>
      <c r="D359" s="48" t="s">
        <v>41</v>
      </c>
      <c r="E359" s="66" t="s">
        <v>42</v>
      </c>
    </row>
    <row r="360" spans="1:5" ht="15" customHeight="1" x14ac:dyDescent="0.2">
      <c r="A360" s="118"/>
      <c r="B360" s="122"/>
      <c r="C360" s="75"/>
      <c r="D360" s="68" t="s">
        <v>112</v>
      </c>
      <c r="E360" s="53">
        <f>701836.7+582519.15+14157+14157+14157+14157+423990.28+251974.65</f>
        <v>2016948.78</v>
      </c>
    </row>
    <row r="361" spans="1:5" ht="15" customHeight="1" x14ac:dyDescent="0.2">
      <c r="A361" s="118"/>
      <c r="B361" s="122"/>
      <c r="C361" s="70" t="s">
        <v>44</v>
      </c>
      <c r="D361" s="111"/>
      <c r="E361" s="112">
        <f>SUM(E360:E360)</f>
        <v>2016948.78</v>
      </c>
    </row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8" t="s">
        <v>16</v>
      </c>
      <c r="B366" s="40"/>
      <c r="C366" s="40"/>
      <c r="D366" s="43"/>
      <c r="E366" s="43"/>
    </row>
    <row r="367" spans="1:5" ht="15" customHeight="1" x14ac:dyDescent="0.2">
      <c r="A367" s="41" t="s">
        <v>61</v>
      </c>
      <c r="B367" s="45"/>
      <c r="C367" s="45"/>
      <c r="D367" s="45"/>
      <c r="E367" s="98" t="s">
        <v>79</v>
      </c>
    </row>
    <row r="368" spans="1:5" ht="15" customHeight="1" x14ac:dyDescent="0.2">
      <c r="A368" s="83"/>
      <c r="B368" s="84"/>
      <c r="C368" s="40"/>
      <c r="D368" s="83"/>
      <c r="E368" s="85"/>
    </row>
    <row r="369" spans="1:5" ht="15" customHeight="1" x14ac:dyDescent="0.2">
      <c r="B369" s="64"/>
      <c r="C369" s="66" t="s">
        <v>40</v>
      </c>
      <c r="D369" s="81" t="s">
        <v>49</v>
      </c>
      <c r="E369" s="66" t="s">
        <v>42</v>
      </c>
    </row>
    <row r="370" spans="1:5" ht="15" customHeight="1" x14ac:dyDescent="0.2">
      <c r="B370" s="126"/>
      <c r="C370" s="75">
        <v>4357</v>
      </c>
      <c r="D370" s="89" t="s">
        <v>64</v>
      </c>
      <c r="E370" s="53">
        <f>662845.77+38990.93+550156.97+32362.18+13370.5+786.5+13370.5+786.5+13370.5+786.5+13370.5+786.5+400435.26+23555.02+237976.06+13998.59</f>
        <v>2016948.78</v>
      </c>
    </row>
    <row r="371" spans="1:5" ht="15" customHeight="1" x14ac:dyDescent="0.2">
      <c r="B371" s="127"/>
      <c r="C371" s="70" t="s">
        <v>44</v>
      </c>
      <c r="D371" s="71"/>
      <c r="E371" s="72">
        <f>SUM(E370:E370)</f>
        <v>2016948.78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35" t="s">
        <v>217</v>
      </c>
    </row>
    <row r="375" spans="1:5" ht="15" customHeight="1" x14ac:dyDescent="0.2">
      <c r="A375" s="178" t="s">
        <v>35</v>
      </c>
      <c r="B375" s="178"/>
      <c r="C375" s="178"/>
      <c r="D375" s="178"/>
      <c r="E375" s="178"/>
    </row>
    <row r="376" spans="1:5" ht="15" customHeight="1" x14ac:dyDescent="0.2">
      <c r="A376" s="176" t="s">
        <v>291</v>
      </c>
      <c r="B376" s="176"/>
      <c r="C376" s="176"/>
      <c r="D376" s="176"/>
      <c r="E376" s="176"/>
    </row>
    <row r="377" spans="1:5" ht="15" customHeight="1" x14ac:dyDescent="0.2">
      <c r="A377" s="176"/>
      <c r="B377" s="176"/>
      <c r="C377" s="176"/>
      <c r="D377" s="176"/>
      <c r="E377" s="176"/>
    </row>
    <row r="378" spans="1:5" ht="15" customHeight="1" x14ac:dyDescent="0.2">
      <c r="A378" s="176"/>
      <c r="B378" s="176"/>
      <c r="C378" s="176"/>
      <c r="D378" s="176"/>
      <c r="E378" s="176"/>
    </row>
    <row r="379" spans="1:5" ht="15" customHeight="1" x14ac:dyDescent="0.2">
      <c r="A379" s="176"/>
      <c r="B379" s="176"/>
      <c r="C379" s="176"/>
      <c r="D379" s="176"/>
      <c r="E379" s="176"/>
    </row>
    <row r="380" spans="1:5" ht="15" customHeight="1" x14ac:dyDescent="0.2">
      <c r="A380" s="176"/>
      <c r="B380" s="176"/>
      <c r="C380" s="176"/>
      <c r="D380" s="176"/>
      <c r="E380" s="176"/>
    </row>
    <row r="381" spans="1:5" ht="15" customHeight="1" x14ac:dyDescent="0.2">
      <c r="A381" s="176"/>
      <c r="B381" s="176"/>
      <c r="C381" s="176"/>
      <c r="D381" s="176"/>
      <c r="E381" s="176"/>
    </row>
    <row r="382" spans="1:5" ht="15" customHeight="1" x14ac:dyDescent="0.2">
      <c r="A382" s="176"/>
      <c r="B382" s="176"/>
      <c r="C382" s="176"/>
      <c r="D382" s="176"/>
      <c r="E382" s="176"/>
    </row>
    <row r="383" spans="1:5" ht="15" customHeight="1" x14ac:dyDescent="0.2">
      <c r="A383" s="176"/>
      <c r="B383" s="176"/>
      <c r="C383" s="176"/>
      <c r="D383" s="176"/>
      <c r="E383" s="176"/>
    </row>
    <row r="384" spans="1:5" ht="15" customHeight="1" x14ac:dyDescent="0.2">
      <c r="A384" s="125"/>
      <c r="B384" s="125"/>
      <c r="C384" s="125"/>
      <c r="D384" s="125"/>
      <c r="E384" s="125"/>
    </row>
    <row r="385" spans="1:5" ht="15" customHeight="1" x14ac:dyDescent="0.25">
      <c r="A385" s="58" t="s">
        <v>1</v>
      </c>
      <c r="B385" s="45"/>
      <c r="C385" s="45"/>
      <c r="D385" s="45"/>
      <c r="E385" s="45"/>
    </row>
    <row r="386" spans="1:5" ht="15" customHeight="1" x14ac:dyDescent="0.2">
      <c r="A386" s="61" t="s">
        <v>37</v>
      </c>
      <c r="E386" t="s">
        <v>38</v>
      </c>
    </row>
    <row r="387" spans="1:5" ht="15" customHeight="1" x14ac:dyDescent="0.25">
      <c r="B387" s="58"/>
      <c r="C387" s="45"/>
      <c r="D387" s="45"/>
      <c r="E387" s="46"/>
    </row>
    <row r="388" spans="1:5" ht="15" customHeight="1" x14ac:dyDescent="0.2">
      <c r="A388" s="64"/>
      <c r="B388" s="64"/>
      <c r="C388" s="47" t="s">
        <v>40</v>
      </c>
      <c r="D388" s="48" t="s">
        <v>41</v>
      </c>
      <c r="E388" s="66" t="s">
        <v>42</v>
      </c>
    </row>
    <row r="389" spans="1:5" ht="15" customHeight="1" x14ac:dyDescent="0.2">
      <c r="A389" s="118"/>
      <c r="B389" s="122"/>
      <c r="C389" s="75"/>
      <c r="D389" s="68" t="s">
        <v>112</v>
      </c>
      <c r="E389" s="53">
        <v>23265</v>
      </c>
    </row>
    <row r="390" spans="1:5" ht="15" customHeight="1" x14ac:dyDescent="0.2">
      <c r="A390" s="118"/>
      <c r="B390" s="122"/>
      <c r="C390" s="70" t="s">
        <v>44</v>
      </c>
      <c r="D390" s="111"/>
      <c r="E390" s="112">
        <f>SUM(E389:E389)</f>
        <v>23265</v>
      </c>
    </row>
    <row r="391" spans="1:5" ht="15" customHeight="1" x14ac:dyDescent="0.2"/>
    <row r="392" spans="1:5" ht="15" customHeight="1" x14ac:dyDescent="0.25">
      <c r="A392" s="38" t="s">
        <v>16</v>
      </c>
      <c r="B392" s="40"/>
      <c r="C392" s="40"/>
      <c r="D392" s="43"/>
      <c r="E392" s="43"/>
    </row>
    <row r="393" spans="1:5" ht="15" customHeight="1" x14ac:dyDescent="0.2">
      <c r="A393" s="41" t="s">
        <v>61</v>
      </c>
      <c r="B393" s="45"/>
      <c r="C393" s="45"/>
      <c r="D393" s="45"/>
      <c r="E393" s="98" t="s">
        <v>79</v>
      </c>
    </row>
    <row r="394" spans="1:5" ht="15" customHeight="1" x14ac:dyDescent="0.2">
      <c r="A394" s="83"/>
      <c r="B394" s="84"/>
      <c r="C394" s="40"/>
      <c r="D394" s="83"/>
      <c r="E394" s="85"/>
    </row>
    <row r="395" spans="1:5" ht="15" customHeight="1" x14ac:dyDescent="0.2">
      <c r="B395" s="64"/>
      <c r="C395" s="66" t="s">
        <v>40</v>
      </c>
      <c r="D395" s="81" t="s">
        <v>49</v>
      </c>
      <c r="E395" s="66" t="s">
        <v>42</v>
      </c>
    </row>
    <row r="396" spans="1:5" ht="15" customHeight="1" x14ac:dyDescent="0.2">
      <c r="B396" s="126"/>
      <c r="C396" s="75">
        <v>3114</v>
      </c>
      <c r="D396" s="89" t="s">
        <v>64</v>
      </c>
      <c r="E396" s="53">
        <v>23265</v>
      </c>
    </row>
    <row r="397" spans="1:5" ht="15" customHeight="1" x14ac:dyDescent="0.2">
      <c r="B397" s="127"/>
      <c r="C397" s="70" t="s">
        <v>44</v>
      </c>
      <c r="D397" s="71"/>
      <c r="E397" s="72">
        <f>SUM(E396:E396)</f>
        <v>23265</v>
      </c>
    </row>
    <row r="398" spans="1:5" ht="15" customHeight="1" x14ac:dyDescent="0.2"/>
    <row r="399" spans="1:5" ht="15" customHeight="1" x14ac:dyDescent="0.2"/>
    <row r="400" spans="1:5" ht="15" customHeight="1" x14ac:dyDescent="0.25">
      <c r="A400" s="35" t="s">
        <v>218</v>
      </c>
    </row>
    <row r="401" spans="1:5" ht="15" customHeight="1" x14ac:dyDescent="0.2">
      <c r="A401" s="178" t="s">
        <v>35</v>
      </c>
      <c r="B401" s="178"/>
      <c r="C401" s="178"/>
      <c r="D401" s="178"/>
      <c r="E401" s="178"/>
    </row>
    <row r="402" spans="1:5" ht="15" customHeight="1" x14ac:dyDescent="0.2">
      <c r="A402" s="178" t="s">
        <v>71</v>
      </c>
      <c r="B402" s="178"/>
      <c r="C402" s="178"/>
      <c r="D402" s="178"/>
      <c r="E402" s="178"/>
    </row>
    <row r="403" spans="1:5" ht="15" customHeight="1" x14ac:dyDescent="0.2">
      <c r="A403" s="176" t="s">
        <v>219</v>
      </c>
      <c r="B403" s="176"/>
      <c r="C403" s="176"/>
      <c r="D403" s="176"/>
      <c r="E403" s="176"/>
    </row>
    <row r="404" spans="1:5" ht="15" customHeight="1" x14ac:dyDescent="0.2">
      <c r="A404" s="176"/>
      <c r="B404" s="176"/>
      <c r="C404" s="176"/>
      <c r="D404" s="176"/>
      <c r="E404" s="176"/>
    </row>
    <row r="405" spans="1:5" ht="15" customHeight="1" x14ac:dyDescent="0.2">
      <c r="A405" s="176"/>
      <c r="B405" s="176"/>
      <c r="C405" s="176"/>
      <c r="D405" s="176"/>
      <c r="E405" s="176"/>
    </row>
    <row r="406" spans="1:5" ht="15" customHeight="1" x14ac:dyDescent="0.2">
      <c r="A406" s="176"/>
      <c r="B406" s="176"/>
      <c r="C406" s="176"/>
      <c r="D406" s="176"/>
      <c r="E406" s="176"/>
    </row>
    <row r="407" spans="1:5" ht="15" customHeight="1" x14ac:dyDescent="0.2">
      <c r="A407" s="176"/>
      <c r="B407" s="176"/>
      <c r="C407" s="176"/>
      <c r="D407" s="176"/>
      <c r="E407" s="176"/>
    </row>
    <row r="408" spans="1:5" ht="15" customHeight="1" x14ac:dyDescent="0.2">
      <c r="A408" s="104"/>
      <c r="B408" s="104"/>
      <c r="C408" s="104"/>
      <c r="D408" s="104"/>
      <c r="E408" s="104"/>
    </row>
    <row r="409" spans="1:5" ht="15" customHeight="1" x14ac:dyDescent="0.25">
      <c r="A409" s="38" t="s">
        <v>1</v>
      </c>
      <c r="B409" s="40"/>
      <c r="C409" s="40"/>
      <c r="D409" s="40"/>
      <c r="E409" s="40"/>
    </row>
    <row r="410" spans="1:5" ht="15" customHeight="1" x14ac:dyDescent="0.2">
      <c r="A410" s="41" t="s">
        <v>73</v>
      </c>
      <c r="B410" s="40"/>
      <c r="C410" s="40"/>
      <c r="D410" s="40"/>
      <c r="E410" s="42" t="s">
        <v>74</v>
      </c>
    </row>
    <row r="411" spans="1:5" ht="15" customHeight="1" x14ac:dyDescent="0.25">
      <c r="A411" s="83"/>
      <c r="B411" s="38"/>
      <c r="C411" s="40"/>
      <c r="D411" s="40"/>
      <c r="E411" s="106"/>
    </row>
    <row r="412" spans="1:5" ht="15" customHeight="1" x14ac:dyDescent="0.2">
      <c r="B412" s="66" t="s">
        <v>39</v>
      </c>
      <c r="C412" s="66" t="s">
        <v>40</v>
      </c>
      <c r="D412" s="107" t="s">
        <v>41</v>
      </c>
      <c r="E412" s="49" t="s">
        <v>42</v>
      </c>
    </row>
    <row r="413" spans="1:5" ht="15" customHeight="1" x14ac:dyDescent="0.2">
      <c r="B413" s="96">
        <v>33071</v>
      </c>
      <c r="C413" s="154"/>
      <c r="D413" s="52" t="s">
        <v>43</v>
      </c>
      <c r="E413" s="53">
        <v>735000</v>
      </c>
    </row>
    <row r="414" spans="1:5" ht="15" customHeight="1" x14ac:dyDescent="0.2">
      <c r="B414" s="155"/>
      <c r="C414" s="70" t="s">
        <v>44</v>
      </c>
      <c r="D414" s="111"/>
      <c r="E414" s="112">
        <f>SUM(E413:E413)</f>
        <v>735000</v>
      </c>
    </row>
    <row r="415" spans="1:5" ht="15" customHeight="1" x14ac:dyDescent="0.25">
      <c r="A415" s="113"/>
      <c r="B415" s="114"/>
      <c r="C415" s="114"/>
      <c r="D415" s="114"/>
      <c r="E415" s="114"/>
    </row>
    <row r="416" spans="1:5" ht="15" customHeight="1" x14ac:dyDescent="0.25">
      <c r="A416" s="113"/>
      <c r="B416" s="114"/>
      <c r="C416" s="114"/>
      <c r="D416" s="114"/>
      <c r="E416" s="114"/>
    </row>
    <row r="417" spans="1:5" ht="15" customHeight="1" x14ac:dyDescent="0.25">
      <c r="A417" s="113"/>
      <c r="B417" s="114"/>
      <c r="C417" s="114"/>
      <c r="D417" s="114"/>
      <c r="E417" s="114"/>
    </row>
    <row r="418" spans="1:5" ht="15" customHeight="1" x14ac:dyDescent="0.25">
      <c r="A418" s="38" t="s">
        <v>16</v>
      </c>
      <c r="B418" s="40"/>
      <c r="C418" s="40"/>
      <c r="D418" s="40"/>
      <c r="E418" s="83"/>
    </row>
    <row r="419" spans="1:5" ht="15" customHeight="1" x14ac:dyDescent="0.2">
      <c r="A419" s="41" t="s">
        <v>73</v>
      </c>
      <c r="B419" s="40"/>
      <c r="C419" s="40"/>
      <c r="D419" s="40"/>
      <c r="E419" s="42" t="s">
        <v>74</v>
      </c>
    </row>
    <row r="420" spans="1:5" ht="15" customHeight="1" x14ac:dyDescent="0.2"/>
    <row r="421" spans="1:5" ht="15" customHeight="1" x14ac:dyDescent="0.2">
      <c r="C421" s="66" t="s">
        <v>40</v>
      </c>
      <c r="D421" s="161" t="s">
        <v>49</v>
      </c>
      <c r="E421" s="66" t="s">
        <v>42</v>
      </c>
    </row>
    <row r="422" spans="1:5" ht="15" customHeight="1" x14ac:dyDescent="0.2">
      <c r="C422" s="166">
        <v>3113</v>
      </c>
      <c r="D422" s="102" t="s">
        <v>101</v>
      </c>
      <c r="E422" s="53">
        <v>735000</v>
      </c>
    </row>
    <row r="423" spans="1:5" ht="15" customHeight="1" x14ac:dyDescent="0.2">
      <c r="C423" s="70" t="s">
        <v>44</v>
      </c>
      <c r="D423" s="71"/>
      <c r="E423" s="72">
        <f>SUM(E422:E422)</f>
        <v>735000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5" t="s">
        <v>220</v>
      </c>
    </row>
    <row r="427" spans="1:5" ht="15" customHeight="1" x14ac:dyDescent="0.2">
      <c r="A427" s="178" t="s">
        <v>35</v>
      </c>
      <c r="B427" s="178"/>
      <c r="C427" s="178"/>
      <c r="D427" s="178"/>
      <c r="E427" s="178"/>
    </row>
    <row r="428" spans="1:5" ht="15" customHeight="1" x14ac:dyDescent="0.2">
      <c r="A428" s="176" t="s">
        <v>221</v>
      </c>
      <c r="B428" s="176"/>
      <c r="C428" s="176"/>
      <c r="D428" s="176"/>
      <c r="E428" s="176"/>
    </row>
    <row r="429" spans="1:5" ht="15" customHeight="1" x14ac:dyDescent="0.2">
      <c r="A429" s="176"/>
      <c r="B429" s="176"/>
      <c r="C429" s="176"/>
      <c r="D429" s="176"/>
      <c r="E429" s="176"/>
    </row>
    <row r="430" spans="1:5" ht="15" customHeight="1" x14ac:dyDescent="0.2">
      <c r="A430" s="176"/>
      <c r="B430" s="176"/>
      <c r="C430" s="176"/>
      <c r="D430" s="176"/>
      <c r="E430" s="176"/>
    </row>
    <row r="431" spans="1:5" ht="15" customHeight="1" x14ac:dyDescent="0.2">
      <c r="A431" s="176"/>
      <c r="B431" s="176"/>
      <c r="C431" s="176"/>
      <c r="D431" s="176"/>
      <c r="E431" s="176"/>
    </row>
    <row r="432" spans="1:5" ht="15" customHeight="1" x14ac:dyDescent="0.2">
      <c r="A432" s="176"/>
      <c r="B432" s="176"/>
      <c r="C432" s="176"/>
      <c r="D432" s="176"/>
      <c r="E432" s="176"/>
    </row>
    <row r="433" spans="1:5" ht="15" customHeight="1" x14ac:dyDescent="0.2">
      <c r="A433" s="176"/>
      <c r="B433" s="176"/>
      <c r="C433" s="176"/>
      <c r="D433" s="176"/>
      <c r="E433" s="176"/>
    </row>
    <row r="434" spans="1:5" ht="15" customHeight="1" x14ac:dyDescent="0.2">
      <c r="A434" s="176"/>
      <c r="B434" s="176"/>
      <c r="C434" s="176"/>
      <c r="D434" s="176"/>
      <c r="E434" s="176"/>
    </row>
    <row r="435" spans="1:5" ht="15" customHeight="1" x14ac:dyDescent="0.2">
      <c r="A435" s="43" t="s">
        <v>107</v>
      </c>
    </row>
    <row r="436" spans="1:5" ht="15" customHeight="1" x14ac:dyDescent="0.25">
      <c r="A436" s="58" t="s">
        <v>1</v>
      </c>
      <c r="B436" s="45"/>
      <c r="C436" s="45"/>
      <c r="D436" s="45"/>
      <c r="E436" s="45"/>
    </row>
    <row r="437" spans="1:5" ht="15" customHeight="1" x14ac:dyDescent="0.2">
      <c r="A437" s="61" t="s">
        <v>37</v>
      </c>
      <c r="B437" s="45"/>
      <c r="C437" s="45"/>
      <c r="D437" s="45"/>
      <c r="E437" s="98" t="s">
        <v>38</v>
      </c>
    </row>
    <row r="438" spans="1:5" ht="15" customHeight="1" x14ac:dyDescent="0.25">
      <c r="A438" s="43"/>
      <c r="B438" s="58"/>
      <c r="C438" s="45"/>
      <c r="D438" s="45"/>
      <c r="E438" s="46"/>
    </row>
    <row r="439" spans="1:5" ht="15" customHeight="1" x14ac:dyDescent="0.2">
      <c r="B439" s="86"/>
      <c r="C439" s="47" t="s">
        <v>40</v>
      </c>
      <c r="D439" s="48" t="s">
        <v>41</v>
      </c>
      <c r="E439" s="49" t="s">
        <v>42</v>
      </c>
    </row>
    <row r="440" spans="1:5" ht="15" customHeight="1" x14ac:dyDescent="0.2">
      <c r="B440" s="74"/>
      <c r="C440" s="121">
        <v>6172</v>
      </c>
      <c r="D440" s="89" t="s">
        <v>108</v>
      </c>
      <c r="E440" s="100">
        <v>11820</v>
      </c>
    </row>
    <row r="441" spans="1:5" ht="15" customHeight="1" x14ac:dyDescent="0.2">
      <c r="B441" s="74"/>
      <c r="C441" s="55" t="s">
        <v>44</v>
      </c>
      <c r="D441" s="56"/>
      <c r="E441" s="57">
        <f>SUM(E440:E440)</f>
        <v>11820</v>
      </c>
    </row>
    <row r="442" spans="1:5" ht="15" customHeight="1" x14ac:dyDescent="0.2"/>
    <row r="443" spans="1:5" ht="15" customHeight="1" x14ac:dyDescent="0.25">
      <c r="A443" s="58" t="s">
        <v>16</v>
      </c>
      <c r="B443" s="45"/>
      <c r="C443" s="45"/>
      <c r="D443" s="45"/>
      <c r="E443" s="45"/>
    </row>
    <row r="444" spans="1:5" ht="15" customHeight="1" x14ac:dyDescent="0.2">
      <c r="A444" s="61" t="s">
        <v>45</v>
      </c>
      <c r="B444" s="62"/>
      <c r="C444" s="62"/>
      <c r="D444" s="62"/>
      <c r="E444" s="43" t="s">
        <v>46</v>
      </c>
    </row>
    <row r="445" spans="1:5" ht="15" customHeight="1" x14ac:dyDescent="0.25">
      <c r="A445" s="58"/>
      <c r="B445" s="43"/>
      <c r="C445" s="45"/>
      <c r="D445" s="45"/>
      <c r="E445" s="46"/>
    </row>
    <row r="446" spans="1:5" ht="15" customHeight="1" x14ac:dyDescent="0.2">
      <c r="A446" s="64"/>
      <c r="B446" s="66" t="s">
        <v>39</v>
      </c>
      <c r="C446" s="47" t="s">
        <v>40</v>
      </c>
      <c r="D446" s="73" t="s">
        <v>41</v>
      </c>
      <c r="E446" s="49" t="s">
        <v>42</v>
      </c>
    </row>
    <row r="447" spans="1:5" ht="15" customHeight="1" x14ac:dyDescent="0.2">
      <c r="A447" s="74"/>
      <c r="B447" s="124">
        <v>305</v>
      </c>
      <c r="C447" s="75"/>
      <c r="D447" s="76" t="s">
        <v>97</v>
      </c>
      <c r="E447" s="100">
        <v>11820</v>
      </c>
    </row>
    <row r="448" spans="1:5" ht="15" customHeight="1" x14ac:dyDescent="0.2">
      <c r="A448" s="77"/>
      <c r="B448" s="78"/>
      <c r="C448" s="55" t="s">
        <v>44</v>
      </c>
      <c r="D448" s="79"/>
      <c r="E448" s="80">
        <f>SUM(E447:E447)</f>
        <v>11820</v>
      </c>
    </row>
    <row r="449" spans="1:5" ht="15" customHeight="1" x14ac:dyDescent="0.2"/>
    <row r="450" spans="1:5" ht="15" customHeight="1" x14ac:dyDescent="0.2"/>
    <row r="451" spans="1:5" ht="15" customHeight="1" x14ac:dyDescent="0.25">
      <c r="A451" s="35" t="s">
        <v>222</v>
      </c>
    </row>
    <row r="452" spans="1:5" ht="15" customHeight="1" x14ac:dyDescent="0.2">
      <c r="A452" s="178" t="s">
        <v>35</v>
      </c>
      <c r="B452" s="178"/>
      <c r="C452" s="178"/>
      <c r="D452" s="178"/>
      <c r="E452" s="178"/>
    </row>
    <row r="453" spans="1:5" ht="15" customHeight="1" x14ac:dyDescent="0.2">
      <c r="A453" s="176" t="s">
        <v>223</v>
      </c>
      <c r="B453" s="176"/>
      <c r="C453" s="176"/>
      <c r="D453" s="176"/>
      <c r="E453" s="176"/>
    </row>
    <row r="454" spans="1:5" ht="15" customHeight="1" x14ac:dyDescent="0.2">
      <c r="A454" s="176"/>
      <c r="B454" s="176"/>
      <c r="C454" s="176"/>
      <c r="D454" s="176"/>
      <c r="E454" s="176"/>
    </row>
    <row r="455" spans="1:5" ht="15" customHeight="1" x14ac:dyDescent="0.2">
      <c r="A455" s="176"/>
      <c r="B455" s="176"/>
      <c r="C455" s="176"/>
      <c r="D455" s="176"/>
      <c r="E455" s="176"/>
    </row>
    <row r="456" spans="1:5" ht="15" customHeight="1" x14ac:dyDescent="0.2">
      <c r="A456" s="176"/>
      <c r="B456" s="176"/>
      <c r="C456" s="176"/>
      <c r="D456" s="176"/>
      <c r="E456" s="176"/>
    </row>
    <row r="457" spans="1:5" ht="15" customHeight="1" x14ac:dyDescent="0.2">
      <c r="A457" s="176"/>
      <c r="B457" s="176"/>
      <c r="C457" s="176"/>
      <c r="D457" s="176"/>
      <c r="E457" s="176"/>
    </row>
    <row r="458" spans="1:5" ht="15" customHeight="1" x14ac:dyDescent="0.2">
      <c r="A458" s="176"/>
      <c r="B458" s="176"/>
      <c r="C458" s="176"/>
      <c r="D458" s="176"/>
      <c r="E458" s="176"/>
    </row>
    <row r="459" spans="1:5" ht="15" customHeight="1" x14ac:dyDescent="0.2">
      <c r="A459" s="176"/>
      <c r="B459" s="176"/>
      <c r="C459" s="176"/>
      <c r="D459" s="176"/>
      <c r="E459" s="176"/>
    </row>
    <row r="460" spans="1:5" ht="15" customHeight="1" x14ac:dyDescent="0.2">
      <c r="A460" s="43" t="s">
        <v>107</v>
      </c>
    </row>
    <row r="461" spans="1:5" ht="15" customHeight="1" x14ac:dyDescent="0.25">
      <c r="A461" s="58" t="s">
        <v>1</v>
      </c>
      <c r="B461" s="45"/>
      <c r="C461" s="45"/>
      <c r="D461" s="45"/>
      <c r="E461" s="45"/>
    </row>
    <row r="462" spans="1:5" ht="15" customHeight="1" x14ac:dyDescent="0.2">
      <c r="A462" s="61" t="s">
        <v>37</v>
      </c>
      <c r="B462" s="45"/>
      <c r="C462" s="45"/>
      <c r="D462" s="45"/>
      <c r="E462" s="98" t="s">
        <v>38</v>
      </c>
    </row>
    <row r="463" spans="1:5" ht="15" customHeight="1" x14ac:dyDescent="0.25">
      <c r="A463" s="43"/>
      <c r="B463" s="58"/>
      <c r="C463" s="45"/>
      <c r="D463" s="45"/>
      <c r="E463" s="46"/>
    </row>
    <row r="464" spans="1:5" ht="15" customHeight="1" x14ac:dyDescent="0.2">
      <c r="B464" s="86"/>
      <c r="C464" s="47" t="s">
        <v>40</v>
      </c>
      <c r="D464" s="48" t="s">
        <v>41</v>
      </c>
      <c r="E464" s="49" t="s">
        <v>42</v>
      </c>
    </row>
    <row r="465" spans="1:5" ht="15" customHeight="1" x14ac:dyDescent="0.2">
      <c r="B465" s="74"/>
      <c r="C465" s="121">
        <v>6172</v>
      </c>
      <c r="D465" s="89" t="s">
        <v>108</v>
      </c>
      <c r="E465" s="100">
        <v>910850</v>
      </c>
    </row>
    <row r="466" spans="1:5" ht="15" customHeight="1" x14ac:dyDescent="0.2">
      <c r="B466" s="74"/>
      <c r="C466" s="55" t="s">
        <v>44</v>
      </c>
      <c r="D466" s="56"/>
      <c r="E466" s="57">
        <f>SUM(E465:E465)</f>
        <v>910850</v>
      </c>
    </row>
    <row r="467" spans="1:5" ht="15" customHeight="1" x14ac:dyDescent="0.2"/>
    <row r="468" spans="1:5" ht="15" customHeight="1" x14ac:dyDescent="0.2"/>
    <row r="469" spans="1:5" ht="15" customHeight="1" x14ac:dyDescent="0.25">
      <c r="A469" s="58" t="s">
        <v>16</v>
      </c>
      <c r="B469" s="45"/>
      <c r="C469" s="45"/>
      <c r="D469" s="45"/>
      <c r="E469" s="45"/>
    </row>
    <row r="470" spans="1:5" ht="15" customHeight="1" x14ac:dyDescent="0.2">
      <c r="A470" s="61" t="s">
        <v>45</v>
      </c>
      <c r="B470" s="62"/>
      <c r="C470" s="62"/>
      <c r="D470" s="62"/>
      <c r="E470" s="43" t="s">
        <v>46</v>
      </c>
    </row>
    <row r="471" spans="1:5" ht="15" customHeight="1" x14ac:dyDescent="0.25">
      <c r="A471" s="58"/>
      <c r="B471" s="43"/>
      <c r="C471" s="45"/>
      <c r="D471" s="45"/>
      <c r="E471" s="46"/>
    </row>
    <row r="472" spans="1:5" ht="15" customHeight="1" x14ac:dyDescent="0.2">
      <c r="A472" s="64"/>
      <c r="B472" s="66" t="s">
        <v>39</v>
      </c>
      <c r="C472" s="47" t="s">
        <v>40</v>
      </c>
      <c r="D472" s="73" t="s">
        <v>41</v>
      </c>
      <c r="E472" s="49" t="s">
        <v>42</v>
      </c>
    </row>
    <row r="473" spans="1:5" ht="15" customHeight="1" x14ac:dyDescent="0.2">
      <c r="A473" s="74"/>
      <c r="B473" s="124">
        <v>305</v>
      </c>
      <c r="C473" s="75"/>
      <c r="D473" s="76" t="s">
        <v>97</v>
      </c>
      <c r="E473" s="100">
        <v>910850</v>
      </c>
    </row>
    <row r="474" spans="1:5" ht="15" customHeight="1" x14ac:dyDescent="0.2">
      <c r="A474" s="77"/>
      <c r="B474" s="78"/>
      <c r="C474" s="55" t="s">
        <v>44</v>
      </c>
      <c r="D474" s="79"/>
      <c r="E474" s="80">
        <f>SUM(E473:E473)</f>
        <v>910850</v>
      </c>
    </row>
    <row r="475" spans="1:5" ht="15" customHeight="1" x14ac:dyDescent="0.2"/>
    <row r="476" spans="1:5" ht="15" customHeight="1" x14ac:dyDescent="0.2"/>
    <row r="477" spans="1:5" ht="15" customHeight="1" x14ac:dyDescent="0.25">
      <c r="A477" s="35" t="s">
        <v>224</v>
      </c>
    </row>
    <row r="478" spans="1:5" ht="15" customHeight="1" x14ac:dyDescent="0.2">
      <c r="A478" s="178" t="s">
        <v>225</v>
      </c>
      <c r="B478" s="178"/>
      <c r="C478" s="178"/>
      <c r="D478" s="178"/>
      <c r="E478" s="178"/>
    </row>
    <row r="479" spans="1:5" ht="15" customHeight="1" x14ac:dyDescent="0.2">
      <c r="A479" s="178"/>
      <c r="B479" s="178"/>
      <c r="C479" s="178"/>
      <c r="D479" s="178"/>
      <c r="E479" s="178"/>
    </row>
    <row r="480" spans="1:5" ht="15" customHeight="1" x14ac:dyDescent="0.2">
      <c r="A480" s="176" t="s">
        <v>226</v>
      </c>
      <c r="B480" s="176"/>
      <c r="C480" s="176"/>
      <c r="D480" s="176"/>
      <c r="E480" s="176"/>
    </row>
    <row r="481" spans="1:5" ht="15" customHeight="1" x14ac:dyDescent="0.2">
      <c r="A481" s="176"/>
      <c r="B481" s="176"/>
      <c r="C481" s="176"/>
      <c r="D481" s="176"/>
      <c r="E481" s="176"/>
    </row>
    <row r="482" spans="1:5" ht="15" customHeight="1" x14ac:dyDescent="0.2">
      <c r="A482" s="176"/>
      <c r="B482" s="176"/>
      <c r="C482" s="176"/>
      <c r="D482" s="176"/>
      <c r="E482" s="176"/>
    </row>
    <row r="483" spans="1:5" ht="15" customHeight="1" x14ac:dyDescent="0.2">
      <c r="A483" s="176"/>
      <c r="B483" s="176"/>
      <c r="C483" s="176"/>
      <c r="D483" s="176"/>
      <c r="E483" s="176"/>
    </row>
    <row r="484" spans="1:5" ht="15" customHeight="1" x14ac:dyDescent="0.2">
      <c r="A484" s="176"/>
      <c r="B484" s="176"/>
      <c r="C484" s="176"/>
      <c r="D484" s="176"/>
      <c r="E484" s="176"/>
    </row>
    <row r="485" spans="1:5" ht="15" customHeight="1" x14ac:dyDescent="0.2">
      <c r="A485" s="176"/>
      <c r="B485" s="176"/>
      <c r="C485" s="176"/>
      <c r="D485" s="176"/>
      <c r="E485" s="176"/>
    </row>
    <row r="486" spans="1:5" ht="15" customHeight="1" x14ac:dyDescent="0.2">
      <c r="A486" s="176"/>
      <c r="B486" s="176"/>
      <c r="C486" s="176"/>
      <c r="D486" s="176"/>
      <c r="E486" s="176"/>
    </row>
    <row r="487" spans="1:5" ht="15" customHeight="1" x14ac:dyDescent="0.2">
      <c r="A487" s="125"/>
      <c r="B487" s="125"/>
      <c r="C487" s="125"/>
      <c r="D487" s="125"/>
      <c r="E487" s="125"/>
    </row>
    <row r="488" spans="1:5" ht="15" customHeight="1" x14ac:dyDescent="0.25">
      <c r="A488" s="38" t="s">
        <v>16</v>
      </c>
      <c r="B488" s="40"/>
      <c r="C488" s="40"/>
      <c r="D488" s="40"/>
      <c r="E488" s="40"/>
    </row>
    <row r="489" spans="1:5" ht="15" customHeight="1" x14ac:dyDescent="0.2">
      <c r="A489" s="41" t="s">
        <v>37</v>
      </c>
      <c r="B489" s="40"/>
      <c r="C489" s="40"/>
      <c r="D489" s="40"/>
      <c r="E489" s="42" t="s">
        <v>38</v>
      </c>
    </row>
    <row r="490" spans="1:5" ht="15" customHeight="1" x14ac:dyDescent="0.25">
      <c r="A490" s="83"/>
      <c r="B490" s="38"/>
      <c r="C490" s="40"/>
      <c r="D490" s="40"/>
      <c r="E490" s="106"/>
    </row>
    <row r="491" spans="1:5" ht="15" customHeight="1" x14ac:dyDescent="0.2">
      <c r="A491" s="86"/>
      <c r="B491" s="64"/>
      <c r="C491" s="66" t="s">
        <v>40</v>
      </c>
      <c r="D491" s="81" t="s">
        <v>49</v>
      </c>
      <c r="E491" s="66" t="s">
        <v>42</v>
      </c>
    </row>
    <row r="492" spans="1:5" ht="15" customHeight="1" x14ac:dyDescent="0.2">
      <c r="A492" s="118"/>
      <c r="B492" s="122"/>
      <c r="C492" s="75">
        <v>6409</v>
      </c>
      <c r="D492" s="89" t="s">
        <v>50</v>
      </c>
      <c r="E492" s="53">
        <v>-500000</v>
      </c>
    </row>
    <row r="493" spans="1:5" ht="15" customHeight="1" x14ac:dyDescent="0.2">
      <c r="A493" s="90"/>
      <c r="B493" s="140"/>
      <c r="C493" s="70" t="s">
        <v>44</v>
      </c>
      <c r="D493" s="71"/>
      <c r="E493" s="72">
        <f>SUM(E492:E492)</f>
        <v>-500000</v>
      </c>
    </row>
    <row r="494" spans="1:5" ht="15" customHeight="1" x14ac:dyDescent="0.2"/>
    <row r="495" spans="1:5" ht="15" customHeight="1" x14ac:dyDescent="0.25">
      <c r="A495" s="58" t="s">
        <v>16</v>
      </c>
      <c r="B495" s="45"/>
      <c r="C495" s="45"/>
      <c r="D495" s="45"/>
      <c r="E495" s="45"/>
    </row>
    <row r="496" spans="1:5" ht="15" customHeight="1" x14ac:dyDescent="0.2">
      <c r="A496" s="151" t="s">
        <v>54</v>
      </c>
      <c r="B496" s="45"/>
      <c r="C496" s="45"/>
      <c r="D496" s="45"/>
      <c r="E496" s="98" t="s">
        <v>227</v>
      </c>
    </row>
    <row r="497" spans="1:5" ht="15" customHeight="1" x14ac:dyDescent="0.2">
      <c r="A497" s="91"/>
      <c r="B497" s="150"/>
      <c r="C497" s="45"/>
      <c r="D497" s="45"/>
      <c r="E497" s="46"/>
    </row>
    <row r="498" spans="1:5" ht="15" customHeight="1" x14ac:dyDescent="0.2">
      <c r="A498" s="64"/>
      <c r="B498" s="64"/>
      <c r="C498" s="47" t="s">
        <v>40</v>
      </c>
      <c r="D498" s="48" t="s">
        <v>49</v>
      </c>
      <c r="E498" s="66" t="s">
        <v>42</v>
      </c>
    </row>
    <row r="499" spans="1:5" ht="15" customHeight="1" x14ac:dyDescent="0.2">
      <c r="A499" s="118"/>
      <c r="B499" s="152"/>
      <c r="C499" s="75">
        <v>3635</v>
      </c>
      <c r="D499" s="89" t="s">
        <v>65</v>
      </c>
      <c r="E499" s="53">
        <v>500000</v>
      </c>
    </row>
    <row r="500" spans="1:5" ht="15" customHeight="1" x14ac:dyDescent="0.2">
      <c r="C500" s="55" t="s">
        <v>44</v>
      </c>
      <c r="D500" s="56"/>
      <c r="E500" s="57">
        <f>SUM(E499:E499)</f>
        <v>500000</v>
      </c>
    </row>
    <row r="501" spans="1:5" ht="15" customHeight="1" x14ac:dyDescent="0.2"/>
    <row r="502" spans="1:5" ht="15" customHeight="1" x14ac:dyDescent="0.2"/>
    <row r="503" spans="1:5" ht="15" customHeight="1" x14ac:dyDescent="0.25">
      <c r="A503" s="35" t="s">
        <v>228</v>
      </c>
    </row>
    <row r="504" spans="1:5" ht="15" customHeight="1" x14ac:dyDescent="0.2">
      <c r="A504" s="177" t="s">
        <v>229</v>
      </c>
      <c r="B504" s="177"/>
      <c r="C504" s="177"/>
      <c r="D504" s="177"/>
      <c r="E504" s="177"/>
    </row>
    <row r="505" spans="1:5" ht="15" customHeight="1" x14ac:dyDescent="0.2">
      <c r="A505" s="177"/>
      <c r="B505" s="177"/>
      <c r="C505" s="177"/>
      <c r="D505" s="177"/>
      <c r="E505" s="177"/>
    </row>
    <row r="506" spans="1:5" ht="15" customHeight="1" x14ac:dyDescent="0.2">
      <c r="A506" s="176" t="s">
        <v>230</v>
      </c>
      <c r="B506" s="176"/>
      <c r="C506" s="176"/>
      <c r="D506" s="176"/>
      <c r="E506" s="176"/>
    </row>
    <row r="507" spans="1:5" ht="15" customHeight="1" x14ac:dyDescent="0.2">
      <c r="A507" s="176"/>
      <c r="B507" s="176"/>
      <c r="C507" s="176"/>
      <c r="D507" s="176"/>
      <c r="E507" s="176"/>
    </row>
    <row r="508" spans="1:5" ht="15" customHeight="1" x14ac:dyDescent="0.2">
      <c r="A508" s="176"/>
      <c r="B508" s="176"/>
      <c r="C508" s="176"/>
      <c r="D508" s="176"/>
      <c r="E508" s="176"/>
    </row>
    <row r="509" spans="1:5" ht="15" customHeight="1" x14ac:dyDescent="0.2">
      <c r="A509" s="176"/>
      <c r="B509" s="176"/>
      <c r="C509" s="176"/>
      <c r="D509" s="176"/>
      <c r="E509" s="176"/>
    </row>
    <row r="510" spans="1:5" ht="15" customHeight="1" x14ac:dyDescent="0.2">
      <c r="A510" s="176"/>
      <c r="B510" s="176"/>
      <c r="C510" s="176"/>
      <c r="D510" s="176"/>
      <c r="E510" s="176"/>
    </row>
    <row r="511" spans="1:5" ht="15" customHeight="1" x14ac:dyDescent="0.2">
      <c r="A511" s="176"/>
      <c r="B511" s="176"/>
      <c r="C511" s="176"/>
      <c r="D511" s="176"/>
      <c r="E511" s="176"/>
    </row>
    <row r="512" spans="1:5" ht="15" customHeight="1" x14ac:dyDescent="0.2">
      <c r="A512" s="176"/>
      <c r="B512" s="176"/>
      <c r="C512" s="176"/>
      <c r="D512" s="176"/>
      <c r="E512" s="176"/>
    </row>
    <row r="513" spans="1:5" ht="15" customHeight="1" x14ac:dyDescent="0.2">
      <c r="A513" s="125"/>
      <c r="B513" s="125"/>
      <c r="C513" s="125"/>
      <c r="D513" s="125"/>
      <c r="E513" s="125"/>
    </row>
    <row r="514" spans="1:5" ht="15" customHeight="1" x14ac:dyDescent="0.25">
      <c r="A514" s="58" t="s">
        <v>16</v>
      </c>
      <c r="B514" s="45"/>
      <c r="C514" s="45"/>
      <c r="D514" s="45"/>
      <c r="E514" s="45"/>
    </row>
    <row r="515" spans="1:5" ht="15" customHeight="1" x14ac:dyDescent="0.2">
      <c r="A515" s="61" t="s">
        <v>37</v>
      </c>
      <c r="B515" s="45"/>
      <c r="C515" s="45"/>
      <c r="D515" s="45"/>
      <c r="E515" s="98" t="s">
        <v>38</v>
      </c>
    </row>
    <row r="516" spans="1:5" ht="15" customHeight="1" x14ac:dyDescent="0.25">
      <c r="A516" s="58"/>
      <c r="B516" s="43"/>
      <c r="C516" s="45"/>
      <c r="D516" s="45"/>
      <c r="E516" s="46"/>
    </row>
    <row r="517" spans="1:5" ht="15" customHeight="1" x14ac:dyDescent="0.2">
      <c r="A517" s="64"/>
      <c r="B517" s="64"/>
      <c r="C517" s="47" t="s">
        <v>40</v>
      </c>
      <c r="D517" s="81" t="s">
        <v>49</v>
      </c>
      <c r="E517" s="49" t="s">
        <v>42</v>
      </c>
    </row>
    <row r="518" spans="1:5" ht="15" customHeight="1" x14ac:dyDescent="0.2">
      <c r="A518" s="74"/>
      <c r="B518" s="88"/>
      <c r="C518" s="99">
        <v>6409</v>
      </c>
      <c r="D518" s="89" t="s">
        <v>50</v>
      </c>
      <c r="E518" s="167">
        <v>-51310.7</v>
      </c>
    </row>
    <row r="519" spans="1:5" ht="15" customHeight="1" x14ac:dyDescent="0.2">
      <c r="A519" s="77"/>
      <c r="B519" s="152"/>
      <c r="C519" s="55" t="s">
        <v>44</v>
      </c>
      <c r="D519" s="56"/>
      <c r="E519" s="57">
        <f>SUM(E518:E518)</f>
        <v>-51310.7</v>
      </c>
    </row>
    <row r="520" spans="1:5" ht="15" customHeight="1" x14ac:dyDescent="0.2"/>
    <row r="521" spans="1:5" ht="15" customHeight="1" x14ac:dyDescent="0.2"/>
    <row r="522" spans="1:5" ht="15" customHeight="1" x14ac:dyDescent="0.25">
      <c r="A522" s="38" t="s">
        <v>16</v>
      </c>
      <c r="B522" s="40"/>
      <c r="C522" s="40"/>
      <c r="D522" s="43"/>
      <c r="E522" s="43"/>
    </row>
    <row r="523" spans="1:5" ht="15" customHeight="1" x14ac:dyDescent="0.2">
      <c r="A523" s="41" t="s">
        <v>61</v>
      </c>
      <c r="B523" s="45"/>
      <c r="C523" s="45"/>
      <c r="D523" s="45"/>
      <c r="E523" s="98" t="s">
        <v>79</v>
      </c>
    </row>
    <row r="524" spans="1:5" ht="15" customHeight="1" x14ac:dyDescent="0.2"/>
    <row r="525" spans="1:5" ht="15" customHeight="1" x14ac:dyDescent="0.2">
      <c r="C525" s="47" t="s">
        <v>40</v>
      </c>
      <c r="D525" s="81" t="s">
        <v>49</v>
      </c>
      <c r="E525" s="49" t="s">
        <v>42</v>
      </c>
    </row>
    <row r="526" spans="1:5" ht="15" customHeight="1" x14ac:dyDescent="0.2">
      <c r="C526" s="99">
        <v>6409</v>
      </c>
      <c r="D526" s="89" t="s">
        <v>50</v>
      </c>
      <c r="E526" s="167">
        <v>51310.7</v>
      </c>
    </row>
    <row r="527" spans="1:5" ht="15" customHeight="1" x14ac:dyDescent="0.2">
      <c r="C527" s="55" t="s">
        <v>44</v>
      </c>
      <c r="D527" s="56"/>
      <c r="E527" s="57">
        <f>SUM(E526:E526)</f>
        <v>51310.7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5" t="s">
        <v>231</v>
      </c>
    </row>
    <row r="531" spans="1:5" ht="15" customHeight="1" x14ac:dyDescent="0.2">
      <c r="A531" s="178" t="s">
        <v>229</v>
      </c>
      <c r="B531" s="178"/>
      <c r="C531" s="178"/>
      <c r="D531" s="178"/>
      <c r="E531" s="178"/>
    </row>
    <row r="532" spans="1:5" ht="15" customHeight="1" x14ac:dyDescent="0.2">
      <c r="A532" s="178"/>
      <c r="B532" s="178"/>
      <c r="C532" s="178"/>
      <c r="D532" s="178"/>
      <c r="E532" s="178"/>
    </row>
    <row r="533" spans="1:5" ht="15" customHeight="1" x14ac:dyDescent="0.2">
      <c r="A533" s="176" t="s">
        <v>232</v>
      </c>
      <c r="B533" s="176"/>
      <c r="C533" s="176"/>
      <c r="D533" s="176"/>
      <c r="E533" s="176"/>
    </row>
    <row r="534" spans="1:5" ht="15" customHeight="1" x14ac:dyDescent="0.2">
      <c r="A534" s="176"/>
      <c r="B534" s="176"/>
      <c r="C534" s="176"/>
      <c r="D534" s="176"/>
      <c r="E534" s="176"/>
    </row>
    <row r="535" spans="1:5" ht="15" customHeight="1" x14ac:dyDescent="0.2">
      <c r="A535" s="176"/>
      <c r="B535" s="176"/>
      <c r="C535" s="176"/>
      <c r="D535" s="176"/>
      <c r="E535" s="176"/>
    </row>
    <row r="536" spans="1:5" ht="15" customHeight="1" x14ac:dyDescent="0.2">
      <c r="A536" s="176"/>
      <c r="B536" s="176"/>
      <c r="C536" s="176"/>
      <c r="D536" s="176"/>
      <c r="E536" s="176"/>
    </row>
    <row r="537" spans="1:5" ht="15" customHeight="1" x14ac:dyDescent="0.2">
      <c r="A537" s="176"/>
      <c r="B537" s="176"/>
      <c r="C537" s="176"/>
      <c r="D537" s="176"/>
      <c r="E537" s="176"/>
    </row>
    <row r="538" spans="1:5" ht="15" customHeight="1" x14ac:dyDescent="0.2">
      <c r="A538" s="176"/>
      <c r="B538" s="176"/>
      <c r="C538" s="176"/>
      <c r="D538" s="176"/>
      <c r="E538" s="176"/>
    </row>
    <row r="539" spans="1:5" ht="15" customHeight="1" x14ac:dyDescent="0.2">
      <c r="A539" s="176"/>
      <c r="B539" s="176"/>
      <c r="C539" s="176"/>
      <c r="D539" s="176"/>
      <c r="E539" s="176"/>
    </row>
    <row r="540" spans="1:5" ht="15" customHeight="1" x14ac:dyDescent="0.2">
      <c r="A540" s="125"/>
      <c r="B540" s="125"/>
      <c r="C540" s="125"/>
      <c r="D540" s="125"/>
      <c r="E540" s="125"/>
    </row>
    <row r="541" spans="1:5" ht="15" customHeight="1" x14ac:dyDescent="0.25">
      <c r="A541" s="38" t="s">
        <v>16</v>
      </c>
      <c r="B541" s="40"/>
      <c r="C541" s="40"/>
      <c r="D541" s="40"/>
      <c r="E541" s="40"/>
    </row>
    <row r="542" spans="1:5" ht="15" customHeight="1" x14ac:dyDescent="0.2">
      <c r="A542" s="41" t="s">
        <v>37</v>
      </c>
      <c r="B542" s="40"/>
      <c r="C542" s="40"/>
      <c r="D542" s="40"/>
      <c r="E542" s="42" t="s">
        <v>38</v>
      </c>
    </row>
    <row r="543" spans="1:5" ht="15" customHeight="1" x14ac:dyDescent="0.25">
      <c r="A543" s="83"/>
      <c r="B543" s="38"/>
      <c r="C543" s="40"/>
      <c r="D543" s="40"/>
      <c r="E543" s="106"/>
    </row>
    <row r="544" spans="1:5" ht="15" customHeight="1" x14ac:dyDescent="0.2">
      <c r="A544" s="86"/>
      <c r="B544" s="64"/>
      <c r="C544" s="66" t="s">
        <v>40</v>
      </c>
      <c r="D544" s="81" t="s">
        <v>49</v>
      </c>
      <c r="E544" s="66" t="s">
        <v>42</v>
      </c>
    </row>
    <row r="545" spans="1:5" ht="15" customHeight="1" x14ac:dyDescent="0.2">
      <c r="A545" s="118"/>
      <c r="B545" s="122"/>
      <c r="C545" s="75">
        <v>6409</v>
      </c>
      <c r="D545" s="89" t="s">
        <v>50</v>
      </c>
      <c r="E545" s="53">
        <v>-878049.56</v>
      </c>
    </row>
    <row r="546" spans="1:5" ht="15" customHeight="1" x14ac:dyDescent="0.2">
      <c r="A546" s="90"/>
      <c r="B546" s="140"/>
      <c r="C546" s="70" t="s">
        <v>44</v>
      </c>
      <c r="D546" s="71"/>
      <c r="E546" s="72">
        <f>SUM(E545:E545)</f>
        <v>-878049.56</v>
      </c>
    </row>
    <row r="547" spans="1:5" ht="15" customHeight="1" x14ac:dyDescent="0.2"/>
    <row r="548" spans="1:5" ht="15" customHeight="1" x14ac:dyDescent="0.25">
      <c r="A548" s="38" t="s">
        <v>16</v>
      </c>
      <c r="B548" s="40"/>
      <c r="C548" s="40"/>
      <c r="D548" s="43"/>
      <c r="E548" s="43"/>
    </row>
    <row r="549" spans="1:5" ht="15" customHeight="1" x14ac:dyDescent="0.2">
      <c r="A549" s="41" t="s">
        <v>61</v>
      </c>
      <c r="B549" s="40"/>
      <c r="C549" s="40"/>
      <c r="D549" s="40"/>
      <c r="E549" s="42" t="s">
        <v>79</v>
      </c>
    </row>
    <row r="550" spans="1:5" ht="15" customHeight="1" x14ac:dyDescent="0.2">
      <c r="A550" s="83"/>
      <c r="B550" s="84"/>
      <c r="C550" s="40"/>
      <c r="D550" s="83"/>
      <c r="E550" s="85"/>
    </row>
    <row r="551" spans="1:5" ht="15" customHeight="1" x14ac:dyDescent="0.2">
      <c r="C551" s="66" t="s">
        <v>40</v>
      </c>
      <c r="D551" s="81" t="s">
        <v>49</v>
      </c>
      <c r="E551" s="66" t="s">
        <v>42</v>
      </c>
    </row>
    <row r="552" spans="1:5" ht="15" customHeight="1" x14ac:dyDescent="0.2">
      <c r="C552" s="75">
        <v>4357</v>
      </c>
      <c r="D552" s="89" t="s">
        <v>64</v>
      </c>
      <c r="E552" s="53">
        <v>878049.56</v>
      </c>
    </row>
    <row r="553" spans="1:5" ht="15" customHeight="1" x14ac:dyDescent="0.2">
      <c r="C553" s="70" t="s">
        <v>44</v>
      </c>
      <c r="D553" s="71"/>
      <c r="E553" s="72">
        <f>SUM(E552:E552)</f>
        <v>878049.56</v>
      </c>
    </row>
    <row r="554" spans="1:5" ht="15" customHeight="1" x14ac:dyDescent="0.2"/>
    <row r="555" spans="1:5" ht="15" customHeight="1" x14ac:dyDescent="0.2"/>
    <row r="556" spans="1:5" ht="15" customHeight="1" x14ac:dyDescent="0.25">
      <c r="A556" s="35" t="s">
        <v>233</v>
      </c>
    </row>
    <row r="557" spans="1:5" ht="15" customHeight="1" x14ac:dyDescent="0.2">
      <c r="A557" s="177" t="s">
        <v>234</v>
      </c>
      <c r="B557" s="177"/>
      <c r="C557" s="177"/>
      <c r="D557" s="177"/>
      <c r="E557" s="177"/>
    </row>
    <row r="558" spans="1:5" ht="15" customHeight="1" x14ac:dyDescent="0.2">
      <c r="A558" s="177"/>
      <c r="B558" s="177"/>
      <c r="C558" s="177"/>
      <c r="D558" s="177"/>
      <c r="E558" s="177"/>
    </row>
    <row r="559" spans="1:5" ht="15" customHeight="1" x14ac:dyDescent="0.2">
      <c r="A559" s="176" t="s">
        <v>235</v>
      </c>
      <c r="B559" s="176"/>
      <c r="C559" s="176"/>
      <c r="D559" s="176"/>
      <c r="E559" s="176"/>
    </row>
    <row r="560" spans="1:5" ht="15" customHeight="1" x14ac:dyDescent="0.2">
      <c r="A560" s="176"/>
      <c r="B560" s="176"/>
      <c r="C560" s="176"/>
      <c r="D560" s="176"/>
      <c r="E560" s="176"/>
    </row>
    <row r="561" spans="1:5" ht="15" customHeight="1" x14ac:dyDescent="0.2">
      <c r="A561" s="176"/>
      <c r="B561" s="176"/>
      <c r="C561" s="176"/>
      <c r="D561" s="176"/>
      <c r="E561" s="176"/>
    </row>
    <row r="562" spans="1:5" ht="15" customHeight="1" x14ac:dyDescent="0.2">
      <c r="A562" s="176"/>
      <c r="B562" s="176"/>
      <c r="C562" s="176"/>
      <c r="D562" s="176"/>
      <c r="E562" s="176"/>
    </row>
    <row r="563" spans="1:5" ht="15" customHeight="1" x14ac:dyDescent="0.2">
      <c r="A563" s="176"/>
      <c r="B563" s="176"/>
      <c r="C563" s="176"/>
      <c r="D563" s="176"/>
      <c r="E563" s="176"/>
    </row>
    <row r="564" spans="1:5" ht="15" customHeight="1" x14ac:dyDescent="0.2">
      <c r="A564" s="176"/>
      <c r="B564" s="176"/>
      <c r="C564" s="176"/>
      <c r="D564" s="176"/>
      <c r="E564" s="176"/>
    </row>
    <row r="565" spans="1:5" ht="15" customHeight="1" x14ac:dyDescent="0.2">
      <c r="A565" s="43"/>
      <c r="B565" s="168"/>
      <c r="C565" s="43"/>
      <c r="D565" s="43"/>
      <c r="E565" s="43"/>
    </row>
    <row r="566" spans="1:5" ht="15" customHeight="1" x14ac:dyDescent="0.25">
      <c r="A566" s="58" t="s">
        <v>16</v>
      </c>
      <c r="B566" s="45"/>
      <c r="C566" s="45"/>
      <c r="D566" s="45"/>
      <c r="E566" s="45"/>
    </row>
    <row r="567" spans="1:5" ht="15" customHeight="1" x14ac:dyDescent="0.2">
      <c r="A567" s="61" t="s">
        <v>45</v>
      </c>
      <c r="B567" s="62"/>
      <c r="C567" s="62"/>
      <c r="D567" s="62"/>
      <c r="E567" s="43" t="s">
        <v>46</v>
      </c>
    </row>
    <row r="568" spans="1:5" ht="15" customHeight="1" x14ac:dyDescent="0.25">
      <c r="A568" s="58"/>
      <c r="B568" s="43"/>
      <c r="C568" s="45"/>
      <c r="D568" s="45"/>
      <c r="E568" s="46"/>
    </row>
    <row r="569" spans="1:5" ht="15" customHeight="1" x14ac:dyDescent="0.2">
      <c r="A569" s="64"/>
      <c r="B569" s="66" t="s">
        <v>39</v>
      </c>
      <c r="C569" s="47" t="s">
        <v>40</v>
      </c>
      <c r="D569" s="73" t="s">
        <v>41</v>
      </c>
      <c r="E569" s="49" t="s">
        <v>42</v>
      </c>
    </row>
    <row r="570" spans="1:5" ht="15" customHeight="1" x14ac:dyDescent="0.2">
      <c r="A570" s="74"/>
      <c r="B570" s="124">
        <v>13</v>
      </c>
      <c r="C570" s="75"/>
      <c r="D570" s="76" t="s">
        <v>94</v>
      </c>
      <c r="E570" s="100">
        <v>-324000</v>
      </c>
    </row>
    <row r="571" spans="1:5" ht="15" customHeight="1" x14ac:dyDescent="0.2">
      <c r="A571" s="77"/>
      <c r="B571" s="78"/>
      <c r="C571" s="55" t="s">
        <v>44</v>
      </c>
      <c r="D571" s="79"/>
      <c r="E571" s="80">
        <f>SUM(E570:E570)</f>
        <v>-324000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8" t="s">
        <v>16</v>
      </c>
      <c r="B574" s="40"/>
      <c r="C574" s="40"/>
      <c r="D574" s="43"/>
      <c r="E574" s="43"/>
    </row>
    <row r="575" spans="1:5" ht="15" customHeight="1" x14ac:dyDescent="0.2">
      <c r="A575" s="41" t="s">
        <v>61</v>
      </c>
      <c r="B575" s="40"/>
      <c r="C575" s="40"/>
      <c r="D575" s="40"/>
      <c r="E575" s="42" t="s">
        <v>62</v>
      </c>
    </row>
    <row r="576" spans="1:5" ht="15" customHeight="1" x14ac:dyDescent="0.2">
      <c r="A576" s="83"/>
      <c r="B576" s="84"/>
      <c r="C576" s="40"/>
      <c r="D576" s="83"/>
      <c r="E576" s="85"/>
    </row>
    <row r="577" spans="1:5" ht="15" customHeight="1" x14ac:dyDescent="0.2">
      <c r="B577" s="47" t="s">
        <v>63</v>
      </c>
      <c r="C577" s="47" t="s">
        <v>40</v>
      </c>
      <c r="D577" s="48" t="s">
        <v>49</v>
      </c>
      <c r="E577" s="66" t="s">
        <v>42</v>
      </c>
    </row>
    <row r="578" spans="1:5" ht="15" customHeight="1" x14ac:dyDescent="0.2">
      <c r="B578" s="96">
        <v>13</v>
      </c>
      <c r="C578" s="75"/>
      <c r="D578" s="89" t="s">
        <v>64</v>
      </c>
      <c r="E578" s="53">
        <v>324000</v>
      </c>
    </row>
    <row r="579" spans="1:5" ht="15" customHeight="1" x14ac:dyDescent="0.2">
      <c r="B579" s="97"/>
      <c r="C579" s="55" t="s">
        <v>44</v>
      </c>
      <c r="D579" s="56"/>
      <c r="E579" s="57">
        <f>SUM(E578:E578)</f>
        <v>324000</v>
      </c>
    </row>
    <row r="580" spans="1:5" ht="15" customHeight="1" x14ac:dyDescent="0.2"/>
    <row r="581" spans="1:5" ht="15" customHeight="1" x14ac:dyDescent="0.2"/>
    <row r="582" spans="1:5" ht="15" customHeight="1" x14ac:dyDescent="0.25">
      <c r="A582" s="35" t="s">
        <v>236</v>
      </c>
    </row>
    <row r="583" spans="1:5" ht="15" customHeight="1" x14ac:dyDescent="0.2">
      <c r="A583" s="177" t="s">
        <v>237</v>
      </c>
      <c r="B583" s="177"/>
      <c r="C583" s="177"/>
      <c r="D583" s="177"/>
      <c r="E583" s="177"/>
    </row>
    <row r="584" spans="1:5" ht="15" customHeight="1" x14ac:dyDescent="0.2">
      <c r="A584" s="177"/>
      <c r="B584" s="177"/>
      <c r="C584" s="177"/>
      <c r="D584" s="177"/>
      <c r="E584" s="177"/>
    </row>
    <row r="585" spans="1:5" ht="15" customHeight="1" x14ac:dyDescent="0.2">
      <c r="A585" s="176" t="s">
        <v>238</v>
      </c>
      <c r="B585" s="176"/>
      <c r="C585" s="176"/>
      <c r="D585" s="176"/>
      <c r="E585" s="176"/>
    </row>
    <row r="586" spans="1:5" ht="15" customHeight="1" x14ac:dyDescent="0.2">
      <c r="A586" s="176"/>
      <c r="B586" s="176"/>
      <c r="C586" s="176"/>
      <c r="D586" s="176"/>
      <c r="E586" s="176"/>
    </row>
    <row r="587" spans="1:5" ht="15" customHeight="1" x14ac:dyDescent="0.2">
      <c r="A587" s="176"/>
      <c r="B587" s="176"/>
      <c r="C587" s="176"/>
      <c r="D587" s="176"/>
      <c r="E587" s="176"/>
    </row>
    <row r="588" spans="1:5" ht="15" customHeight="1" x14ac:dyDescent="0.2">
      <c r="A588" s="176"/>
      <c r="B588" s="176"/>
      <c r="C588" s="176"/>
      <c r="D588" s="176"/>
      <c r="E588" s="176"/>
    </row>
    <row r="589" spans="1:5" ht="15" customHeight="1" x14ac:dyDescent="0.2">
      <c r="A589" s="176"/>
      <c r="B589" s="176"/>
      <c r="C589" s="176"/>
      <c r="D589" s="176"/>
      <c r="E589" s="176"/>
    </row>
    <row r="590" spans="1:5" ht="15" customHeight="1" x14ac:dyDescent="0.2">
      <c r="A590" s="176"/>
      <c r="B590" s="176"/>
      <c r="C590" s="176"/>
      <c r="D590" s="176"/>
      <c r="E590" s="176"/>
    </row>
    <row r="591" spans="1:5" ht="15" customHeight="1" x14ac:dyDescent="0.2">
      <c r="A591" s="176"/>
      <c r="B591" s="176"/>
      <c r="C591" s="176"/>
      <c r="D591" s="176"/>
      <c r="E591" s="176"/>
    </row>
    <row r="592" spans="1:5" ht="15" customHeight="1" x14ac:dyDescent="0.2">
      <c r="A592" s="176"/>
      <c r="B592" s="176"/>
      <c r="C592" s="176"/>
      <c r="D592" s="176"/>
      <c r="E592" s="176"/>
    </row>
    <row r="593" spans="1:5" ht="15" customHeight="1" x14ac:dyDescent="0.2">
      <c r="A593" s="45"/>
      <c r="B593" s="91"/>
      <c r="C593" s="92"/>
      <c r="D593" s="45"/>
      <c r="E593" s="93"/>
    </row>
    <row r="594" spans="1:5" ht="15" customHeight="1" x14ac:dyDescent="0.25">
      <c r="A594" s="58" t="s">
        <v>16</v>
      </c>
      <c r="B594" s="45"/>
      <c r="C594" s="45"/>
      <c r="D594" s="45"/>
      <c r="E594" s="43"/>
    </row>
    <row r="595" spans="1:5" ht="15" customHeight="1" x14ac:dyDescent="0.2">
      <c r="A595" s="120" t="s">
        <v>239</v>
      </c>
      <c r="B595" s="40"/>
      <c r="C595" s="40"/>
      <c r="D595" s="40"/>
      <c r="E595" s="42" t="s">
        <v>240</v>
      </c>
    </row>
    <row r="596" spans="1:5" ht="15" customHeight="1" x14ac:dyDescent="0.2">
      <c r="A596" s="61"/>
      <c r="B596" s="43"/>
      <c r="C596" s="45"/>
      <c r="D596" s="45"/>
      <c r="E596" s="46"/>
    </row>
    <row r="597" spans="1:5" ht="15" customHeight="1" x14ac:dyDescent="0.2">
      <c r="A597" s="64"/>
      <c r="B597" s="64"/>
      <c r="C597" s="47" t="s">
        <v>40</v>
      </c>
      <c r="D597" s="81" t="s">
        <v>49</v>
      </c>
      <c r="E597" s="66" t="s">
        <v>42</v>
      </c>
    </row>
    <row r="598" spans="1:5" ht="15" customHeight="1" x14ac:dyDescent="0.2">
      <c r="A598" s="74"/>
      <c r="B598" s="88"/>
      <c r="C598" s="99">
        <v>6113</v>
      </c>
      <c r="D598" s="89" t="s">
        <v>101</v>
      </c>
      <c r="E598" s="100">
        <v>-12800</v>
      </c>
    </row>
    <row r="599" spans="1:5" ht="15" customHeight="1" x14ac:dyDescent="0.2">
      <c r="A599" s="74"/>
      <c r="B599" s="88"/>
      <c r="C599" s="99">
        <v>6330</v>
      </c>
      <c r="D599" s="68" t="s">
        <v>101</v>
      </c>
      <c r="E599" s="100">
        <v>12800</v>
      </c>
    </row>
    <row r="600" spans="1:5" ht="15" customHeight="1" x14ac:dyDescent="0.2">
      <c r="A600" s="101"/>
      <c r="B600" s="101"/>
      <c r="C600" s="55" t="s">
        <v>44</v>
      </c>
      <c r="D600" s="102"/>
      <c r="E600" s="57">
        <f>SUM(E598:E599)</f>
        <v>0</v>
      </c>
    </row>
    <row r="601" spans="1:5" ht="15" customHeight="1" x14ac:dyDescent="0.2"/>
    <row r="602" spans="1:5" ht="15" customHeight="1" x14ac:dyDescent="0.2"/>
    <row r="603" spans="1:5" ht="15" customHeight="1" x14ac:dyDescent="0.25">
      <c r="A603" s="35" t="s">
        <v>241</v>
      </c>
    </row>
    <row r="604" spans="1:5" ht="15" customHeight="1" x14ac:dyDescent="0.2">
      <c r="A604" s="177" t="s">
        <v>59</v>
      </c>
      <c r="B604" s="177"/>
      <c r="C604" s="177"/>
      <c r="D604" s="177"/>
      <c r="E604" s="177"/>
    </row>
    <row r="605" spans="1:5" ht="15" customHeight="1" x14ac:dyDescent="0.2">
      <c r="A605" s="177"/>
      <c r="B605" s="177"/>
      <c r="C605" s="177"/>
      <c r="D605" s="177"/>
      <c r="E605" s="177"/>
    </row>
    <row r="606" spans="1:5" ht="15" customHeight="1" x14ac:dyDescent="0.2">
      <c r="A606" s="176" t="s">
        <v>242</v>
      </c>
      <c r="B606" s="176"/>
      <c r="C606" s="176"/>
      <c r="D606" s="176"/>
      <c r="E606" s="176"/>
    </row>
    <row r="607" spans="1:5" ht="15" customHeight="1" x14ac:dyDescent="0.2">
      <c r="A607" s="176"/>
      <c r="B607" s="176"/>
      <c r="C607" s="176"/>
      <c r="D607" s="176"/>
      <c r="E607" s="176"/>
    </row>
    <row r="608" spans="1:5" ht="15" customHeight="1" x14ac:dyDescent="0.2">
      <c r="A608" s="176"/>
      <c r="B608" s="176"/>
      <c r="C608" s="176"/>
      <c r="D608" s="176"/>
      <c r="E608" s="176"/>
    </row>
    <row r="609" spans="1:5" ht="15" customHeight="1" x14ac:dyDescent="0.2">
      <c r="A609" s="176"/>
      <c r="B609" s="176"/>
      <c r="C609" s="176"/>
      <c r="D609" s="176"/>
      <c r="E609" s="176"/>
    </row>
    <row r="610" spans="1:5" ht="15" customHeight="1" x14ac:dyDescent="0.2">
      <c r="A610" s="176"/>
      <c r="B610" s="176"/>
      <c r="C610" s="176"/>
      <c r="D610" s="176"/>
      <c r="E610" s="176"/>
    </row>
    <row r="611" spans="1:5" ht="15" customHeight="1" x14ac:dyDescent="0.2">
      <c r="A611" s="176"/>
      <c r="B611" s="176"/>
      <c r="C611" s="176"/>
      <c r="D611" s="176"/>
      <c r="E611" s="176"/>
    </row>
    <row r="612" spans="1:5" ht="15" customHeight="1" x14ac:dyDescent="0.2">
      <c r="A612" s="176"/>
      <c r="B612" s="176"/>
      <c r="C612" s="176"/>
      <c r="D612" s="176"/>
      <c r="E612" s="176"/>
    </row>
    <row r="613" spans="1:5" ht="15" customHeight="1" x14ac:dyDescent="0.2">
      <c r="A613" s="45"/>
      <c r="B613" s="91"/>
      <c r="C613" s="92"/>
      <c r="D613" s="45"/>
      <c r="E613" s="93"/>
    </row>
    <row r="614" spans="1:5" ht="15" customHeight="1" x14ac:dyDescent="0.25">
      <c r="A614" s="38" t="s">
        <v>16</v>
      </c>
      <c r="B614" s="40"/>
      <c r="C614" s="40"/>
      <c r="D614" s="43"/>
      <c r="E614" s="43"/>
    </row>
    <row r="615" spans="1:5" ht="15" customHeight="1" x14ac:dyDescent="0.2">
      <c r="A615" s="41" t="s">
        <v>61</v>
      </c>
      <c r="B615" s="40"/>
      <c r="C615" s="40"/>
      <c r="D615" s="40"/>
      <c r="E615" s="42" t="s">
        <v>62</v>
      </c>
    </row>
    <row r="616" spans="1:5" ht="15" customHeight="1" x14ac:dyDescent="0.25">
      <c r="A616" s="94"/>
      <c r="B616" s="95"/>
      <c r="C616" s="40"/>
      <c r="D616" s="83"/>
      <c r="E616" s="85"/>
    </row>
    <row r="617" spans="1:5" ht="15" customHeight="1" x14ac:dyDescent="0.25">
      <c r="A617" s="35"/>
      <c r="B617" s="47" t="s">
        <v>63</v>
      </c>
      <c r="C617" s="47" t="s">
        <v>40</v>
      </c>
      <c r="D617" s="48" t="s">
        <v>49</v>
      </c>
      <c r="E617" s="66" t="s">
        <v>42</v>
      </c>
    </row>
    <row r="618" spans="1:5" ht="15" customHeight="1" x14ac:dyDescent="0.25">
      <c r="A618" s="35"/>
      <c r="B618" s="96">
        <v>13</v>
      </c>
      <c r="C618" s="75"/>
      <c r="D618" s="89" t="s">
        <v>64</v>
      </c>
      <c r="E618" s="53">
        <f>-8000000-1667533</f>
        <v>-9667533</v>
      </c>
    </row>
    <row r="619" spans="1:5" ht="15" customHeight="1" x14ac:dyDescent="0.25">
      <c r="A619" s="35"/>
      <c r="B619" s="96">
        <v>13</v>
      </c>
      <c r="C619" s="75"/>
      <c r="D619" s="89" t="s">
        <v>65</v>
      </c>
      <c r="E619" s="53">
        <v>9667533</v>
      </c>
    </row>
    <row r="620" spans="1:5" ht="15" customHeight="1" x14ac:dyDescent="0.25">
      <c r="A620" s="35"/>
      <c r="B620" s="97"/>
      <c r="C620" s="55" t="s">
        <v>44</v>
      </c>
      <c r="D620" s="56"/>
      <c r="E620" s="57">
        <f>SUM(E618:E619)</f>
        <v>0</v>
      </c>
    </row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5" t="s">
        <v>243</v>
      </c>
    </row>
    <row r="627" spans="1:5" ht="15" customHeight="1" x14ac:dyDescent="0.2">
      <c r="A627" s="177" t="s">
        <v>145</v>
      </c>
      <c r="B627" s="177"/>
      <c r="C627" s="177"/>
      <c r="D627" s="177"/>
      <c r="E627" s="177"/>
    </row>
    <row r="628" spans="1:5" ht="15" customHeight="1" x14ac:dyDescent="0.2">
      <c r="A628" s="177"/>
      <c r="B628" s="177"/>
      <c r="C628" s="177"/>
      <c r="D628" s="177"/>
      <c r="E628" s="177"/>
    </row>
    <row r="629" spans="1:5" ht="15" customHeight="1" x14ac:dyDescent="0.2">
      <c r="A629" s="176" t="s">
        <v>293</v>
      </c>
      <c r="B629" s="176"/>
      <c r="C629" s="176"/>
      <c r="D629" s="176"/>
      <c r="E629" s="176"/>
    </row>
    <row r="630" spans="1:5" ht="15" customHeight="1" x14ac:dyDescent="0.2">
      <c r="A630" s="176"/>
      <c r="B630" s="176"/>
      <c r="C630" s="176"/>
      <c r="D630" s="176"/>
      <c r="E630" s="176"/>
    </row>
    <row r="631" spans="1:5" ht="15" customHeight="1" x14ac:dyDescent="0.2">
      <c r="A631" s="176"/>
      <c r="B631" s="176"/>
      <c r="C631" s="176"/>
      <c r="D631" s="176"/>
      <c r="E631" s="176"/>
    </row>
    <row r="632" spans="1:5" ht="15" customHeight="1" x14ac:dyDescent="0.2">
      <c r="A632" s="176"/>
      <c r="B632" s="176"/>
      <c r="C632" s="176"/>
      <c r="D632" s="176"/>
      <c r="E632" s="176"/>
    </row>
    <row r="633" spans="1:5" ht="15" customHeight="1" x14ac:dyDescent="0.2">
      <c r="A633" s="176"/>
      <c r="B633" s="176"/>
      <c r="C633" s="176"/>
      <c r="D633" s="176"/>
      <c r="E633" s="176"/>
    </row>
    <row r="634" spans="1:5" ht="15" customHeight="1" x14ac:dyDescent="0.2">
      <c r="A634" s="176"/>
      <c r="B634" s="176"/>
      <c r="C634" s="176"/>
      <c r="D634" s="176"/>
      <c r="E634" s="176"/>
    </row>
    <row r="635" spans="1:5" ht="15" customHeight="1" x14ac:dyDescent="0.2">
      <c r="A635" s="176"/>
      <c r="B635" s="176"/>
      <c r="C635" s="176"/>
      <c r="D635" s="176"/>
      <c r="E635" s="176"/>
    </row>
    <row r="636" spans="1:5" ht="15" customHeight="1" x14ac:dyDescent="0.2">
      <c r="A636" s="176"/>
      <c r="B636" s="176"/>
      <c r="C636" s="176"/>
      <c r="D636" s="176"/>
      <c r="E636" s="176"/>
    </row>
    <row r="637" spans="1:5" ht="15" customHeight="1" x14ac:dyDescent="0.2"/>
    <row r="638" spans="1:5" ht="15" customHeight="1" x14ac:dyDescent="0.25">
      <c r="A638" s="58" t="s">
        <v>16</v>
      </c>
      <c r="B638" s="45"/>
      <c r="C638" s="45"/>
      <c r="D638" s="45"/>
      <c r="E638" s="43"/>
    </row>
    <row r="639" spans="1:5" ht="15" customHeight="1" x14ac:dyDescent="0.2">
      <c r="A639" s="61" t="s">
        <v>45</v>
      </c>
      <c r="B639" s="62"/>
      <c r="C639" s="62"/>
      <c r="D639" s="62"/>
      <c r="E639" s="43" t="s">
        <v>46</v>
      </c>
    </row>
    <row r="640" spans="1:5" ht="15" customHeight="1" x14ac:dyDescent="0.2"/>
    <row r="641" spans="1:5" ht="15" customHeight="1" x14ac:dyDescent="0.2">
      <c r="B641" s="66" t="s">
        <v>39</v>
      </c>
      <c r="C641" s="47" t="s">
        <v>40</v>
      </c>
      <c r="D641" s="73" t="s">
        <v>41</v>
      </c>
      <c r="E641" s="49" t="s">
        <v>42</v>
      </c>
    </row>
    <row r="642" spans="1:5" ht="15" customHeight="1" x14ac:dyDescent="0.2">
      <c r="B642" s="96">
        <v>307</v>
      </c>
      <c r="C642" s="75"/>
      <c r="D642" s="76" t="s">
        <v>97</v>
      </c>
      <c r="E642" s="53">
        <v>-25000</v>
      </c>
    </row>
    <row r="643" spans="1:5" ht="15" customHeight="1" x14ac:dyDescent="0.2">
      <c r="B643" s="96">
        <v>880</v>
      </c>
      <c r="C643" s="75"/>
      <c r="D643" s="89" t="s">
        <v>94</v>
      </c>
      <c r="E643" s="53">
        <v>25000</v>
      </c>
    </row>
    <row r="644" spans="1:5" ht="15" customHeight="1" x14ac:dyDescent="0.2">
      <c r="B644" s="78"/>
      <c r="C644" s="55" t="s">
        <v>44</v>
      </c>
      <c r="D644" s="79"/>
      <c r="E644" s="80">
        <f>SUM(E642:E643)</f>
        <v>0</v>
      </c>
    </row>
    <row r="645" spans="1:5" ht="15" customHeight="1" x14ac:dyDescent="0.2"/>
    <row r="646" spans="1:5" ht="15" customHeight="1" x14ac:dyDescent="0.2"/>
    <row r="647" spans="1:5" ht="15" customHeight="1" x14ac:dyDescent="0.25">
      <c r="A647" s="35" t="s">
        <v>244</v>
      </c>
    </row>
    <row r="648" spans="1:5" ht="15" customHeight="1" x14ac:dyDescent="0.2">
      <c r="A648" s="177" t="s">
        <v>145</v>
      </c>
      <c r="B648" s="177"/>
      <c r="C648" s="177"/>
      <c r="D648" s="177"/>
      <c r="E648" s="177"/>
    </row>
    <row r="649" spans="1:5" ht="15" customHeight="1" x14ac:dyDescent="0.2">
      <c r="A649" s="177"/>
      <c r="B649" s="177"/>
      <c r="C649" s="177"/>
      <c r="D649" s="177"/>
      <c r="E649" s="177"/>
    </row>
    <row r="650" spans="1:5" ht="15" customHeight="1" x14ac:dyDescent="0.2">
      <c r="A650" s="176" t="s">
        <v>294</v>
      </c>
      <c r="B650" s="176"/>
      <c r="C650" s="176"/>
      <c r="D650" s="176"/>
      <c r="E650" s="176"/>
    </row>
    <row r="651" spans="1:5" ht="15" customHeight="1" x14ac:dyDescent="0.2">
      <c r="A651" s="176"/>
      <c r="B651" s="176"/>
      <c r="C651" s="176"/>
      <c r="D651" s="176"/>
      <c r="E651" s="176"/>
    </row>
    <row r="652" spans="1:5" ht="15" customHeight="1" x14ac:dyDescent="0.2">
      <c r="A652" s="176"/>
      <c r="B652" s="176"/>
      <c r="C652" s="176"/>
      <c r="D652" s="176"/>
      <c r="E652" s="176"/>
    </row>
    <row r="653" spans="1:5" ht="15" customHeight="1" x14ac:dyDescent="0.2">
      <c r="A653" s="176"/>
      <c r="B653" s="176"/>
      <c r="C653" s="176"/>
      <c r="D653" s="176"/>
      <c r="E653" s="176"/>
    </row>
    <row r="654" spans="1:5" ht="15" customHeight="1" x14ac:dyDescent="0.2">
      <c r="A654" s="176"/>
      <c r="B654" s="176"/>
      <c r="C654" s="176"/>
      <c r="D654" s="176"/>
      <c r="E654" s="176"/>
    </row>
    <row r="655" spans="1:5" ht="15" customHeight="1" x14ac:dyDescent="0.2">
      <c r="A655" s="176"/>
      <c r="B655" s="176"/>
      <c r="C655" s="176"/>
      <c r="D655" s="176"/>
      <c r="E655" s="176"/>
    </row>
    <row r="656" spans="1:5" ht="15" customHeight="1" x14ac:dyDescent="0.2">
      <c r="A656" s="176"/>
      <c r="B656" s="176"/>
      <c r="C656" s="176"/>
      <c r="D656" s="176"/>
      <c r="E656" s="176"/>
    </row>
    <row r="657" spans="1:5" ht="15" customHeight="1" x14ac:dyDescent="0.2">
      <c r="A657" s="176"/>
      <c r="B657" s="176"/>
      <c r="C657" s="176"/>
      <c r="D657" s="176"/>
      <c r="E657" s="176"/>
    </row>
    <row r="658" spans="1:5" ht="15" customHeight="1" x14ac:dyDescent="0.2"/>
    <row r="659" spans="1:5" ht="15" customHeight="1" x14ac:dyDescent="0.25">
      <c r="A659" s="58" t="s">
        <v>16</v>
      </c>
      <c r="B659" s="45"/>
      <c r="C659" s="45"/>
      <c r="D659" s="45"/>
      <c r="E659" s="43"/>
    </row>
    <row r="660" spans="1:5" ht="15" customHeight="1" x14ac:dyDescent="0.2">
      <c r="A660" s="61" t="s">
        <v>45</v>
      </c>
      <c r="B660" s="62"/>
      <c r="C660" s="62"/>
      <c r="D660" s="62"/>
      <c r="E660" s="43" t="s">
        <v>46</v>
      </c>
    </row>
    <row r="661" spans="1:5" ht="15" customHeight="1" x14ac:dyDescent="0.2"/>
    <row r="662" spans="1:5" ht="15" customHeight="1" x14ac:dyDescent="0.2">
      <c r="B662" s="66" t="s">
        <v>39</v>
      </c>
      <c r="C662" s="47" t="s">
        <v>40</v>
      </c>
      <c r="D662" s="73" t="s">
        <v>41</v>
      </c>
      <c r="E662" s="49" t="s">
        <v>42</v>
      </c>
    </row>
    <row r="663" spans="1:5" ht="15" customHeight="1" x14ac:dyDescent="0.2">
      <c r="B663" s="96">
        <v>307</v>
      </c>
      <c r="C663" s="75"/>
      <c r="D663" s="76" t="s">
        <v>97</v>
      </c>
      <c r="E663" s="53">
        <v>-192628</v>
      </c>
    </row>
    <row r="664" spans="1:5" ht="15" customHeight="1" x14ac:dyDescent="0.2">
      <c r="B664" s="96">
        <v>880</v>
      </c>
      <c r="C664" s="75"/>
      <c r="D664" s="89" t="s">
        <v>94</v>
      </c>
      <c r="E664" s="53">
        <v>192628</v>
      </c>
    </row>
    <row r="665" spans="1:5" ht="15" customHeight="1" x14ac:dyDescent="0.2">
      <c r="B665" s="78"/>
      <c r="C665" s="55" t="s">
        <v>44</v>
      </c>
      <c r="D665" s="79"/>
      <c r="E665" s="80">
        <f>SUM(E663:E664)</f>
        <v>0</v>
      </c>
    </row>
    <row r="666" spans="1:5" ht="15" customHeight="1" x14ac:dyDescent="0.2"/>
    <row r="667" spans="1:5" ht="15" customHeight="1" x14ac:dyDescent="0.2"/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5" t="s">
        <v>245</v>
      </c>
    </row>
    <row r="679" spans="1:5" ht="15" customHeight="1" x14ac:dyDescent="0.2">
      <c r="A679" s="177" t="s">
        <v>52</v>
      </c>
      <c r="B679" s="177"/>
      <c r="C679" s="177"/>
      <c r="D679" s="177"/>
      <c r="E679" s="177"/>
    </row>
    <row r="680" spans="1:5" ht="15" customHeight="1" x14ac:dyDescent="0.2">
      <c r="A680" s="177"/>
      <c r="B680" s="177"/>
      <c r="C680" s="177"/>
      <c r="D680" s="177"/>
      <c r="E680" s="177"/>
    </row>
    <row r="681" spans="1:5" ht="15" customHeight="1" x14ac:dyDescent="0.2">
      <c r="A681" s="180" t="s">
        <v>295</v>
      </c>
      <c r="B681" s="180"/>
      <c r="C681" s="180"/>
      <c r="D681" s="180"/>
      <c r="E681" s="180"/>
    </row>
    <row r="682" spans="1:5" ht="15" customHeight="1" x14ac:dyDescent="0.2">
      <c r="A682" s="180"/>
      <c r="B682" s="180"/>
      <c r="C682" s="180"/>
      <c r="D682" s="180"/>
      <c r="E682" s="180"/>
    </row>
    <row r="683" spans="1:5" ht="15" customHeight="1" x14ac:dyDescent="0.2">
      <c r="A683" s="180"/>
      <c r="B683" s="180"/>
      <c r="C683" s="180"/>
      <c r="D683" s="180"/>
      <c r="E683" s="180"/>
    </row>
    <row r="684" spans="1:5" ht="15" customHeight="1" x14ac:dyDescent="0.2">
      <c r="A684" s="180"/>
      <c r="B684" s="180"/>
      <c r="C684" s="180"/>
      <c r="D684" s="180"/>
      <c r="E684" s="180"/>
    </row>
    <row r="685" spans="1:5" ht="15" customHeight="1" x14ac:dyDescent="0.2">
      <c r="A685" s="180"/>
      <c r="B685" s="180"/>
      <c r="C685" s="180"/>
      <c r="D685" s="180"/>
      <c r="E685" s="180"/>
    </row>
    <row r="686" spans="1:5" ht="15" customHeight="1" x14ac:dyDescent="0.2">
      <c r="A686" s="180"/>
      <c r="B686" s="180"/>
      <c r="C686" s="180"/>
      <c r="D686" s="180"/>
      <c r="E686" s="180"/>
    </row>
    <row r="687" spans="1:5" ht="15" customHeight="1" x14ac:dyDescent="0.2">
      <c r="A687" s="180"/>
      <c r="B687" s="180"/>
      <c r="C687" s="180"/>
      <c r="D687" s="180"/>
      <c r="E687" s="180"/>
    </row>
    <row r="688" spans="1:5" ht="15" customHeight="1" x14ac:dyDescent="0.2"/>
    <row r="689" spans="1:5" ht="15" customHeight="1" x14ac:dyDescent="0.25">
      <c r="A689" s="58" t="s">
        <v>16</v>
      </c>
      <c r="B689" s="45"/>
      <c r="C689" s="45"/>
      <c r="D689" s="45"/>
      <c r="E689" s="45"/>
    </row>
    <row r="690" spans="1:5" ht="15" customHeight="1" x14ac:dyDescent="0.2">
      <c r="A690" s="151" t="s">
        <v>54</v>
      </c>
      <c r="B690" s="45"/>
      <c r="C690" s="45"/>
      <c r="D690" s="45"/>
      <c r="E690" s="98" t="s">
        <v>227</v>
      </c>
    </row>
    <row r="691" spans="1:5" ht="15" customHeight="1" x14ac:dyDescent="0.2">
      <c r="A691" s="91"/>
      <c r="B691" s="150"/>
      <c r="C691" s="45"/>
      <c r="D691" s="45"/>
      <c r="E691" s="46"/>
    </row>
    <row r="692" spans="1:5" ht="15" customHeight="1" x14ac:dyDescent="0.2">
      <c r="A692" s="64"/>
      <c r="B692" s="64"/>
      <c r="C692" s="47" t="s">
        <v>40</v>
      </c>
      <c r="D692" s="48" t="s">
        <v>49</v>
      </c>
      <c r="E692" s="66" t="s">
        <v>42</v>
      </c>
    </row>
    <row r="693" spans="1:5" ht="15" customHeight="1" x14ac:dyDescent="0.2">
      <c r="A693" s="118"/>
      <c r="B693" s="152"/>
      <c r="C693" s="75">
        <v>2141</v>
      </c>
      <c r="D693" s="89" t="s">
        <v>139</v>
      </c>
      <c r="E693" s="53">
        <v>-75000</v>
      </c>
    </row>
    <row r="694" spans="1:5" ht="15" customHeight="1" x14ac:dyDescent="0.2">
      <c r="A694" s="118"/>
      <c r="B694" s="152"/>
      <c r="C694" s="75">
        <v>2141</v>
      </c>
      <c r="D694" s="102" t="s">
        <v>101</v>
      </c>
      <c r="E694" s="53">
        <v>75000</v>
      </c>
    </row>
    <row r="695" spans="1:5" ht="15" customHeight="1" x14ac:dyDescent="0.2">
      <c r="C695" s="55" t="s">
        <v>44</v>
      </c>
      <c r="D695" s="56"/>
      <c r="E695" s="57">
        <f>SUM(E693:E694)</f>
        <v>0</v>
      </c>
    </row>
    <row r="696" spans="1:5" ht="15" customHeight="1" x14ac:dyDescent="0.2"/>
    <row r="697" spans="1:5" ht="15" customHeight="1" x14ac:dyDescent="0.2"/>
    <row r="698" spans="1:5" ht="15" customHeight="1" x14ac:dyDescent="0.25">
      <c r="A698" s="35" t="s">
        <v>246</v>
      </c>
    </row>
    <row r="699" spans="1:5" ht="15" customHeight="1" x14ac:dyDescent="0.2">
      <c r="A699" s="179" t="s">
        <v>35</v>
      </c>
      <c r="B699" s="179"/>
      <c r="C699" s="179"/>
      <c r="D699" s="179"/>
      <c r="E699" s="179"/>
    </row>
    <row r="700" spans="1:5" ht="15" customHeight="1" x14ac:dyDescent="0.2">
      <c r="A700" s="176" t="s">
        <v>247</v>
      </c>
      <c r="B700" s="176"/>
      <c r="C700" s="176"/>
      <c r="D700" s="176"/>
      <c r="E700" s="176"/>
    </row>
    <row r="701" spans="1:5" ht="15" customHeight="1" x14ac:dyDescent="0.2">
      <c r="A701" s="176"/>
      <c r="B701" s="176"/>
      <c r="C701" s="176"/>
      <c r="D701" s="176"/>
      <c r="E701" s="176"/>
    </row>
    <row r="702" spans="1:5" ht="15" customHeight="1" x14ac:dyDescent="0.2">
      <c r="A702" s="176"/>
      <c r="B702" s="176"/>
      <c r="C702" s="176"/>
      <c r="D702" s="176"/>
      <c r="E702" s="176"/>
    </row>
    <row r="703" spans="1:5" ht="15" customHeight="1" x14ac:dyDescent="0.2">
      <c r="A703" s="176"/>
      <c r="B703" s="176"/>
      <c r="C703" s="176"/>
      <c r="D703" s="176"/>
      <c r="E703" s="176"/>
    </row>
    <row r="704" spans="1:5" ht="15" customHeight="1" x14ac:dyDescent="0.2">
      <c r="A704" s="176"/>
      <c r="B704" s="176"/>
      <c r="C704" s="176"/>
      <c r="D704" s="176"/>
      <c r="E704" s="176"/>
    </row>
    <row r="705" spans="1:5" ht="15" customHeight="1" x14ac:dyDescent="0.2">
      <c r="A705" s="125"/>
      <c r="B705" s="125"/>
      <c r="C705" s="125"/>
      <c r="D705" s="125"/>
      <c r="E705" s="125"/>
    </row>
    <row r="706" spans="1:5" ht="15" customHeight="1" x14ac:dyDescent="0.25">
      <c r="A706" s="38" t="s">
        <v>1</v>
      </c>
      <c r="B706" s="45"/>
      <c r="C706" s="45"/>
      <c r="D706" s="45"/>
      <c r="E706" s="45"/>
    </row>
    <row r="707" spans="1:5" ht="15" customHeight="1" x14ac:dyDescent="0.2">
      <c r="A707" s="41" t="s">
        <v>61</v>
      </c>
      <c r="B707" s="45"/>
      <c r="C707" s="45"/>
      <c r="D707" s="45"/>
      <c r="E707" s="98" t="s">
        <v>62</v>
      </c>
    </row>
    <row r="708" spans="1:5" ht="15" customHeight="1" x14ac:dyDescent="0.25">
      <c r="A708" s="58"/>
      <c r="B708" s="43"/>
      <c r="C708" s="45"/>
      <c r="D708" s="45"/>
      <c r="E708" s="46"/>
    </row>
    <row r="709" spans="1:5" ht="15" customHeight="1" x14ac:dyDescent="0.2">
      <c r="A709" s="64"/>
      <c r="B709" s="64"/>
      <c r="C709" s="47" t="s">
        <v>40</v>
      </c>
      <c r="D709" s="48" t="s">
        <v>41</v>
      </c>
      <c r="E709" s="49" t="s">
        <v>42</v>
      </c>
    </row>
    <row r="710" spans="1:5" ht="15" customHeight="1" x14ac:dyDescent="0.2">
      <c r="A710" s="87"/>
      <c r="B710" s="87"/>
      <c r="C710" s="99">
        <v>6172</v>
      </c>
      <c r="D710" s="68" t="s">
        <v>248</v>
      </c>
      <c r="E710" s="100">
        <v>272</v>
      </c>
    </row>
    <row r="711" spans="1:5" ht="15" customHeight="1" x14ac:dyDescent="0.2">
      <c r="A711" s="101"/>
      <c r="B711" s="101"/>
      <c r="C711" s="55" t="s">
        <v>44</v>
      </c>
      <c r="D711" s="56"/>
      <c r="E711" s="57">
        <f>SUM(E710:E710)</f>
        <v>272</v>
      </c>
    </row>
    <row r="712" spans="1:5" ht="15" customHeight="1" x14ac:dyDescent="0.2">
      <c r="A712" s="34"/>
      <c r="B712" s="34"/>
      <c r="C712" s="34"/>
      <c r="D712" s="34"/>
      <c r="E712" s="34"/>
    </row>
    <row r="713" spans="1:5" ht="15" customHeight="1" x14ac:dyDescent="0.25">
      <c r="A713" s="38" t="s">
        <v>16</v>
      </c>
      <c r="B713" s="40"/>
      <c r="C713" s="40"/>
      <c r="D713" s="43"/>
      <c r="E713" s="43"/>
    </row>
    <row r="714" spans="1:5" ht="15" customHeight="1" x14ac:dyDescent="0.2">
      <c r="A714" s="41" t="s">
        <v>61</v>
      </c>
      <c r="B714" s="40"/>
      <c r="C714" s="40"/>
      <c r="D714" s="40"/>
      <c r="E714" s="42" t="s">
        <v>62</v>
      </c>
    </row>
    <row r="715" spans="1:5" ht="15" customHeight="1" x14ac:dyDescent="0.25">
      <c r="A715" s="94"/>
      <c r="B715" s="95"/>
      <c r="C715" s="40"/>
      <c r="D715" s="83"/>
      <c r="E715" s="85"/>
    </row>
    <row r="716" spans="1:5" ht="15" customHeight="1" x14ac:dyDescent="0.2">
      <c r="A716" s="86"/>
      <c r="B716" s="64"/>
      <c r="C716" s="66" t="s">
        <v>40</v>
      </c>
      <c r="D716" s="81" t="s">
        <v>49</v>
      </c>
      <c r="E716" s="49" t="s">
        <v>42</v>
      </c>
    </row>
    <row r="717" spans="1:5" ht="15" customHeight="1" x14ac:dyDescent="0.2">
      <c r="A717" s="118"/>
      <c r="B717" s="118"/>
      <c r="C717" s="75">
        <v>6172</v>
      </c>
      <c r="D717" s="89" t="s">
        <v>65</v>
      </c>
      <c r="E717" s="53">
        <v>272</v>
      </c>
    </row>
    <row r="718" spans="1:5" ht="15" customHeight="1" x14ac:dyDescent="0.2">
      <c r="A718" s="90"/>
      <c r="B718" s="140"/>
      <c r="C718" s="70" t="s">
        <v>44</v>
      </c>
      <c r="D718" s="71"/>
      <c r="E718" s="72">
        <f>SUM(E717:E717)</f>
        <v>272</v>
      </c>
    </row>
    <row r="719" spans="1:5" ht="15" customHeight="1" x14ac:dyDescent="0.2"/>
    <row r="720" spans="1:5" ht="15" customHeight="1" x14ac:dyDescent="0.2"/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5">
      <c r="A729" s="35" t="s">
        <v>249</v>
      </c>
    </row>
    <row r="730" spans="1:5" ht="15" customHeight="1" x14ac:dyDescent="0.2">
      <c r="A730" s="178" t="s">
        <v>35</v>
      </c>
      <c r="B730" s="178"/>
      <c r="C730" s="178"/>
      <c r="D730" s="178"/>
      <c r="E730" s="178"/>
    </row>
    <row r="731" spans="1:5" ht="15" customHeight="1" x14ac:dyDescent="0.2">
      <c r="A731" s="176" t="s">
        <v>292</v>
      </c>
      <c r="B731" s="176"/>
      <c r="C731" s="176"/>
      <c r="D731" s="176"/>
      <c r="E731" s="176"/>
    </row>
    <row r="732" spans="1:5" ht="15" customHeight="1" x14ac:dyDescent="0.2">
      <c r="A732" s="176"/>
      <c r="B732" s="176"/>
      <c r="C732" s="176"/>
      <c r="D732" s="176"/>
      <c r="E732" s="176"/>
    </row>
    <row r="733" spans="1:5" ht="15" customHeight="1" x14ac:dyDescent="0.2">
      <c r="A733" s="176"/>
      <c r="B733" s="176"/>
      <c r="C733" s="176"/>
      <c r="D733" s="176"/>
      <c r="E733" s="176"/>
    </row>
    <row r="734" spans="1:5" ht="15" customHeight="1" x14ac:dyDescent="0.2">
      <c r="A734" s="176"/>
      <c r="B734" s="176"/>
      <c r="C734" s="176"/>
      <c r="D734" s="176"/>
      <c r="E734" s="176"/>
    </row>
    <row r="735" spans="1:5" ht="15" customHeight="1" x14ac:dyDescent="0.2">
      <c r="A735" s="176"/>
      <c r="B735" s="176"/>
      <c r="C735" s="176"/>
      <c r="D735" s="176"/>
      <c r="E735" s="176"/>
    </row>
    <row r="736" spans="1:5" ht="15" customHeight="1" x14ac:dyDescent="0.2">
      <c r="A736" s="176"/>
      <c r="B736" s="176"/>
      <c r="C736" s="176"/>
      <c r="D736" s="176"/>
      <c r="E736" s="176"/>
    </row>
    <row r="737" spans="1:5" ht="15" customHeight="1" x14ac:dyDescent="0.2">
      <c r="A737" s="176"/>
      <c r="B737" s="176"/>
      <c r="C737" s="176"/>
      <c r="D737" s="176"/>
      <c r="E737" s="176"/>
    </row>
    <row r="738" spans="1:5" ht="15" customHeight="1" x14ac:dyDescent="0.2">
      <c r="A738" s="176"/>
      <c r="B738" s="176"/>
      <c r="C738" s="176"/>
      <c r="D738" s="176"/>
      <c r="E738" s="176"/>
    </row>
    <row r="739" spans="1:5" ht="15" customHeight="1" x14ac:dyDescent="0.2">
      <c r="A739" s="125"/>
      <c r="B739" s="125"/>
      <c r="C739" s="125"/>
      <c r="D739" s="125"/>
      <c r="E739" s="125"/>
    </row>
    <row r="740" spans="1:5" ht="15" customHeight="1" x14ac:dyDescent="0.25">
      <c r="A740" s="58" t="s">
        <v>1</v>
      </c>
      <c r="B740" s="45"/>
      <c r="C740" s="45"/>
      <c r="D740" s="45"/>
      <c r="E740" s="45"/>
    </row>
    <row r="741" spans="1:5" ht="15" customHeight="1" x14ac:dyDescent="0.2">
      <c r="A741" s="61" t="s">
        <v>37</v>
      </c>
      <c r="E741" t="s">
        <v>38</v>
      </c>
    </row>
    <row r="742" spans="1:5" ht="15" customHeight="1" x14ac:dyDescent="0.25">
      <c r="B742" s="58"/>
      <c r="C742" s="45"/>
      <c r="D742" s="45"/>
      <c r="E742" s="46"/>
    </row>
    <row r="743" spans="1:5" ht="15" customHeight="1" x14ac:dyDescent="0.2">
      <c r="A743" s="64"/>
      <c r="B743" s="64"/>
      <c r="C743" s="47" t="s">
        <v>40</v>
      </c>
      <c r="D743" s="48" t="s">
        <v>41</v>
      </c>
      <c r="E743" s="66" t="s">
        <v>42</v>
      </c>
    </row>
    <row r="744" spans="1:5" ht="15" customHeight="1" x14ac:dyDescent="0.2">
      <c r="A744" s="118"/>
      <c r="B744" s="122"/>
      <c r="C744" s="75"/>
      <c r="D744" s="68" t="s">
        <v>112</v>
      </c>
      <c r="E744" s="53">
        <v>1499553</v>
      </c>
    </row>
    <row r="745" spans="1:5" ht="15" customHeight="1" x14ac:dyDescent="0.2">
      <c r="A745" s="118"/>
      <c r="B745" s="122"/>
      <c r="C745" s="70" t="s">
        <v>44</v>
      </c>
      <c r="D745" s="111"/>
      <c r="E745" s="112">
        <f>SUM(E744:E744)</f>
        <v>1499553</v>
      </c>
    </row>
    <row r="746" spans="1:5" ht="15" customHeight="1" x14ac:dyDescent="0.2"/>
    <row r="747" spans="1:5" ht="15" customHeight="1" x14ac:dyDescent="0.25">
      <c r="A747" s="38" t="s">
        <v>16</v>
      </c>
      <c r="B747" s="40"/>
      <c r="C747" s="40"/>
      <c r="D747" s="43"/>
      <c r="E747" s="43"/>
    </row>
    <row r="748" spans="1:5" ht="15" customHeight="1" x14ac:dyDescent="0.2">
      <c r="A748" s="41" t="s">
        <v>54</v>
      </c>
      <c r="B748" s="40"/>
      <c r="C748" s="40"/>
      <c r="D748" s="40"/>
      <c r="E748" s="42" t="s">
        <v>250</v>
      </c>
    </row>
    <row r="749" spans="1:5" ht="15" customHeight="1" x14ac:dyDescent="0.2">
      <c r="A749" s="83"/>
      <c r="B749" s="84"/>
      <c r="C749" s="40"/>
      <c r="D749" s="83"/>
      <c r="E749" s="85"/>
    </row>
    <row r="750" spans="1:5" ht="15" customHeight="1" x14ac:dyDescent="0.2">
      <c r="B750" s="64"/>
      <c r="C750" s="66" t="s">
        <v>40</v>
      </c>
      <c r="D750" s="81" t="s">
        <v>49</v>
      </c>
      <c r="E750" s="66" t="s">
        <v>42</v>
      </c>
    </row>
    <row r="751" spans="1:5" ht="15" customHeight="1" x14ac:dyDescent="0.2">
      <c r="B751" s="126"/>
      <c r="C751" s="75">
        <v>6172</v>
      </c>
      <c r="D751" s="89" t="s">
        <v>64</v>
      </c>
      <c r="E751" s="53">
        <f>1416244.5+83308.5</f>
        <v>1499553</v>
      </c>
    </row>
    <row r="752" spans="1:5" ht="15" customHeight="1" x14ac:dyDescent="0.2">
      <c r="B752" s="127"/>
      <c r="C752" s="70" t="s">
        <v>44</v>
      </c>
      <c r="D752" s="71"/>
      <c r="E752" s="72">
        <f>SUM(E751:E751)</f>
        <v>1499553</v>
      </c>
    </row>
    <row r="753" spans="1:5" ht="15" customHeight="1" x14ac:dyDescent="0.2"/>
    <row r="754" spans="1:5" ht="15" customHeight="1" x14ac:dyDescent="0.2"/>
    <row r="755" spans="1:5" ht="15" customHeight="1" x14ac:dyDescent="0.25">
      <c r="A755" s="35" t="s">
        <v>251</v>
      </c>
    </row>
    <row r="756" spans="1:5" ht="15" customHeight="1" x14ac:dyDescent="0.2">
      <c r="A756" s="178" t="s">
        <v>35</v>
      </c>
      <c r="B756" s="178"/>
      <c r="C756" s="178"/>
      <c r="D756" s="178"/>
      <c r="E756" s="178"/>
    </row>
    <row r="757" spans="1:5" ht="15" customHeight="1" x14ac:dyDescent="0.2">
      <c r="A757" s="178" t="s">
        <v>36</v>
      </c>
      <c r="B757" s="178"/>
      <c r="C757" s="178"/>
      <c r="D757" s="178"/>
      <c r="E757" s="178"/>
    </row>
    <row r="758" spans="1:5" ht="15" customHeight="1" x14ac:dyDescent="0.2">
      <c r="A758" s="176" t="s">
        <v>252</v>
      </c>
      <c r="B758" s="176"/>
      <c r="C758" s="176"/>
      <c r="D758" s="176"/>
      <c r="E758" s="176"/>
    </row>
    <row r="759" spans="1:5" ht="15" customHeight="1" x14ac:dyDescent="0.2">
      <c r="A759" s="176"/>
      <c r="B759" s="176"/>
      <c r="C759" s="176"/>
      <c r="D759" s="176"/>
      <c r="E759" s="176"/>
    </row>
    <row r="760" spans="1:5" ht="15" customHeight="1" x14ac:dyDescent="0.2">
      <c r="A760" s="176"/>
      <c r="B760" s="176"/>
      <c r="C760" s="176"/>
      <c r="D760" s="176"/>
      <c r="E760" s="176"/>
    </row>
    <row r="761" spans="1:5" ht="15" customHeight="1" x14ac:dyDescent="0.2">
      <c r="A761" s="176"/>
      <c r="B761" s="176"/>
      <c r="C761" s="176"/>
      <c r="D761" s="176"/>
      <c r="E761" s="176"/>
    </row>
    <row r="762" spans="1:5" ht="15" customHeight="1" x14ac:dyDescent="0.2">
      <c r="A762" s="176"/>
      <c r="B762" s="176"/>
      <c r="C762" s="176"/>
      <c r="D762" s="176"/>
      <c r="E762" s="176"/>
    </row>
    <row r="763" spans="1:5" ht="15" customHeight="1" x14ac:dyDescent="0.2">
      <c r="A763" s="176"/>
      <c r="B763" s="176"/>
      <c r="C763" s="176"/>
      <c r="D763" s="176"/>
      <c r="E763" s="176"/>
    </row>
    <row r="764" spans="1:5" ht="15" customHeight="1" x14ac:dyDescent="0.2">
      <c r="A764" s="176"/>
      <c r="B764" s="176"/>
      <c r="C764" s="176"/>
      <c r="D764" s="176"/>
      <c r="E764" s="176"/>
    </row>
    <row r="765" spans="1:5" ht="15" customHeight="1" x14ac:dyDescent="0.2">
      <c r="A765" s="176"/>
      <c r="B765" s="176"/>
      <c r="C765" s="176"/>
      <c r="D765" s="176"/>
      <c r="E765" s="176"/>
    </row>
    <row r="766" spans="1:5" ht="15" customHeight="1" x14ac:dyDescent="0.2">
      <c r="A766" s="36"/>
      <c r="B766" s="37"/>
      <c r="C766" s="36"/>
      <c r="D766" s="36"/>
      <c r="E766" s="36"/>
    </row>
    <row r="767" spans="1:5" ht="15" customHeight="1" x14ac:dyDescent="0.25">
      <c r="A767" s="38" t="s">
        <v>1</v>
      </c>
      <c r="B767" s="39"/>
      <c r="C767" s="40"/>
      <c r="D767" s="40"/>
      <c r="E767" s="40"/>
    </row>
    <row r="768" spans="1:5" ht="15" customHeight="1" x14ac:dyDescent="0.2">
      <c r="A768" s="41" t="s">
        <v>37</v>
      </c>
      <c r="B768" s="39"/>
      <c r="C768" s="40"/>
      <c r="D768" s="40"/>
      <c r="E768" s="42" t="s">
        <v>38</v>
      </c>
    </row>
    <row r="769" spans="1:5" ht="15" customHeight="1" x14ac:dyDescent="0.25">
      <c r="A769" s="43"/>
      <c r="B769" s="44"/>
      <c r="C769" s="45"/>
      <c r="D769" s="45"/>
      <c r="E769" s="46"/>
    </row>
    <row r="770" spans="1:5" ht="15" customHeight="1" x14ac:dyDescent="0.2">
      <c r="B770" s="47" t="s">
        <v>39</v>
      </c>
      <c r="C770" s="47" t="s">
        <v>40</v>
      </c>
      <c r="D770" s="48" t="s">
        <v>41</v>
      </c>
      <c r="E770" s="49" t="s">
        <v>42</v>
      </c>
    </row>
    <row r="771" spans="1:5" ht="15" customHeight="1" x14ac:dyDescent="0.2">
      <c r="B771" s="50">
        <v>107517016</v>
      </c>
      <c r="C771" s="51"/>
      <c r="D771" s="169" t="s">
        <v>43</v>
      </c>
      <c r="E771" s="53">
        <v>658932.38</v>
      </c>
    </row>
    <row r="772" spans="1:5" ht="15" customHeight="1" x14ac:dyDescent="0.2">
      <c r="B772" s="54"/>
      <c r="C772" s="55" t="s">
        <v>44</v>
      </c>
      <c r="D772" s="56"/>
      <c r="E772" s="57">
        <f>SUM(E771:E771)</f>
        <v>658932.38</v>
      </c>
    </row>
    <row r="773" spans="1:5" ht="15" customHeight="1" x14ac:dyDescent="0.2"/>
    <row r="774" spans="1:5" ht="15" customHeight="1" x14ac:dyDescent="0.25">
      <c r="A774" s="58" t="s">
        <v>16</v>
      </c>
      <c r="B774" s="45"/>
      <c r="C774" s="45"/>
      <c r="D774" s="45"/>
      <c r="E774" s="45"/>
    </row>
    <row r="775" spans="1:5" ht="15" customHeight="1" x14ac:dyDescent="0.2">
      <c r="A775" s="61" t="s">
        <v>45</v>
      </c>
      <c r="B775" s="62"/>
      <c r="C775" s="62"/>
      <c r="D775" s="62"/>
      <c r="E775" s="43" t="s">
        <v>46</v>
      </c>
    </row>
    <row r="776" spans="1:5" ht="15" customHeight="1" x14ac:dyDescent="0.25">
      <c r="A776" s="58"/>
      <c r="B776" s="43"/>
      <c r="C776" s="45"/>
      <c r="D776" s="45"/>
      <c r="E776" s="46"/>
    </row>
    <row r="777" spans="1:5" ht="15" customHeight="1" x14ac:dyDescent="0.2">
      <c r="A777" s="64"/>
      <c r="B777" s="66" t="s">
        <v>39</v>
      </c>
      <c r="C777" s="47" t="s">
        <v>40</v>
      </c>
      <c r="D777" s="73" t="s">
        <v>41</v>
      </c>
      <c r="E777" s="49" t="s">
        <v>42</v>
      </c>
    </row>
    <row r="778" spans="1:5" ht="15" customHeight="1" x14ac:dyDescent="0.2">
      <c r="A778" s="74"/>
      <c r="B778" s="50">
        <v>107517016</v>
      </c>
      <c r="C778" s="75"/>
      <c r="D778" s="76" t="s">
        <v>48</v>
      </c>
      <c r="E778" s="53">
        <v>658932.38</v>
      </c>
    </row>
    <row r="779" spans="1:5" ht="15" customHeight="1" x14ac:dyDescent="0.2">
      <c r="A779" s="77"/>
      <c r="B779" s="78"/>
      <c r="C779" s="55" t="s">
        <v>44</v>
      </c>
      <c r="D779" s="79"/>
      <c r="E779" s="80">
        <f>SUM(E778:E778)</f>
        <v>658932.38</v>
      </c>
    </row>
    <row r="780" spans="1:5" ht="15" customHeight="1" x14ac:dyDescent="0.2"/>
    <row r="781" spans="1:5" ht="15" customHeight="1" x14ac:dyDescent="0.25">
      <c r="A781" s="35" t="s">
        <v>253</v>
      </c>
      <c r="B781" s="43"/>
      <c r="C781" s="43"/>
      <c r="D781" s="43"/>
      <c r="E781" s="43"/>
    </row>
    <row r="782" spans="1:5" ht="15" customHeight="1" x14ac:dyDescent="0.2">
      <c r="A782" s="178" t="s">
        <v>35</v>
      </c>
      <c r="B782" s="178"/>
      <c r="C782" s="178"/>
      <c r="D782" s="178"/>
      <c r="E782" s="178"/>
    </row>
    <row r="783" spans="1:5" ht="15" customHeight="1" x14ac:dyDescent="0.2">
      <c r="A783" s="178" t="s">
        <v>254</v>
      </c>
      <c r="B783" s="178"/>
      <c r="C783" s="178"/>
      <c r="D783" s="178"/>
      <c r="E783" s="178"/>
    </row>
    <row r="784" spans="1:5" ht="15" customHeight="1" x14ac:dyDescent="0.2">
      <c r="A784" s="176" t="s">
        <v>255</v>
      </c>
      <c r="B784" s="176"/>
      <c r="C784" s="176"/>
      <c r="D784" s="176"/>
      <c r="E784" s="176"/>
    </row>
    <row r="785" spans="1:5" ht="15" customHeight="1" x14ac:dyDescent="0.2">
      <c r="A785" s="176"/>
      <c r="B785" s="176"/>
      <c r="C785" s="176"/>
      <c r="D785" s="176"/>
      <c r="E785" s="176"/>
    </row>
    <row r="786" spans="1:5" ht="15" customHeight="1" x14ac:dyDescent="0.2">
      <c r="A786" s="176"/>
      <c r="B786" s="176"/>
      <c r="C786" s="176"/>
      <c r="D786" s="176"/>
      <c r="E786" s="176"/>
    </row>
    <row r="787" spans="1:5" ht="15" customHeight="1" x14ac:dyDescent="0.2">
      <c r="A787" s="176"/>
      <c r="B787" s="176"/>
      <c r="C787" s="176"/>
      <c r="D787" s="176"/>
      <c r="E787" s="176"/>
    </row>
    <row r="788" spans="1:5" ht="15" customHeight="1" x14ac:dyDescent="0.2">
      <c r="A788" s="176"/>
      <c r="B788" s="176"/>
      <c r="C788" s="176"/>
      <c r="D788" s="176"/>
      <c r="E788" s="176"/>
    </row>
    <row r="789" spans="1:5" ht="15" customHeight="1" x14ac:dyDescent="0.2">
      <c r="A789" s="125"/>
      <c r="B789" s="125"/>
      <c r="C789" s="125"/>
      <c r="D789" s="125"/>
      <c r="E789" s="125"/>
    </row>
    <row r="790" spans="1:5" ht="15" customHeight="1" x14ac:dyDescent="0.25">
      <c r="A790" s="38" t="s">
        <v>1</v>
      </c>
      <c r="B790" s="40"/>
      <c r="C790" s="40"/>
      <c r="D790" s="40"/>
      <c r="E790" s="40"/>
    </row>
    <row r="791" spans="1:5" ht="15" customHeight="1" x14ac:dyDescent="0.2">
      <c r="A791" s="61" t="s">
        <v>37</v>
      </c>
      <c r="B791" s="40"/>
      <c r="C791" s="40"/>
      <c r="D791" s="40"/>
      <c r="E791" s="42" t="s">
        <v>38</v>
      </c>
    </row>
    <row r="792" spans="1:5" ht="15" customHeight="1" x14ac:dyDescent="0.25">
      <c r="A792" s="43"/>
      <c r="B792" s="58"/>
      <c r="C792" s="45"/>
      <c r="D792" s="45"/>
      <c r="E792" s="46"/>
    </row>
    <row r="793" spans="1:5" ht="15" customHeight="1" x14ac:dyDescent="0.2">
      <c r="A793" s="43"/>
      <c r="B793" s="47" t="s">
        <v>39</v>
      </c>
      <c r="C793" s="47" t="s">
        <v>40</v>
      </c>
      <c r="D793" s="48" t="s">
        <v>41</v>
      </c>
      <c r="E793" s="49" t="s">
        <v>42</v>
      </c>
    </row>
    <row r="794" spans="1:5" ht="15" customHeight="1" x14ac:dyDescent="0.2">
      <c r="A794" s="43"/>
      <c r="B794" s="115">
        <v>104513013</v>
      </c>
      <c r="C794" s="154"/>
      <c r="D794" s="52" t="s">
        <v>43</v>
      </c>
      <c r="E794" s="53">
        <v>158427.67000000001</v>
      </c>
    </row>
    <row r="795" spans="1:5" ht="15" customHeight="1" x14ac:dyDescent="0.2">
      <c r="A795" s="43"/>
      <c r="B795" s="115">
        <v>104113013</v>
      </c>
      <c r="C795" s="154"/>
      <c r="D795" s="169" t="s">
        <v>43</v>
      </c>
      <c r="E795" s="53">
        <v>18638.55</v>
      </c>
    </row>
    <row r="796" spans="1:5" ht="15" customHeight="1" x14ac:dyDescent="0.2">
      <c r="A796" s="43"/>
      <c r="B796" s="54"/>
      <c r="C796" s="55" t="s">
        <v>44</v>
      </c>
      <c r="D796" s="56"/>
      <c r="E796" s="57">
        <f>SUM(E794:E795)</f>
        <v>177066.22</v>
      </c>
    </row>
    <row r="797" spans="1:5" ht="15" customHeight="1" x14ac:dyDescent="0.25">
      <c r="A797" s="113"/>
      <c r="B797" s="83"/>
      <c r="C797" s="83"/>
      <c r="D797" s="83"/>
      <c r="E797" s="83"/>
    </row>
    <row r="798" spans="1:5" ht="15" customHeight="1" x14ac:dyDescent="0.25">
      <c r="A798" s="58" t="s">
        <v>16</v>
      </c>
      <c r="B798" s="45"/>
      <c r="C798" s="45"/>
      <c r="D798" s="45"/>
      <c r="E798" s="45"/>
    </row>
    <row r="799" spans="1:5" ht="15" customHeight="1" x14ac:dyDescent="0.2">
      <c r="A799" s="61" t="s">
        <v>45</v>
      </c>
      <c r="B799" s="43"/>
      <c r="C799" s="43"/>
      <c r="D799" s="43"/>
      <c r="E799" s="43" t="s">
        <v>46</v>
      </c>
    </row>
    <row r="800" spans="1:5" ht="15" customHeight="1" x14ac:dyDescent="0.2">
      <c r="A800" s="43"/>
      <c r="B800" s="132"/>
      <c r="C800" s="45"/>
      <c r="D800" s="43"/>
      <c r="E800" s="133"/>
    </row>
    <row r="801" spans="1:5" ht="15" customHeight="1" x14ac:dyDescent="0.2">
      <c r="A801" s="43"/>
      <c r="B801" s="66" t="s">
        <v>39</v>
      </c>
      <c r="C801" s="47" t="s">
        <v>40</v>
      </c>
      <c r="D801" s="73" t="s">
        <v>41</v>
      </c>
      <c r="E801" s="49" t="s">
        <v>42</v>
      </c>
    </row>
    <row r="802" spans="1:5" ht="15" customHeight="1" x14ac:dyDescent="0.2">
      <c r="A802" s="43"/>
      <c r="B802" s="115">
        <v>104513013</v>
      </c>
      <c r="C802" s="99"/>
      <c r="D802" s="76" t="s">
        <v>48</v>
      </c>
      <c r="E802" s="53">
        <v>158427.67000000001</v>
      </c>
    </row>
    <row r="803" spans="1:5" ht="15" customHeight="1" x14ac:dyDescent="0.2">
      <c r="A803" s="43"/>
      <c r="B803" s="115">
        <v>104113013</v>
      </c>
      <c r="C803" s="99"/>
      <c r="D803" s="76" t="s">
        <v>48</v>
      </c>
      <c r="E803" s="53">
        <v>18638.55</v>
      </c>
    </row>
    <row r="804" spans="1:5" ht="15" customHeight="1" x14ac:dyDescent="0.2">
      <c r="A804" s="43"/>
      <c r="B804" s="54"/>
      <c r="C804" s="55" t="s">
        <v>44</v>
      </c>
      <c r="D804" s="79"/>
      <c r="E804" s="80">
        <f>SUM(E802:E803)</f>
        <v>177066.22</v>
      </c>
    </row>
    <row r="805" spans="1:5" ht="15" customHeight="1" x14ac:dyDescent="0.2"/>
    <row r="806" spans="1:5" ht="15" customHeight="1" x14ac:dyDescent="0.2"/>
    <row r="807" spans="1:5" ht="15" customHeight="1" x14ac:dyDescent="0.25">
      <c r="A807" s="35" t="s">
        <v>256</v>
      </c>
      <c r="B807" s="43"/>
      <c r="C807" s="43"/>
      <c r="D807" s="43"/>
      <c r="E807" s="43"/>
    </row>
    <row r="808" spans="1:5" ht="15" customHeight="1" x14ac:dyDescent="0.2">
      <c r="A808" s="177" t="s">
        <v>118</v>
      </c>
      <c r="B808" s="177"/>
      <c r="C808" s="177"/>
      <c r="D808" s="177"/>
      <c r="E808" s="177"/>
    </row>
    <row r="809" spans="1:5" ht="15" customHeight="1" x14ac:dyDescent="0.2">
      <c r="A809" s="177"/>
      <c r="B809" s="177"/>
      <c r="C809" s="177"/>
      <c r="D809" s="177"/>
      <c r="E809" s="177"/>
    </row>
    <row r="810" spans="1:5" ht="15" customHeight="1" x14ac:dyDescent="0.2">
      <c r="A810" s="176" t="s">
        <v>257</v>
      </c>
      <c r="B810" s="176"/>
      <c r="C810" s="176"/>
      <c r="D810" s="176"/>
      <c r="E810" s="176"/>
    </row>
    <row r="811" spans="1:5" ht="15" customHeight="1" x14ac:dyDescent="0.2">
      <c r="A811" s="176"/>
      <c r="B811" s="176"/>
      <c r="C811" s="176"/>
      <c r="D811" s="176"/>
      <c r="E811" s="176"/>
    </row>
    <row r="812" spans="1:5" ht="15" customHeight="1" x14ac:dyDescent="0.2">
      <c r="A812" s="176"/>
      <c r="B812" s="176"/>
      <c r="C812" s="176"/>
      <c r="D812" s="176"/>
      <c r="E812" s="176"/>
    </row>
    <row r="813" spans="1:5" ht="15" customHeight="1" x14ac:dyDescent="0.2">
      <c r="A813" s="176"/>
      <c r="B813" s="176"/>
      <c r="C813" s="176"/>
      <c r="D813" s="176"/>
      <c r="E813" s="176"/>
    </row>
    <row r="814" spans="1:5" ht="15" customHeight="1" x14ac:dyDescent="0.2">
      <c r="A814" s="176"/>
      <c r="B814" s="176"/>
      <c r="C814" s="176"/>
      <c r="D814" s="176"/>
      <c r="E814" s="176"/>
    </row>
    <row r="815" spans="1:5" ht="15" customHeight="1" x14ac:dyDescent="0.2">
      <c r="A815" s="176"/>
      <c r="B815" s="176"/>
      <c r="C815" s="176"/>
      <c r="D815" s="176"/>
      <c r="E815" s="176"/>
    </row>
    <row r="816" spans="1:5" ht="15" customHeight="1" x14ac:dyDescent="0.2">
      <c r="A816" s="176"/>
      <c r="B816" s="176"/>
      <c r="C816" s="176"/>
      <c r="D816" s="176"/>
      <c r="E816" s="176"/>
    </row>
    <row r="817" spans="1:5" ht="15" customHeight="1" x14ac:dyDescent="0.2">
      <c r="A817" s="176"/>
      <c r="B817" s="176"/>
      <c r="C817" s="176"/>
      <c r="D817" s="176"/>
      <c r="E817" s="176"/>
    </row>
    <row r="818" spans="1:5" ht="15" customHeight="1" x14ac:dyDescent="0.2">
      <c r="A818" s="176"/>
      <c r="B818" s="176"/>
      <c r="C818" s="176"/>
      <c r="D818" s="176"/>
      <c r="E818" s="176"/>
    </row>
    <row r="819" spans="1:5" ht="15" customHeight="1" x14ac:dyDescent="0.2"/>
    <row r="820" spans="1:5" ht="15" customHeight="1" x14ac:dyDescent="0.25">
      <c r="A820" s="38" t="s">
        <v>16</v>
      </c>
      <c r="B820" s="40"/>
      <c r="C820" s="40"/>
      <c r="D820" s="40"/>
      <c r="E820" s="40"/>
    </row>
    <row r="821" spans="1:5" ht="15" customHeight="1" x14ac:dyDescent="0.2">
      <c r="A821" s="41" t="s">
        <v>37</v>
      </c>
      <c r="B821" s="40"/>
      <c r="C821" s="40"/>
      <c r="D821" s="40"/>
      <c r="E821" s="42" t="s">
        <v>38</v>
      </c>
    </row>
    <row r="822" spans="1:5" ht="15" customHeight="1" x14ac:dyDescent="0.25">
      <c r="A822" s="38"/>
      <c r="B822" s="105"/>
      <c r="C822" s="40"/>
      <c r="D822" s="40"/>
      <c r="E822" s="106"/>
    </row>
    <row r="823" spans="1:5" ht="15" customHeight="1" x14ac:dyDescent="0.2">
      <c r="B823" s="66" t="s">
        <v>39</v>
      </c>
      <c r="C823" s="66" t="s">
        <v>40</v>
      </c>
      <c r="D823" s="117" t="s">
        <v>49</v>
      </c>
      <c r="E823" s="49" t="s">
        <v>42</v>
      </c>
    </row>
    <row r="824" spans="1:5" ht="15" customHeight="1" x14ac:dyDescent="0.2">
      <c r="B824" s="129">
        <v>13307</v>
      </c>
      <c r="C824" s="130">
        <v>4324</v>
      </c>
      <c r="D824" s="119" t="s">
        <v>50</v>
      </c>
      <c r="E824" s="131">
        <v>-202160</v>
      </c>
    </row>
    <row r="825" spans="1:5" ht="15" customHeight="1" x14ac:dyDescent="0.2">
      <c r="B825" s="78"/>
      <c r="C825" s="70" t="s">
        <v>44</v>
      </c>
      <c r="D825" s="111"/>
      <c r="E825" s="112">
        <f>SUM(E824:E824)</f>
        <v>-202160</v>
      </c>
    </row>
    <row r="826" spans="1:5" ht="15" customHeight="1" x14ac:dyDescent="0.2"/>
    <row r="827" spans="1:5" ht="15" customHeight="1" x14ac:dyDescent="0.25">
      <c r="A827" s="58" t="s">
        <v>16</v>
      </c>
      <c r="B827" s="45"/>
      <c r="C827" s="45"/>
      <c r="D827" s="45"/>
      <c r="E827" s="45"/>
    </row>
    <row r="828" spans="1:5" ht="15" customHeight="1" x14ac:dyDescent="0.2">
      <c r="A828" s="61" t="s">
        <v>120</v>
      </c>
      <c r="B828" s="62"/>
      <c r="C828" s="62"/>
      <c r="D828" s="62"/>
      <c r="E828" s="62" t="s">
        <v>121</v>
      </c>
    </row>
    <row r="829" spans="1:5" ht="15" customHeight="1" x14ac:dyDescent="0.2">
      <c r="A829" s="62"/>
      <c r="B829" s="132"/>
      <c r="C829" s="45"/>
      <c r="D829" s="62"/>
      <c r="E829" s="133"/>
    </row>
    <row r="830" spans="1:5" ht="15" customHeight="1" x14ac:dyDescent="0.2">
      <c r="B830" s="66" t="s">
        <v>39</v>
      </c>
      <c r="C830" s="47" t="s">
        <v>40</v>
      </c>
      <c r="D830" s="73" t="s">
        <v>41</v>
      </c>
      <c r="E830" s="49" t="s">
        <v>42</v>
      </c>
    </row>
    <row r="831" spans="1:5" ht="15" customHeight="1" x14ac:dyDescent="0.2">
      <c r="B831" s="129">
        <v>13307</v>
      </c>
      <c r="C831" s="65"/>
      <c r="D831" s="76" t="s">
        <v>48</v>
      </c>
      <c r="E831" s="134">
        <v>45600</v>
      </c>
    </row>
    <row r="832" spans="1:5" ht="15" customHeight="1" x14ac:dyDescent="0.2">
      <c r="B832" s="78"/>
      <c r="C832" s="55" t="s">
        <v>44</v>
      </c>
      <c r="D832" s="79"/>
      <c r="E832" s="80">
        <f>SUM(E831:E831)</f>
        <v>45600</v>
      </c>
    </row>
    <row r="833" spans="1:5" ht="15" customHeight="1" x14ac:dyDescent="0.2">
      <c r="A833" s="62"/>
      <c r="B833" s="62"/>
      <c r="C833" s="62"/>
      <c r="D833" s="62"/>
      <c r="E833" s="62"/>
    </row>
    <row r="834" spans="1:5" ht="15" customHeight="1" x14ac:dyDescent="0.25">
      <c r="A834" s="58" t="s">
        <v>16</v>
      </c>
      <c r="B834" s="45"/>
      <c r="C834" s="45"/>
      <c r="D834" s="45"/>
      <c r="E834" s="45"/>
    </row>
    <row r="835" spans="1:5" ht="15" customHeight="1" x14ac:dyDescent="0.2">
      <c r="A835" s="61" t="s">
        <v>122</v>
      </c>
      <c r="B835" s="62"/>
      <c r="C835" s="62"/>
      <c r="D835" s="62"/>
      <c r="E835" s="62" t="s">
        <v>123</v>
      </c>
    </row>
    <row r="836" spans="1:5" ht="15" customHeight="1" x14ac:dyDescent="0.2">
      <c r="A836" s="62"/>
      <c r="B836" s="132"/>
      <c r="C836" s="45"/>
      <c r="D836" s="62"/>
      <c r="E836" s="133"/>
    </row>
    <row r="837" spans="1:5" ht="15" customHeight="1" x14ac:dyDescent="0.2">
      <c r="A837" s="86"/>
      <c r="B837" s="66" t="s">
        <v>39</v>
      </c>
      <c r="C837" s="47" t="s">
        <v>40</v>
      </c>
      <c r="D837" s="73" t="s">
        <v>41</v>
      </c>
      <c r="E837" s="49" t="s">
        <v>42</v>
      </c>
    </row>
    <row r="838" spans="1:5" ht="15" customHeight="1" x14ac:dyDescent="0.2">
      <c r="A838" s="135"/>
      <c r="B838" s="129">
        <v>13307</v>
      </c>
      <c r="C838" s="65"/>
      <c r="D838" s="76" t="s">
        <v>48</v>
      </c>
      <c r="E838" s="136">
        <v>156560</v>
      </c>
    </row>
    <row r="839" spans="1:5" ht="15" customHeight="1" x14ac:dyDescent="0.2">
      <c r="A839" s="137"/>
      <c r="B839" s="78"/>
      <c r="C839" s="55" t="s">
        <v>44</v>
      </c>
      <c r="D839" s="79"/>
      <c r="E839" s="80">
        <f>SUM(E838)</f>
        <v>156560</v>
      </c>
    </row>
    <row r="840" spans="1:5" ht="15" customHeight="1" x14ac:dyDescent="0.2"/>
    <row r="841" spans="1:5" ht="15" customHeight="1" x14ac:dyDescent="0.2"/>
    <row r="842" spans="1:5" ht="15" customHeight="1" x14ac:dyDescent="0.25">
      <c r="A842" s="35" t="s">
        <v>258</v>
      </c>
      <c r="B842" s="43"/>
      <c r="C842" s="43"/>
      <c r="D842" s="43"/>
      <c r="E842" s="43"/>
    </row>
    <row r="843" spans="1:5" ht="15" customHeight="1" x14ac:dyDescent="0.2">
      <c r="A843" s="178" t="s">
        <v>182</v>
      </c>
      <c r="B843" s="178"/>
      <c r="C843" s="178"/>
      <c r="D843" s="178"/>
      <c r="E843" s="178"/>
    </row>
    <row r="844" spans="1:5" ht="15" customHeight="1" x14ac:dyDescent="0.2">
      <c r="A844" s="178"/>
      <c r="B844" s="178"/>
      <c r="C844" s="178"/>
      <c r="D844" s="178"/>
      <c r="E844" s="178"/>
    </row>
    <row r="845" spans="1:5" ht="15" customHeight="1" x14ac:dyDescent="0.2">
      <c r="A845" s="176" t="s">
        <v>259</v>
      </c>
      <c r="B845" s="176"/>
      <c r="C845" s="176"/>
      <c r="D845" s="176"/>
      <c r="E845" s="176"/>
    </row>
    <row r="846" spans="1:5" ht="15" customHeight="1" x14ac:dyDescent="0.2">
      <c r="A846" s="176"/>
      <c r="B846" s="176"/>
      <c r="C846" s="176"/>
      <c r="D846" s="176"/>
      <c r="E846" s="176"/>
    </row>
    <row r="847" spans="1:5" ht="15" customHeight="1" x14ac:dyDescent="0.2">
      <c r="A847" s="176"/>
      <c r="B847" s="176"/>
      <c r="C847" s="176"/>
      <c r="D847" s="176"/>
      <c r="E847" s="176"/>
    </row>
    <row r="848" spans="1:5" ht="15" customHeight="1" x14ac:dyDescent="0.2">
      <c r="A848" s="176"/>
      <c r="B848" s="176"/>
      <c r="C848" s="176"/>
      <c r="D848" s="176"/>
      <c r="E848" s="176"/>
    </row>
    <row r="849" spans="1:5" ht="15" customHeight="1" x14ac:dyDescent="0.2">
      <c r="A849" s="176"/>
      <c r="B849" s="176"/>
      <c r="C849" s="176"/>
      <c r="D849" s="176"/>
      <c r="E849" s="176"/>
    </row>
    <row r="850" spans="1:5" ht="15" customHeight="1" x14ac:dyDescent="0.2">
      <c r="A850" s="176"/>
      <c r="B850" s="176"/>
      <c r="C850" s="176"/>
      <c r="D850" s="176"/>
      <c r="E850" s="176"/>
    </row>
    <row r="851" spans="1:5" ht="15" customHeight="1" x14ac:dyDescent="0.2">
      <c r="A851" s="176"/>
      <c r="B851" s="176"/>
      <c r="C851" s="176"/>
      <c r="D851" s="176"/>
      <c r="E851" s="176"/>
    </row>
    <row r="852" spans="1:5" ht="15" customHeight="1" x14ac:dyDescent="0.2">
      <c r="A852" s="176"/>
      <c r="B852" s="176"/>
      <c r="C852" s="176"/>
      <c r="D852" s="176"/>
      <c r="E852" s="176"/>
    </row>
    <row r="853" spans="1:5" ht="15" customHeight="1" x14ac:dyDescent="0.2">
      <c r="A853" s="176"/>
      <c r="B853" s="176"/>
      <c r="C853" s="176"/>
      <c r="D853" s="176"/>
      <c r="E853" s="176"/>
    </row>
    <row r="854" spans="1:5" ht="15" customHeight="1" x14ac:dyDescent="0.2">
      <c r="A854" s="176"/>
      <c r="B854" s="176"/>
      <c r="C854" s="176"/>
      <c r="D854" s="176"/>
      <c r="E854" s="176"/>
    </row>
    <row r="855" spans="1:5" ht="15" customHeight="1" x14ac:dyDescent="0.2">
      <c r="A855" s="176"/>
      <c r="B855" s="176"/>
      <c r="C855" s="176"/>
      <c r="D855" s="176"/>
      <c r="E855" s="176"/>
    </row>
    <row r="856" spans="1:5" ht="15" customHeight="1" x14ac:dyDescent="0.2">
      <c r="A856" s="176"/>
      <c r="B856" s="176"/>
      <c r="C856" s="176"/>
      <c r="D856" s="176"/>
      <c r="E856" s="176"/>
    </row>
    <row r="857" spans="1:5" ht="15" customHeight="1" x14ac:dyDescent="0.2">
      <c r="A857" s="176"/>
      <c r="B857" s="176"/>
      <c r="C857" s="176"/>
      <c r="D857" s="176"/>
      <c r="E857" s="176"/>
    </row>
    <row r="858" spans="1:5" ht="15" customHeight="1" x14ac:dyDescent="0.2">
      <c r="A858" s="125"/>
      <c r="B858" s="125"/>
      <c r="C858" s="125"/>
      <c r="D858" s="125"/>
      <c r="E858" s="125"/>
    </row>
    <row r="859" spans="1:5" ht="15" customHeight="1" x14ac:dyDescent="0.25">
      <c r="A859" s="38" t="s">
        <v>16</v>
      </c>
      <c r="B859" s="40"/>
      <c r="C859" s="40"/>
      <c r="D859" s="40"/>
      <c r="E859" s="40"/>
    </row>
    <row r="860" spans="1:5" ht="15" customHeight="1" x14ac:dyDescent="0.2">
      <c r="A860" s="41" t="s">
        <v>37</v>
      </c>
      <c r="B860" s="40"/>
      <c r="C860" s="40"/>
      <c r="D860" s="40"/>
      <c r="E860" s="42" t="s">
        <v>38</v>
      </c>
    </row>
    <row r="861" spans="1:5" ht="15" customHeight="1" x14ac:dyDescent="0.25">
      <c r="A861" s="83"/>
      <c r="B861" s="38"/>
      <c r="C861" s="40"/>
      <c r="D861" s="40"/>
      <c r="E861" s="106"/>
    </row>
    <row r="862" spans="1:5" ht="15" customHeight="1" x14ac:dyDescent="0.2">
      <c r="A862" s="86"/>
      <c r="B862" s="64"/>
      <c r="C862" s="66" t="s">
        <v>40</v>
      </c>
      <c r="D862" s="81" t="s">
        <v>49</v>
      </c>
      <c r="E862" s="66" t="s">
        <v>42</v>
      </c>
    </row>
    <row r="863" spans="1:5" ht="15" customHeight="1" x14ac:dyDescent="0.2">
      <c r="A863" s="118"/>
      <c r="B863" s="122"/>
      <c r="C863" s="75">
        <v>6409</v>
      </c>
      <c r="D863" s="89" t="s">
        <v>50</v>
      </c>
      <c r="E863" s="53">
        <v>-15000000</v>
      </c>
    </row>
    <row r="864" spans="1:5" ht="15" customHeight="1" x14ac:dyDescent="0.2">
      <c r="A864" s="90"/>
      <c r="B864" s="140"/>
      <c r="C864" s="70" t="s">
        <v>44</v>
      </c>
      <c r="D864" s="71"/>
      <c r="E864" s="72">
        <f>SUM(E863)</f>
        <v>-15000000</v>
      </c>
    </row>
    <row r="865" spans="1:5" ht="15" customHeight="1" x14ac:dyDescent="0.2"/>
    <row r="866" spans="1:5" ht="15" customHeight="1" x14ac:dyDescent="0.25">
      <c r="A866" s="58" t="s">
        <v>16</v>
      </c>
      <c r="B866" s="147"/>
      <c r="C866" s="45"/>
      <c r="D866" s="45"/>
      <c r="E866" s="43"/>
    </row>
    <row r="867" spans="1:5" ht="15" customHeight="1" x14ac:dyDescent="0.2">
      <c r="A867" s="61" t="s">
        <v>68</v>
      </c>
      <c r="B867" s="45"/>
      <c r="C867" s="45"/>
      <c r="D867" s="45"/>
      <c r="E867" s="98" t="s">
        <v>69</v>
      </c>
    </row>
    <row r="868" spans="1:5" ht="15" customHeight="1" x14ac:dyDescent="0.2">
      <c r="A868" s="61"/>
      <c r="B868" s="147"/>
      <c r="C868" s="45"/>
      <c r="D868" s="45"/>
      <c r="E868" s="98"/>
    </row>
    <row r="869" spans="1:5" ht="15" customHeight="1" x14ac:dyDescent="0.2">
      <c r="B869" s="86"/>
      <c r="C869" s="66" t="s">
        <v>40</v>
      </c>
      <c r="D869" s="117" t="s">
        <v>49</v>
      </c>
      <c r="E869" s="66" t="s">
        <v>42</v>
      </c>
    </row>
    <row r="870" spans="1:5" ht="15" customHeight="1" x14ac:dyDescent="0.2">
      <c r="B870" s="118"/>
      <c r="C870" s="66">
        <v>5273</v>
      </c>
      <c r="D870" s="89" t="s">
        <v>65</v>
      </c>
      <c r="E870" s="53">
        <v>15000000</v>
      </c>
    </row>
    <row r="871" spans="1:5" ht="15" customHeight="1" x14ac:dyDescent="0.2">
      <c r="B871" s="90"/>
      <c r="C871" s="70" t="s">
        <v>44</v>
      </c>
      <c r="D871" s="111"/>
      <c r="E871" s="112">
        <f>SUM(E870)</f>
        <v>15000000</v>
      </c>
    </row>
    <row r="872" spans="1:5" ht="15" customHeight="1" x14ac:dyDescent="0.2"/>
    <row r="873" spans="1:5" ht="15" customHeight="1" x14ac:dyDescent="0.2"/>
    <row r="874" spans="1:5" ht="15" customHeight="1" x14ac:dyDescent="0.2"/>
    <row r="875" spans="1:5" ht="15" customHeight="1" x14ac:dyDescent="0.2"/>
    <row r="876" spans="1:5" ht="15" customHeight="1" x14ac:dyDescent="0.2"/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</sheetData>
  <mergeCells count="74">
    <mergeCell ref="A29:E34"/>
    <mergeCell ref="A2:E2"/>
    <mergeCell ref="A3:E3"/>
    <mergeCell ref="A4:E9"/>
    <mergeCell ref="A27:E27"/>
    <mergeCell ref="A28:E28"/>
    <mergeCell ref="A135:E140"/>
    <mergeCell ref="A55:E55"/>
    <mergeCell ref="A56:E56"/>
    <mergeCell ref="A57:E60"/>
    <mergeCell ref="A78:E78"/>
    <mergeCell ref="A79:E79"/>
    <mergeCell ref="A80:E86"/>
    <mergeCell ref="A107:E107"/>
    <mergeCell ref="A108:E108"/>
    <mergeCell ref="A109:E115"/>
    <mergeCell ref="A133:E133"/>
    <mergeCell ref="A134:E134"/>
    <mergeCell ref="A315:E315"/>
    <mergeCell ref="A159:E159"/>
    <mergeCell ref="A160:E166"/>
    <mergeCell ref="A193:E193"/>
    <mergeCell ref="A194:E194"/>
    <mergeCell ref="A195:E201"/>
    <mergeCell ref="A227:E227"/>
    <mergeCell ref="A228:E234"/>
    <mergeCell ref="A252:E252"/>
    <mergeCell ref="A253:E260"/>
    <mergeCell ref="A286:E286"/>
    <mergeCell ref="A287:E294"/>
    <mergeCell ref="A453:E459"/>
    <mergeCell ref="A316:E323"/>
    <mergeCell ref="A341:E341"/>
    <mergeCell ref="A342:E354"/>
    <mergeCell ref="A375:E375"/>
    <mergeCell ref="A376:E383"/>
    <mergeCell ref="A401:E401"/>
    <mergeCell ref="A402:E402"/>
    <mergeCell ref="A403:E407"/>
    <mergeCell ref="A427:E427"/>
    <mergeCell ref="A428:E434"/>
    <mergeCell ref="A452:E452"/>
    <mergeCell ref="A606:E612"/>
    <mergeCell ref="A478:E479"/>
    <mergeCell ref="A480:E486"/>
    <mergeCell ref="A504:E505"/>
    <mergeCell ref="A506:E512"/>
    <mergeCell ref="A531:E532"/>
    <mergeCell ref="A533:E539"/>
    <mergeCell ref="A557:E558"/>
    <mergeCell ref="A559:E564"/>
    <mergeCell ref="A583:E584"/>
    <mergeCell ref="A585:E592"/>
    <mergeCell ref="A604:E605"/>
    <mergeCell ref="A757:E757"/>
    <mergeCell ref="A627:E628"/>
    <mergeCell ref="A629:E636"/>
    <mergeCell ref="A648:E649"/>
    <mergeCell ref="A650:E657"/>
    <mergeCell ref="A679:E680"/>
    <mergeCell ref="A681:E687"/>
    <mergeCell ref="A699:E699"/>
    <mergeCell ref="A700:E704"/>
    <mergeCell ref="A730:E730"/>
    <mergeCell ref="A731:E738"/>
    <mergeCell ref="A756:E756"/>
    <mergeCell ref="A843:E844"/>
    <mergeCell ref="A845:E857"/>
    <mergeCell ref="A758:E765"/>
    <mergeCell ref="A782:E782"/>
    <mergeCell ref="A783:E783"/>
    <mergeCell ref="A784:E788"/>
    <mergeCell ref="A808:E809"/>
    <mergeCell ref="A810:E818"/>
  </mergeCells>
  <pageMargins left="0.98425196850393704" right="0.98425196850393704" top="0.98425196850393704" bottom="0.98425196850393704" header="0.51181102362204722" footer="0.51181102362204722"/>
  <pageSetup paperSize="9" scale="92" firstPageNumber="28" orientation="portrait" useFirstPageNumber="1" r:id="rId1"/>
  <headerFooter alignWithMargins="0">
    <oddHeader>&amp;C&amp;"Arial,Kurzíva"Příloha č. 5: Rozpočtové změny č. 126/20 - 154/20 a 158/20 - 160/20 schválené Radou Olomouckého kraje 23.3.2020</oddHeader>
    <oddFooter xml:space="preserve">&amp;L&amp;"Arial,Kurzíva"Zastupitelstvo OK 20.4.2020
6.1. - Rozpočet Olomouckého kraje 2020 - rozpočtové změny 
Příloha č.5: Rozpočtové změny č. 126/20 - 154/20 a 158/20 - 160/20 schválené Radou OK 23.3.2020&amp;R&amp;"Arial,Kurzíva"Strana &amp;P (celkem 48)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35" t="s">
        <v>175</v>
      </c>
    </row>
    <row r="2" spans="1:5" ht="15" customHeight="1" x14ac:dyDescent="0.2">
      <c r="A2" s="179" t="s">
        <v>35</v>
      </c>
      <c r="B2" s="179"/>
      <c r="C2" s="179"/>
      <c r="D2" s="179"/>
      <c r="E2" s="179"/>
    </row>
    <row r="3" spans="1:5" ht="15" customHeight="1" x14ac:dyDescent="0.2">
      <c r="A3" s="176" t="s">
        <v>176</v>
      </c>
      <c r="B3" s="176"/>
      <c r="C3" s="176"/>
      <c r="D3" s="176"/>
      <c r="E3" s="176"/>
    </row>
    <row r="4" spans="1:5" ht="15" customHeight="1" x14ac:dyDescent="0.2">
      <c r="A4" s="176"/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25"/>
      <c r="B8" s="125"/>
      <c r="C8" s="125"/>
      <c r="D8" s="125"/>
      <c r="E8" s="125"/>
    </row>
    <row r="9" spans="1:5" ht="15" customHeight="1" x14ac:dyDescent="0.25">
      <c r="A9" s="38" t="s">
        <v>1</v>
      </c>
      <c r="B9" s="45"/>
      <c r="C9" s="45"/>
      <c r="D9" s="45"/>
      <c r="E9" s="45"/>
    </row>
    <row r="10" spans="1:5" ht="15" customHeight="1" x14ac:dyDescent="0.2">
      <c r="A10" s="41" t="s">
        <v>61</v>
      </c>
      <c r="B10" s="45"/>
      <c r="C10" s="45"/>
      <c r="D10" s="45"/>
      <c r="E10" s="98" t="s">
        <v>62</v>
      </c>
    </row>
    <row r="11" spans="1:5" ht="15" customHeight="1" x14ac:dyDescent="0.25">
      <c r="A11" s="58"/>
      <c r="B11" s="43"/>
      <c r="C11" s="45"/>
      <c r="D11" s="45"/>
      <c r="E11" s="46"/>
    </row>
    <row r="12" spans="1:5" ht="15" customHeight="1" x14ac:dyDescent="0.2">
      <c r="A12" s="64"/>
      <c r="B12" s="64"/>
      <c r="C12" s="47" t="s">
        <v>40</v>
      </c>
      <c r="D12" s="48" t="s">
        <v>41</v>
      </c>
      <c r="E12" s="49" t="s">
        <v>42</v>
      </c>
    </row>
    <row r="13" spans="1:5" ht="15" customHeight="1" x14ac:dyDescent="0.2">
      <c r="A13" s="87"/>
      <c r="B13" s="87"/>
      <c r="C13" s="99">
        <v>6172</v>
      </c>
      <c r="D13" s="139" t="s">
        <v>177</v>
      </c>
      <c r="E13" s="100">
        <v>44587.26</v>
      </c>
    </row>
    <row r="14" spans="1:5" ht="15" customHeight="1" x14ac:dyDescent="0.2">
      <c r="A14" s="101"/>
      <c r="B14" s="101"/>
      <c r="C14" s="55" t="s">
        <v>44</v>
      </c>
      <c r="D14" s="56"/>
      <c r="E14" s="57">
        <f>SUM(E13:E13)</f>
        <v>44587.26</v>
      </c>
    </row>
    <row r="15" spans="1:5" ht="15" customHeight="1" x14ac:dyDescent="0.2"/>
    <row r="16" spans="1:5" ht="15" customHeight="1" x14ac:dyDescent="0.25">
      <c r="A16" s="58" t="s">
        <v>16</v>
      </c>
      <c r="B16" s="45"/>
      <c r="C16" s="45"/>
      <c r="D16" s="45"/>
      <c r="E16" s="45"/>
    </row>
    <row r="17" spans="1:5" ht="15" customHeight="1" x14ac:dyDescent="0.2">
      <c r="A17" s="41" t="s">
        <v>61</v>
      </c>
      <c r="B17" s="45"/>
      <c r="C17" s="45"/>
      <c r="D17" s="45"/>
      <c r="E17" s="98" t="s">
        <v>62</v>
      </c>
    </row>
    <row r="18" spans="1:5" ht="15" customHeight="1" x14ac:dyDescent="0.2">
      <c r="A18" s="91"/>
      <c r="B18" s="150"/>
      <c r="C18" s="45"/>
      <c r="D18" s="45"/>
      <c r="E18" s="46"/>
    </row>
    <row r="19" spans="1:5" ht="15" customHeight="1" x14ac:dyDescent="0.2">
      <c r="C19" s="66" t="s">
        <v>40</v>
      </c>
      <c r="D19" s="81" t="s">
        <v>49</v>
      </c>
      <c r="E19" s="66" t="s">
        <v>42</v>
      </c>
    </row>
    <row r="20" spans="1:5" ht="15" customHeight="1" x14ac:dyDescent="0.2">
      <c r="C20" s="75">
        <v>6172</v>
      </c>
      <c r="D20" s="89" t="s">
        <v>65</v>
      </c>
      <c r="E20" s="100">
        <v>44587.26</v>
      </c>
    </row>
    <row r="21" spans="1:5" ht="15" customHeight="1" x14ac:dyDescent="0.2">
      <c r="C21" s="70" t="s">
        <v>44</v>
      </c>
      <c r="D21" s="71"/>
      <c r="E21" s="72">
        <f>SUM(E20:E20)</f>
        <v>44587.26</v>
      </c>
    </row>
    <row r="22" spans="1:5" ht="15" customHeight="1" x14ac:dyDescent="0.2"/>
    <row r="23" spans="1:5" ht="15" customHeight="1" x14ac:dyDescent="0.2"/>
    <row r="24" spans="1:5" ht="15" customHeight="1" x14ac:dyDescent="0.25">
      <c r="A24" s="35" t="s">
        <v>178</v>
      </c>
    </row>
    <row r="25" spans="1:5" ht="15" customHeight="1" x14ac:dyDescent="0.2">
      <c r="A25" s="178" t="s">
        <v>35</v>
      </c>
      <c r="B25" s="178"/>
      <c r="C25" s="178"/>
      <c r="D25" s="178"/>
      <c r="E25" s="178"/>
    </row>
    <row r="26" spans="1:5" ht="15" customHeight="1" x14ac:dyDescent="0.2">
      <c r="A26" s="181" t="s">
        <v>179</v>
      </c>
      <c r="B26" s="181"/>
      <c r="C26" s="181"/>
      <c r="D26" s="181"/>
      <c r="E26" s="181"/>
    </row>
    <row r="27" spans="1:5" ht="15" customHeight="1" x14ac:dyDescent="0.2">
      <c r="A27" s="181"/>
      <c r="B27" s="181"/>
      <c r="C27" s="181"/>
      <c r="D27" s="181"/>
      <c r="E27" s="181"/>
    </row>
    <row r="28" spans="1:5" ht="15" customHeight="1" x14ac:dyDescent="0.2">
      <c r="A28" s="181"/>
      <c r="B28" s="181"/>
      <c r="C28" s="181"/>
      <c r="D28" s="181"/>
      <c r="E28" s="181"/>
    </row>
    <row r="29" spans="1:5" ht="15" customHeight="1" x14ac:dyDescent="0.2">
      <c r="A29" s="181"/>
      <c r="B29" s="181"/>
      <c r="C29" s="181"/>
      <c r="D29" s="181"/>
      <c r="E29" s="181"/>
    </row>
    <row r="30" spans="1:5" ht="15" customHeight="1" x14ac:dyDescent="0.2">
      <c r="A30" s="181"/>
      <c r="B30" s="181"/>
      <c r="C30" s="181"/>
      <c r="D30" s="181"/>
      <c r="E30" s="181"/>
    </row>
    <row r="31" spans="1:5" ht="15" customHeight="1" x14ac:dyDescent="0.2">
      <c r="A31" s="181"/>
      <c r="B31" s="181"/>
      <c r="C31" s="181"/>
      <c r="D31" s="181"/>
      <c r="E31" s="181"/>
    </row>
    <row r="32" spans="1:5" ht="15" customHeight="1" x14ac:dyDescent="0.2">
      <c r="A32" s="181"/>
      <c r="B32" s="181"/>
      <c r="C32" s="181"/>
      <c r="D32" s="181"/>
      <c r="E32" s="181"/>
    </row>
    <row r="33" spans="1:5" ht="15" customHeight="1" x14ac:dyDescent="0.2">
      <c r="A33" s="36"/>
      <c r="B33" s="37"/>
      <c r="C33" s="36"/>
      <c r="D33" s="36"/>
      <c r="E33" s="36"/>
    </row>
    <row r="34" spans="1:5" ht="15" customHeight="1" x14ac:dyDescent="0.2">
      <c r="A34" s="36"/>
      <c r="B34" s="37"/>
      <c r="C34" s="36"/>
      <c r="D34" s="36"/>
      <c r="E34" s="36"/>
    </row>
    <row r="35" spans="1:5" ht="15" customHeight="1" x14ac:dyDescent="0.25">
      <c r="A35" s="38" t="s">
        <v>1</v>
      </c>
      <c r="B35" s="39"/>
      <c r="C35" s="40"/>
      <c r="D35" s="40"/>
      <c r="E35" s="40"/>
    </row>
    <row r="36" spans="1:5" ht="15" customHeight="1" x14ac:dyDescent="0.2">
      <c r="A36" s="41" t="s">
        <v>155</v>
      </c>
      <c r="B36" s="40"/>
      <c r="C36" s="40"/>
      <c r="D36" s="40"/>
      <c r="E36" s="42" t="s">
        <v>156</v>
      </c>
    </row>
    <row r="37" spans="1:5" ht="15" customHeight="1" x14ac:dyDescent="0.25">
      <c r="A37" s="43"/>
      <c r="B37" s="44"/>
      <c r="C37" s="45"/>
      <c r="D37" s="45"/>
      <c r="E37" s="46"/>
    </row>
    <row r="38" spans="1:5" ht="15" customHeight="1" x14ac:dyDescent="0.2">
      <c r="A38"/>
      <c r="B38" s="64"/>
      <c r="C38" s="47" t="s">
        <v>40</v>
      </c>
      <c r="D38" s="161" t="s">
        <v>41</v>
      </c>
      <c r="E38" s="49" t="s">
        <v>42</v>
      </c>
    </row>
    <row r="39" spans="1:5" ht="15" customHeight="1" x14ac:dyDescent="0.2">
      <c r="A39"/>
      <c r="B39" s="146"/>
      <c r="C39" s="99">
        <v>6172</v>
      </c>
      <c r="D39" s="68" t="s">
        <v>180</v>
      </c>
      <c r="E39" s="141">
        <v>1685817.02</v>
      </c>
    </row>
    <row r="40" spans="1:5" ht="15" customHeight="1" x14ac:dyDescent="0.2">
      <c r="A40"/>
      <c r="B40" s="140"/>
      <c r="C40" s="55" t="s">
        <v>44</v>
      </c>
      <c r="D40" s="162"/>
      <c r="E40" s="57">
        <f>SUM(E39:E39)</f>
        <v>1685817.02</v>
      </c>
    </row>
    <row r="41" spans="1:5" ht="15" customHeight="1" x14ac:dyDescent="0.2">
      <c r="A41"/>
      <c r="B41"/>
      <c r="C41"/>
      <c r="D41"/>
      <c r="E41"/>
    </row>
    <row r="42" spans="1:5" ht="15" customHeight="1" x14ac:dyDescent="0.25">
      <c r="A42" s="58" t="s">
        <v>16</v>
      </c>
      <c r="B42" s="45"/>
      <c r="C42" s="45"/>
      <c r="D42" s="45"/>
      <c r="E42" s="45"/>
    </row>
    <row r="43" spans="1:5" ht="15" customHeight="1" x14ac:dyDescent="0.2">
      <c r="A43" s="61" t="s">
        <v>155</v>
      </c>
      <c r="B43" s="45"/>
      <c r="C43" s="45"/>
      <c r="D43" s="45"/>
      <c r="E43" s="98" t="s">
        <v>156</v>
      </c>
    </row>
    <row r="44" spans="1:5" ht="15" customHeight="1" x14ac:dyDescent="0.2">
      <c r="A44"/>
      <c r="B44"/>
      <c r="C44"/>
      <c r="D44"/>
      <c r="E44"/>
    </row>
    <row r="45" spans="1:5" ht="15" customHeight="1" x14ac:dyDescent="0.2">
      <c r="A45"/>
      <c r="B45"/>
      <c r="C45" s="66" t="s">
        <v>40</v>
      </c>
      <c r="D45" s="81" t="s">
        <v>49</v>
      </c>
      <c r="E45" s="66" t="s">
        <v>42</v>
      </c>
    </row>
    <row r="46" spans="1:5" ht="15" customHeight="1" x14ac:dyDescent="0.2">
      <c r="A46"/>
      <c r="B46"/>
      <c r="C46" s="75">
        <v>6172</v>
      </c>
      <c r="D46" s="82" t="s">
        <v>56</v>
      </c>
      <c r="E46" s="53">
        <f>923748.59+341280+308917.4+111871.03</f>
        <v>1685817.0199999998</v>
      </c>
    </row>
    <row r="47" spans="1:5" ht="15" customHeight="1" x14ac:dyDescent="0.2">
      <c r="A47"/>
      <c r="B47"/>
      <c r="C47" s="70" t="s">
        <v>44</v>
      </c>
      <c r="D47" s="71"/>
      <c r="E47" s="72">
        <f>SUM(E46:E46)</f>
        <v>1685817.0199999998</v>
      </c>
    </row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4">
    <mergeCell ref="A2:E2"/>
    <mergeCell ref="A3:E7"/>
    <mergeCell ref="A25:E25"/>
    <mergeCell ref="A26:E3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45" orientation="portrait" useFirstPageNumber="1" r:id="rId1"/>
  <headerFooter alignWithMargins="0">
    <oddHeader>&amp;C&amp;"Arial,Kurzíva"Příloha č. 6: Rozpočtové změny č. 122/20 - 123/20 navržené Radou Olomouckého kraje 9.3.2020 ke schválení</oddHeader>
    <oddFooter xml:space="preserve">&amp;L&amp;"Arial,Kurzíva"Zastupitelstvo OK 20.4.2020
6.1. - Rozpočet Olomouckého kraje 2020 - rozpočtové změny 
Příloha č.6: Rozpočtové změny č. 122/20 - 123/20 navržené Radou Olomouckého kraje 9.3.2020 ke schválení&amp;R&amp;"Arial,Kurzíva"Strana &amp;P (celkem 48)
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35" t="s">
        <v>260</v>
      </c>
    </row>
    <row r="2" spans="1:5" ht="15" customHeight="1" x14ac:dyDescent="0.2">
      <c r="A2" s="179" t="s">
        <v>35</v>
      </c>
      <c r="B2" s="179"/>
      <c r="C2" s="179"/>
      <c r="D2" s="179"/>
      <c r="E2" s="179"/>
    </row>
    <row r="3" spans="1:5" ht="15" customHeight="1" x14ac:dyDescent="0.2">
      <c r="A3" s="176" t="s">
        <v>261</v>
      </c>
      <c r="B3" s="176"/>
      <c r="C3" s="176"/>
      <c r="D3" s="176"/>
      <c r="E3" s="176"/>
    </row>
    <row r="4" spans="1:5" ht="15" customHeight="1" x14ac:dyDescent="0.2">
      <c r="A4" s="176"/>
      <c r="B4" s="176"/>
      <c r="C4" s="176"/>
      <c r="D4" s="176"/>
      <c r="E4" s="176"/>
    </row>
    <row r="5" spans="1:5" ht="15" customHeight="1" x14ac:dyDescent="0.2">
      <c r="A5" s="176"/>
      <c r="B5" s="176"/>
      <c r="C5" s="176"/>
      <c r="D5" s="176"/>
      <c r="E5" s="176"/>
    </row>
    <row r="6" spans="1:5" ht="15" customHeight="1" x14ac:dyDescent="0.2">
      <c r="A6" s="176"/>
      <c r="B6" s="176"/>
      <c r="C6" s="176"/>
      <c r="D6" s="176"/>
      <c r="E6" s="176"/>
    </row>
    <row r="7" spans="1:5" ht="15" customHeight="1" x14ac:dyDescent="0.2">
      <c r="A7" s="176"/>
      <c r="B7" s="176"/>
      <c r="C7" s="176"/>
      <c r="D7" s="176"/>
      <c r="E7" s="176"/>
    </row>
    <row r="8" spans="1:5" ht="15" customHeight="1" x14ac:dyDescent="0.2">
      <c r="A8" s="176"/>
      <c r="B8" s="176"/>
      <c r="C8" s="176"/>
      <c r="D8" s="176"/>
      <c r="E8" s="176"/>
    </row>
    <row r="9" spans="1:5" ht="15" customHeight="1" x14ac:dyDescent="0.2">
      <c r="A9" s="125"/>
      <c r="B9" s="125"/>
      <c r="C9" s="125"/>
      <c r="D9" s="125"/>
      <c r="E9" s="125"/>
    </row>
    <row r="10" spans="1:5" ht="15" customHeight="1" x14ac:dyDescent="0.25">
      <c r="A10" s="38" t="s">
        <v>1</v>
      </c>
      <c r="B10" s="45"/>
      <c r="C10" s="45"/>
      <c r="D10" s="45"/>
      <c r="E10" s="45"/>
    </row>
    <row r="11" spans="1:5" ht="15" customHeight="1" x14ac:dyDescent="0.2">
      <c r="A11" s="41" t="s">
        <v>61</v>
      </c>
      <c r="B11" s="45"/>
      <c r="C11" s="45"/>
      <c r="D11" s="45"/>
      <c r="E11" s="98" t="s">
        <v>62</v>
      </c>
    </row>
    <row r="12" spans="1:5" ht="15" customHeight="1" x14ac:dyDescent="0.25">
      <c r="A12" s="58"/>
      <c r="B12" s="43"/>
      <c r="C12" s="45"/>
      <c r="D12" s="45"/>
      <c r="E12" s="46"/>
    </row>
    <row r="13" spans="1:5" ht="15" customHeight="1" x14ac:dyDescent="0.2">
      <c r="A13" s="64"/>
      <c r="B13" s="64"/>
      <c r="C13" s="47" t="s">
        <v>40</v>
      </c>
      <c r="D13" s="48" t="s">
        <v>41</v>
      </c>
      <c r="E13" s="49" t="s">
        <v>42</v>
      </c>
    </row>
    <row r="14" spans="1:5" ht="15" customHeight="1" x14ac:dyDescent="0.2">
      <c r="A14" s="87"/>
      <c r="B14" s="87"/>
      <c r="C14" s="99">
        <v>6172</v>
      </c>
      <c r="D14" s="139" t="s">
        <v>177</v>
      </c>
      <c r="E14" s="100">
        <v>185833.48</v>
      </c>
    </row>
    <row r="15" spans="1:5" ht="15" customHeight="1" x14ac:dyDescent="0.2">
      <c r="A15" s="101"/>
      <c r="B15" s="101"/>
      <c r="C15" s="55" t="s">
        <v>44</v>
      </c>
      <c r="D15" s="56"/>
      <c r="E15" s="57">
        <f>SUM(E14:E14)</f>
        <v>185833.48</v>
      </c>
    </row>
    <row r="16" spans="1:5" ht="15" customHeight="1" x14ac:dyDescent="0.2"/>
    <row r="17" spans="1:5" ht="15" customHeight="1" x14ac:dyDescent="0.25">
      <c r="A17" s="38" t="s">
        <v>16</v>
      </c>
      <c r="B17" s="40"/>
      <c r="C17" s="40"/>
      <c r="D17" s="43"/>
      <c r="E17" s="43"/>
    </row>
    <row r="18" spans="1:5" ht="15" customHeight="1" x14ac:dyDescent="0.2">
      <c r="A18" s="41" t="s">
        <v>61</v>
      </c>
      <c r="B18" s="40"/>
      <c r="C18" s="40"/>
      <c r="D18" s="40"/>
      <c r="E18" s="42" t="s">
        <v>62</v>
      </c>
    </row>
    <row r="19" spans="1:5" ht="15" customHeight="1" x14ac:dyDescent="0.25">
      <c r="A19" s="94"/>
      <c r="B19" s="95"/>
      <c r="C19" s="40"/>
      <c r="D19" s="83"/>
      <c r="E19" s="85"/>
    </row>
    <row r="20" spans="1:5" ht="15" customHeight="1" x14ac:dyDescent="0.2">
      <c r="A20" s="86"/>
      <c r="B20" s="47" t="s">
        <v>63</v>
      </c>
      <c r="C20" s="47" t="s">
        <v>40</v>
      </c>
      <c r="D20" s="48" t="s">
        <v>49</v>
      </c>
      <c r="E20" s="66" t="s">
        <v>42</v>
      </c>
    </row>
    <row r="21" spans="1:5" ht="15" customHeight="1" x14ac:dyDescent="0.2">
      <c r="A21" s="118"/>
      <c r="B21" s="97">
        <v>10</v>
      </c>
      <c r="C21" s="75"/>
      <c r="D21" s="89" t="s">
        <v>64</v>
      </c>
      <c r="E21" s="100">
        <v>185833.48</v>
      </c>
    </row>
    <row r="22" spans="1:5" ht="15" customHeight="1" x14ac:dyDescent="0.2">
      <c r="A22" s="90"/>
      <c r="B22" s="97"/>
      <c r="C22" s="55" t="s">
        <v>44</v>
      </c>
      <c r="D22" s="56"/>
      <c r="E22" s="57">
        <f>SUM(E21:E21)</f>
        <v>185833.48</v>
      </c>
    </row>
    <row r="23" spans="1:5" ht="15" customHeight="1" x14ac:dyDescent="0.2"/>
    <row r="24" spans="1:5" ht="15" customHeight="1" x14ac:dyDescent="0.2"/>
    <row r="25" spans="1:5" ht="15" customHeight="1" x14ac:dyDescent="0.25">
      <c r="A25" s="35" t="s">
        <v>262</v>
      </c>
    </row>
    <row r="26" spans="1:5" ht="15" customHeight="1" x14ac:dyDescent="0.2">
      <c r="A26" s="178" t="s">
        <v>35</v>
      </c>
      <c r="B26" s="178"/>
      <c r="C26" s="178"/>
      <c r="D26" s="178"/>
      <c r="E26" s="178"/>
    </row>
    <row r="27" spans="1:5" ht="15" customHeight="1" x14ac:dyDescent="0.2">
      <c r="A27" s="180" t="s">
        <v>263</v>
      </c>
      <c r="B27" s="180"/>
      <c r="C27" s="180"/>
      <c r="D27" s="180"/>
      <c r="E27" s="180"/>
    </row>
    <row r="28" spans="1:5" ht="15" customHeight="1" x14ac:dyDescent="0.2">
      <c r="A28" s="180"/>
      <c r="B28" s="180"/>
      <c r="C28" s="180"/>
      <c r="D28" s="180"/>
      <c r="E28" s="180"/>
    </row>
    <row r="29" spans="1:5" ht="15" customHeight="1" x14ac:dyDescent="0.2">
      <c r="A29" s="180"/>
      <c r="B29" s="180"/>
      <c r="C29" s="180"/>
      <c r="D29" s="180"/>
      <c r="E29" s="180"/>
    </row>
    <row r="30" spans="1:5" ht="15" customHeight="1" x14ac:dyDescent="0.2">
      <c r="A30" s="180"/>
      <c r="B30" s="180"/>
      <c r="C30" s="180"/>
      <c r="D30" s="180"/>
      <c r="E30" s="180"/>
    </row>
    <row r="31" spans="1:5" ht="15" customHeight="1" x14ac:dyDescent="0.2">
      <c r="A31" s="180"/>
      <c r="B31" s="180"/>
      <c r="C31" s="180"/>
      <c r="D31" s="180"/>
      <c r="E31" s="180"/>
    </row>
    <row r="32" spans="1:5" ht="15" customHeight="1" x14ac:dyDescent="0.2">
      <c r="A32" s="180"/>
      <c r="B32" s="180"/>
      <c r="C32" s="180"/>
      <c r="D32" s="180"/>
      <c r="E32" s="180"/>
    </row>
    <row r="33" spans="1:5" ht="15" customHeight="1" x14ac:dyDescent="0.2">
      <c r="A33" s="180"/>
      <c r="B33" s="180"/>
      <c r="C33" s="180"/>
      <c r="D33" s="180"/>
      <c r="E33" s="180"/>
    </row>
    <row r="34" spans="1:5" ht="15" customHeight="1" x14ac:dyDescent="0.2">
      <c r="A34" s="180"/>
      <c r="B34" s="180"/>
      <c r="C34" s="180"/>
      <c r="D34" s="180"/>
      <c r="E34" s="180"/>
    </row>
    <row r="35" spans="1:5" ht="15" customHeight="1" x14ac:dyDescent="0.2">
      <c r="A35" s="180"/>
      <c r="B35" s="180"/>
      <c r="C35" s="180"/>
      <c r="D35" s="180"/>
      <c r="E35" s="180"/>
    </row>
    <row r="36" spans="1:5" ht="15" customHeight="1" x14ac:dyDescent="0.2">
      <c r="A36" s="60"/>
      <c r="B36" s="60"/>
      <c r="C36" s="60"/>
      <c r="D36" s="60"/>
      <c r="E36" s="60"/>
    </row>
    <row r="37" spans="1:5" ht="15" customHeight="1" x14ac:dyDescent="0.25">
      <c r="A37" s="58" t="s">
        <v>1</v>
      </c>
      <c r="B37" s="45"/>
      <c r="C37" s="45"/>
      <c r="D37" s="45"/>
      <c r="E37" s="45"/>
    </row>
    <row r="38" spans="1:5" ht="15" customHeight="1" x14ac:dyDescent="0.2">
      <c r="A38" s="61" t="s">
        <v>122</v>
      </c>
      <c r="B38" s="62"/>
      <c r="C38" s="62"/>
      <c r="D38" s="62"/>
      <c r="E38" s="62" t="s">
        <v>123</v>
      </c>
    </row>
    <row r="39" spans="1:5" ht="15" customHeight="1" x14ac:dyDescent="0.25">
      <c r="A39" s="144"/>
      <c r="B39" s="58"/>
      <c r="C39" s="45"/>
      <c r="D39" s="45"/>
      <c r="E39" s="46"/>
    </row>
    <row r="40" spans="1:5" ht="15" customHeight="1" x14ac:dyDescent="0.2">
      <c r="A40" s="64"/>
      <c r="B40" s="64"/>
      <c r="C40" s="47" t="s">
        <v>40</v>
      </c>
      <c r="D40" s="73" t="s">
        <v>41</v>
      </c>
      <c r="E40" s="66" t="s">
        <v>42</v>
      </c>
    </row>
    <row r="41" spans="1:5" ht="15" customHeight="1" x14ac:dyDescent="0.2">
      <c r="A41" s="74"/>
      <c r="B41" s="126"/>
      <c r="C41" s="99">
        <v>6172</v>
      </c>
      <c r="D41" s="170" t="s">
        <v>264</v>
      </c>
      <c r="E41" s="171">
        <f>532862+111532</f>
        <v>644394</v>
      </c>
    </row>
    <row r="42" spans="1:5" ht="15" customHeight="1" x14ac:dyDescent="0.2">
      <c r="A42" s="74"/>
      <c r="B42" s="126"/>
      <c r="C42" s="172" t="s">
        <v>44</v>
      </c>
      <c r="D42" s="56"/>
      <c r="E42" s="57">
        <f>SUM(E41:E41)</f>
        <v>644394</v>
      </c>
    </row>
    <row r="43" spans="1:5" ht="15" customHeight="1" x14ac:dyDescent="0.2">
      <c r="A43" s="43"/>
      <c r="B43" s="43"/>
      <c r="C43" s="43"/>
      <c r="D43" s="43"/>
      <c r="E43" s="43"/>
    </row>
    <row r="44" spans="1:5" ht="15" customHeight="1" x14ac:dyDescent="0.25">
      <c r="A44" s="58" t="s">
        <v>16</v>
      </c>
      <c r="B44" s="45"/>
      <c r="C44" s="45"/>
      <c r="D44" s="45"/>
      <c r="E44" s="45"/>
    </row>
    <row r="45" spans="1:5" ht="15" customHeight="1" x14ac:dyDescent="0.2">
      <c r="A45" s="41" t="s">
        <v>61</v>
      </c>
      <c r="B45" s="45"/>
      <c r="C45" s="45"/>
      <c r="D45" s="45"/>
      <c r="E45" s="98" t="s">
        <v>62</v>
      </c>
    </row>
    <row r="46" spans="1:5" ht="15" customHeight="1" x14ac:dyDescent="0.2">
      <c r="A46" s="91"/>
      <c r="B46" s="150"/>
      <c r="C46" s="45"/>
      <c r="D46" s="45"/>
      <c r="E46" s="46"/>
    </row>
    <row r="47" spans="1:5" ht="15" customHeight="1" x14ac:dyDescent="0.25">
      <c r="A47" s="35"/>
      <c r="B47" s="47" t="s">
        <v>63</v>
      </c>
      <c r="C47" s="47" t="s">
        <v>40</v>
      </c>
      <c r="D47" s="48" t="s">
        <v>49</v>
      </c>
      <c r="E47" s="66" t="s">
        <v>42</v>
      </c>
    </row>
    <row r="48" spans="1:5" ht="15" customHeight="1" x14ac:dyDescent="0.25">
      <c r="A48" s="35"/>
      <c r="B48" s="97">
        <v>15</v>
      </c>
      <c r="C48" s="75"/>
      <c r="D48" s="89" t="s">
        <v>64</v>
      </c>
      <c r="E48" s="163">
        <v>532862</v>
      </c>
    </row>
    <row r="49" spans="1:5" ht="15" customHeight="1" x14ac:dyDescent="0.25">
      <c r="A49" s="35"/>
      <c r="B49" s="97"/>
      <c r="C49" s="55" t="s">
        <v>44</v>
      </c>
      <c r="D49" s="56"/>
      <c r="E49" s="57">
        <f>SUM(E48:E48)</f>
        <v>532862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8" t="s">
        <v>16</v>
      </c>
      <c r="B54" s="40"/>
      <c r="C54" s="40"/>
      <c r="D54" s="40"/>
      <c r="E54" s="40"/>
    </row>
    <row r="55" spans="1:5" ht="15" customHeight="1" x14ac:dyDescent="0.2">
      <c r="A55" s="41" t="s">
        <v>37</v>
      </c>
      <c r="B55" s="40"/>
      <c r="C55" s="40"/>
      <c r="D55" s="40"/>
      <c r="E55" s="42" t="s">
        <v>38</v>
      </c>
    </row>
    <row r="56" spans="1:5" ht="15" customHeight="1" x14ac:dyDescent="0.25">
      <c r="A56" s="83"/>
      <c r="B56" s="38"/>
      <c r="C56" s="40"/>
      <c r="D56" s="40"/>
      <c r="E56" s="106"/>
    </row>
    <row r="57" spans="1:5" ht="15" customHeight="1" x14ac:dyDescent="0.2">
      <c r="A57" s="86"/>
      <c r="B57" s="64"/>
      <c r="C57" s="66" t="s">
        <v>40</v>
      </c>
      <c r="D57" s="81" t="s">
        <v>49</v>
      </c>
      <c r="E57" s="66" t="s">
        <v>42</v>
      </c>
    </row>
    <row r="58" spans="1:5" ht="15" customHeight="1" x14ac:dyDescent="0.2">
      <c r="A58" s="118"/>
      <c r="B58" s="122"/>
      <c r="C58" s="75">
        <v>6409</v>
      </c>
      <c r="D58" s="89" t="s">
        <v>50</v>
      </c>
      <c r="E58" s="53">
        <v>111532</v>
      </c>
    </row>
    <row r="59" spans="1:5" ht="15" customHeight="1" x14ac:dyDescent="0.2">
      <c r="A59" s="90"/>
      <c r="B59" s="140"/>
      <c r="C59" s="70" t="s">
        <v>44</v>
      </c>
      <c r="D59" s="71"/>
      <c r="E59" s="72">
        <f>SUM(E58:E58)</f>
        <v>111532</v>
      </c>
    </row>
    <row r="60" spans="1:5" ht="15" customHeight="1" x14ac:dyDescent="0.2">
      <c r="A60" s="90"/>
      <c r="B60" s="140"/>
      <c r="C60" s="156"/>
      <c r="D60" s="173"/>
      <c r="E60" s="149"/>
    </row>
    <row r="61" spans="1:5" ht="15" customHeight="1" x14ac:dyDescent="0.2"/>
    <row r="62" spans="1:5" ht="15" customHeight="1" x14ac:dyDescent="0.25">
      <c r="A62" s="35" t="s">
        <v>265</v>
      </c>
    </row>
    <row r="63" spans="1:5" ht="15" customHeight="1" x14ac:dyDescent="0.2">
      <c r="A63" s="178" t="s">
        <v>35</v>
      </c>
      <c r="B63" s="178"/>
      <c r="C63" s="178"/>
      <c r="D63" s="178"/>
      <c r="E63" s="178"/>
    </row>
    <row r="64" spans="1:5" ht="15" customHeight="1" x14ac:dyDescent="0.2">
      <c r="A64" s="180" t="s">
        <v>266</v>
      </c>
      <c r="B64" s="180"/>
      <c r="C64" s="180"/>
      <c r="D64" s="180"/>
      <c r="E64" s="180"/>
    </row>
    <row r="65" spans="1:5" ht="15" customHeight="1" x14ac:dyDescent="0.2">
      <c r="A65" s="180"/>
      <c r="B65" s="180"/>
      <c r="C65" s="180"/>
      <c r="D65" s="180"/>
      <c r="E65" s="180"/>
    </row>
    <row r="66" spans="1:5" ht="15" customHeight="1" x14ac:dyDescent="0.2">
      <c r="A66" s="180"/>
      <c r="B66" s="180"/>
      <c r="C66" s="180"/>
      <c r="D66" s="180"/>
      <c r="E66" s="180"/>
    </row>
    <row r="67" spans="1:5" ht="15" customHeight="1" x14ac:dyDescent="0.2">
      <c r="A67" s="180"/>
      <c r="B67" s="180"/>
      <c r="C67" s="180"/>
      <c r="D67" s="180"/>
      <c r="E67" s="180"/>
    </row>
    <row r="68" spans="1:5" ht="15" customHeight="1" x14ac:dyDescent="0.2">
      <c r="A68" s="180"/>
      <c r="B68" s="180"/>
      <c r="C68" s="180"/>
      <c r="D68" s="180"/>
      <c r="E68" s="180"/>
    </row>
    <row r="69" spans="1:5" ht="15" customHeight="1" x14ac:dyDescent="0.2">
      <c r="A69" s="180"/>
      <c r="B69" s="180"/>
      <c r="C69" s="180"/>
      <c r="D69" s="180"/>
      <c r="E69" s="180"/>
    </row>
    <row r="70" spans="1:5" ht="15" customHeight="1" x14ac:dyDescent="0.2">
      <c r="A70"/>
      <c r="B70"/>
      <c r="C70"/>
      <c r="D70"/>
      <c r="E70" s="114"/>
    </row>
    <row r="71" spans="1:5" ht="15" customHeight="1" x14ac:dyDescent="0.25">
      <c r="A71" s="38" t="s">
        <v>1</v>
      </c>
      <c r="B71" s="45"/>
      <c r="C71" s="45"/>
      <c r="D71" s="45"/>
      <c r="E71" s="40"/>
    </row>
    <row r="72" spans="1:5" ht="15" customHeight="1" x14ac:dyDescent="0.2">
      <c r="A72" s="151" t="s">
        <v>68</v>
      </c>
      <c r="B72" s="40"/>
      <c r="C72" s="40"/>
      <c r="D72" s="40"/>
      <c r="E72" s="42" t="s">
        <v>69</v>
      </c>
    </row>
    <row r="73" spans="1:5" ht="15" customHeight="1" x14ac:dyDescent="0.25">
      <c r="A73" s="58"/>
      <c r="B73" s="43"/>
      <c r="C73" s="45"/>
      <c r="D73" s="45"/>
      <c r="E73" s="106"/>
    </row>
    <row r="74" spans="1:5" ht="15" customHeight="1" x14ac:dyDescent="0.2">
      <c r="A74" s="86"/>
      <c r="B74" s="64"/>
      <c r="C74" s="47" t="s">
        <v>40</v>
      </c>
      <c r="D74" s="48" t="s">
        <v>41</v>
      </c>
      <c r="E74" s="145" t="s">
        <v>42</v>
      </c>
    </row>
    <row r="75" spans="1:5" ht="15" customHeight="1" x14ac:dyDescent="0.2">
      <c r="A75" s="118"/>
      <c r="B75" s="88"/>
      <c r="C75" s="99"/>
      <c r="D75" s="174" t="s">
        <v>267</v>
      </c>
      <c r="E75" s="138">
        <v>300000</v>
      </c>
    </row>
    <row r="76" spans="1:5" ht="15" customHeight="1" x14ac:dyDescent="0.2">
      <c r="A76" s="118"/>
      <c r="B76" s="101"/>
      <c r="C76" s="55" t="s">
        <v>44</v>
      </c>
      <c r="D76" s="56"/>
      <c r="E76" s="112">
        <f>SUM(E75:E75)</f>
        <v>300000</v>
      </c>
    </row>
    <row r="77" spans="1:5" ht="15" customHeight="1" x14ac:dyDescent="0.2">
      <c r="E77" s="143"/>
    </row>
    <row r="78" spans="1:5" ht="15" customHeight="1" x14ac:dyDescent="0.25">
      <c r="A78" s="38" t="s">
        <v>16</v>
      </c>
      <c r="B78" s="45"/>
      <c r="C78" s="45"/>
      <c r="D78" s="45"/>
      <c r="E78" s="43"/>
    </row>
    <row r="79" spans="1:5" ht="15" customHeight="1" x14ac:dyDescent="0.2">
      <c r="A79" s="61" t="s">
        <v>68</v>
      </c>
      <c r="B79" s="45"/>
      <c r="C79" s="45"/>
      <c r="D79" s="45"/>
      <c r="E79" s="98" t="s">
        <v>69</v>
      </c>
    </row>
    <row r="80" spans="1:5" ht="15" customHeight="1" x14ac:dyDescent="0.2">
      <c r="A80" s="61"/>
      <c r="B80" s="43"/>
      <c r="C80" s="45"/>
      <c r="D80" s="45"/>
      <c r="E80" s="46"/>
    </row>
    <row r="81" spans="1:5" ht="15" customHeight="1" x14ac:dyDescent="0.2">
      <c r="A81" s="64"/>
      <c r="B81" s="64"/>
      <c r="C81" s="47" t="s">
        <v>40</v>
      </c>
      <c r="D81" s="81" t="s">
        <v>49</v>
      </c>
      <c r="E81" s="66" t="s">
        <v>42</v>
      </c>
    </row>
    <row r="82" spans="1:5" ht="15" customHeight="1" x14ac:dyDescent="0.2">
      <c r="A82" s="74"/>
      <c r="B82" s="88"/>
      <c r="C82" s="99">
        <v>2143</v>
      </c>
      <c r="D82" s="89" t="s">
        <v>65</v>
      </c>
      <c r="E82" s="100">
        <v>300000</v>
      </c>
    </row>
    <row r="83" spans="1:5" ht="15" customHeight="1" x14ac:dyDescent="0.2">
      <c r="A83" s="101"/>
      <c r="B83" s="101"/>
      <c r="C83" s="55" t="s">
        <v>44</v>
      </c>
      <c r="D83" s="102"/>
      <c r="E83" s="57">
        <f>SUM(E82:E82)</f>
        <v>300000</v>
      </c>
    </row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/>
    <row r="93" spans="1:5" ht="15" customHeight="1" x14ac:dyDescent="0.2"/>
    <row r="94" spans="1:5" ht="15" customHeight="1" x14ac:dyDescent="0.2"/>
    <row r="95" spans="1:5" ht="15" customHeight="1" x14ac:dyDescent="0.2"/>
    <row r="96" spans="1:5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mergeCells count="6">
    <mergeCell ref="A64:E69"/>
    <mergeCell ref="A2:E2"/>
    <mergeCell ref="A3:E8"/>
    <mergeCell ref="A26:E26"/>
    <mergeCell ref="A27:E35"/>
    <mergeCell ref="A63:E63"/>
  </mergeCells>
  <pageMargins left="0.98425196850393704" right="0.98425196850393704" top="0.98425196850393704" bottom="0.98425196850393704" header="0.51181102362204722" footer="0.51181102362204722"/>
  <pageSetup paperSize="9" scale="92" firstPageNumber="46" orientation="portrait" useFirstPageNumber="1" r:id="rId1"/>
  <headerFooter alignWithMargins="0">
    <oddHeader>&amp;C&amp;"Arial,Kurzíva"Příloha č. 7: Rozpočtové změny č. 155/20 - 157/20 navržené Radou Olomouckého kraje 23.3.2020 ke schválení</oddHeader>
    <oddFooter xml:space="preserve">&amp;L&amp;"Arial,Kurzíva"Zastupitelstvo OK 20.4.2020
6.1. - Rozpočet Olomouckého kraje 2020 - rozpočtové změny 
Příloha č.7: Rozpočtové změny č. 155/20 - 157/20 navržené Radou Olomouckého kraje 23.3.2020 ke schválení&amp;R&amp;"Arial,Kurzíva"Strana &amp;P (celkem 48)
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8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5.140625" style="1" customWidth="1"/>
    <col min="2" max="2" width="17.28515625" style="2" bestFit="1" customWidth="1"/>
    <col min="3" max="3" width="16.42578125" style="2" bestFit="1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26</v>
      </c>
      <c r="B3" s="18">
        <v>5461152</v>
      </c>
      <c r="C3" s="7">
        <v>5461152</v>
      </c>
    </row>
    <row r="4" spans="1:3" ht="14.25" customHeight="1" x14ac:dyDescent="0.2">
      <c r="A4" s="6" t="s">
        <v>4</v>
      </c>
      <c r="B4" s="18">
        <v>1210</v>
      </c>
      <c r="C4" s="7">
        <v>1210</v>
      </c>
    </row>
    <row r="5" spans="1:3" ht="14.25" customHeight="1" x14ac:dyDescent="0.2">
      <c r="A5" s="6" t="s">
        <v>25</v>
      </c>
      <c r="B5" s="18">
        <v>1330</v>
      </c>
      <c r="C5" s="7">
        <v>1700</v>
      </c>
    </row>
    <row r="6" spans="1:3" ht="14.25" customHeight="1" x14ac:dyDescent="0.2">
      <c r="A6" s="8" t="s">
        <v>9</v>
      </c>
      <c r="B6" s="18">
        <v>257871</v>
      </c>
      <c r="C6" s="7">
        <v>270529</v>
      </c>
    </row>
    <row r="7" spans="1:3" ht="14.25" customHeight="1" x14ac:dyDescent="0.2">
      <c r="A7" s="6" t="s">
        <v>5</v>
      </c>
      <c r="B7" s="18">
        <v>32657.3</v>
      </c>
      <c r="C7" s="7">
        <f>32657.3+644</f>
        <v>33301.300000000003</v>
      </c>
    </row>
    <row r="8" spans="1:3" ht="14.25" customHeight="1" x14ac:dyDescent="0.2">
      <c r="A8" s="6" t="s">
        <v>6</v>
      </c>
      <c r="B8" s="18">
        <v>3025</v>
      </c>
      <c r="C8" s="7">
        <f>3070+186</f>
        <v>3256</v>
      </c>
    </row>
    <row r="9" spans="1:3" ht="14.25" customHeight="1" x14ac:dyDescent="0.2">
      <c r="A9" s="6" t="s">
        <v>33</v>
      </c>
      <c r="B9" s="18">
        <v>154510</v>
      </c>
      <c r="C9" s="7">
        <f>157321+12+911</f>
        <v>158244</v>
      </c>
    </row>
    <row r="10" spans="1:3" ht="14.25" customHeight="1" x14ac:dyDescent="0.2">
      <c r="A10" s="10" t="s">
        <v>11</v>
      </c>
      <c r="B10" s="18">
        <v>1065</v>
      </c>
      <c r="C10" s="7">
        <f>1065+300</f>
        <v>1365</v>
      </c>
    </row>
    <row r="11" spans="1:3" ht="14.25" customHeight="1" x14ac:dyDescent="0.2">
      <c r="A11" s="6" t="s">
        <v>7</v>
      </c>
      <c r="B11" s="18">
        <v>10210</v>
      </c>
      <c r="C11" s="7">
        <v>10210</v>
      </c>
    </row>
    <row r="12" spans="1:3" ht="14.25" customHeight="1" x14ac:dyDescent="0.2">
      <c r="A12" s="6" t="s">
        <v>8</v>
      </c>
      <c r="B12" s="18">
        <v>4000.2</v>
      </c>
      <c r="C12" s="7">
        <v>4000.2</v>
      </c>
    </row>
    <row r="13" spans="1:3" ht="14.25" customHeight="1" x14ac:dyDescent="0.2">
      <c r="A13" s="6" t="s">
        <v>31</v>
      </c>
      <c r="B13" s="18">
        <v>109631.5</v>
      </c>
      <c r="C13" s="7">
        <v>109631.5</v>
      </c>
    </row>
    <row r="14" spans="1:3" ht="14.25" customHeight="1" x14ac:dyDescent="0.2">
      <c r="A14" s="6" t="s">
        <v>32</v>
      </c>
      <c r="B14" s="18">
        <v>25012</v>
      </c>
      <c r="C14" s="7">
        <v>25012</v>
      </c>
    </row>
    <row r="15" spans="1:3" ht="14.25" customHeight="1" x14ac:dyDescent="0.2">
      <c r="A15" s="175" t="s">
        <v>268</v>
      </c>
      <c r="B15" s="18">
        <v>0</v>
      </c>
      <c r="C15" s="7">
        <f>9422164+1499+735</f>
        <v>9424398</v>
      </c>
    </row>
    <row r="16" spans="1:3" ht="14.25" customHeight="1" x14ac:dyDescent="0.2">
      <c r="A16" s="175" t="s">
        <v>269</v>
      </c>
      <c r="B16" s="18">
        <v>0</v>
      </c>
      <c r="C16" s="7">
        <f>1382858+18</f>
        <v>1382876</v>
      </c>
    </row>
    <row r="17" spans="1:3" ht="14.25" customHeight="1" x14ac:dyDescent="0.2">
      <c r="A17" s="175" t="s">
        <v>270</v>
      </c>
      <c r="B17" s="18">
        <v>0</v>
      </c>
      <c r="C17" s="7">
        <f>1000+1206</f>
        <v>2206</v>
      </c>
    </row>
    <row r="18" spans="1:3" ht="14.25" customHeight="1" x14ac:dyDescent="0.2">
      <c r="A18" s="175" t="s">
        <v>271</v>
      </c>
      <c r="B18" s="18">
        <v>0</v>
      </c>
      <c r="C18" s="7">
        <f>283+102</f>
        <v>385</v>
      </c>
    </row>
    <row r="19" spans="1:3" ht="14.25" customHeight="1" x14ac:dyDescent="0.2">
      <c r="A19" s="10" t="s">
        <v>19</v>
      </c>
      <c r="B19" s="19">
        <v>10529</v>
      </c>
      <c r="C19" s="11">
        <v>11413</v>
      </c>
    </row>
    <row r="20" spans="1:3" ht="14.25" customHeight="1" x14ac:dyDescent="0.2">
      <c r="A20" s="10" t="s">
        <v>10</v>
      </c>
      <c r="B20" s="19">
        <v>34000</v>
      </c>
      <c r="C20" s="11">
        <v>34000</v>
      </c>
    </row>
    <row r="21" spans="1:3" ht="14.25" customHeight="1" x14ac:dyDescent="0.2">
      <c r="A21" s="10" t="s">
        <v>272</v>
      </c>
      <c r="B21" s="19">
        <v>0</v>
      </c>
      <c r="C21" s="11">
        <f>59526+3312+2055+975+659+177</f>
        <v>66704</v>
      </c>
    </row>
    <row r="22" spans="1:3" ht="14.25" customHeight="1" x14ac:dyDescent="0.2">
      <c r="A22" s="10" t="s">
        <v>273</v>
      </c>
      <c r="B22" s="19">
        <v>0</v>
      </c>
      <c r="C22" s="11">
        <f>63195+414+4802</f>
        <v>68411</v>
      </c>
    </row>
    <row r="23" spans="1:3" ht="13.5" customHeight="1" x14ac:dyDescent="0.25">
      <c r="A23" s="4" t="s">
        <v>12</v>
      </c>
      <c r="B23" s="20">
        <f>SUM(B3:B22)</f>
        <v>6106203</v>
      </c>
      <c r="C23" s="12">
        <f>SUM(C3:C22)</f>
        <v>17070004</v>
      </c>
    </row>
    <row r="24" spans="1:3" ht="14.25" customHeight="1" x14ac:dyDescent="0.2">
      <c r="A24" s="13" t="s">
        <v>13</v>
      </c>
      <c r="B24" s="24">
        <v>-10527</v>
      </c>
      <c r="C24" s="24">
        <v>-11411</v>
      </c>
    </row>
    <row r="25" spans="1:3" ht="15.75" thickBot="1" x14ac:dyDescent="0.3">
      <c r="A25" s="14" t="s">
        <v>14</v>
      </c>
      <c r="B25" s="15">
        <f>B23+B24</f>
        <v>6095676</v>
      </c>
      <c r="C25" s="15">
        <f>C23+C24</f>
        <v>17058593</v>
      </c>
    </row>
    <row r="26" spans="1:3" ht="13.5" thickTop="1" x14ac:dyDescent="0.2">
      <c r="A26" s="16"/>
      <c r="B26" s="21"/>
    </row>
    <row r="27" spans="1:3" ht="15.75" customHeight="1" x14ac:dyDescent="0.25">
      <c r="A27" s="4" t="s">
        <v>16</v>
      </c>
      <c r="B27" s="22" t="s">
        <v>2</v>
      </c>
      <c r="C27" s="5" t="s">
        <v>3</v>
      </c>
    </row>
    <row r="28" spans="1:3" ht="14.25" x14ac:dyDescent="0.2">
      <c r="A28" s="8" t="s">
        <v>27</v>
      </c>
      <c r="B28" s="23">
        <v>961641</v>
      </c>
      <c r="C28" s="25">
        <f>1051285+240+414+300</f>
        <v>1052239</v>
      </c>
    </row>
    <row r="29" spans="1:3" ht="14.25" x14ac:dyDescent="0.2">
      <c r="A29" s="8" t="s">
        <v>28</v>
      </c>
      <c r="B29" s="23">
        <v>630915</v>
      </c>
      <c r="C29" s="25">
        <f>630915+4802</f>
        <v>635717</v>
      </c>
    </row>
    <row r="30" spans="1:3" ht="14.25" x14ac:dyDescent="0.2">
      <c r="A30" s="8" t="s">
        <v>29</v>
      </c>
      <c r="B30" s="23">
        <v>3385644</v>
      </c>
      <c r="C30" s="25">
        <f>3396288+12+911+659+177</f>
        <v>3398047</v>
      </c>
    </row>
    <row r="31" spans="1:3" ht="14.25" x14ac:dyDescent="0.2">
      <c r="A31" s="175" t="s">
        <v>268</v>
      </c>
      <c r="B31" s="23">
        <v>0</v>
      </c>
      <c r="C31" s="25">
        <f>9422164+1499+735</f>
        <v>9424398</v>
      </c>
    </row>
    <row r="32" spans="1:3" ht="14.25" x14ac:dyDescent="0.2">
      <c r="A32" s="175" t="s">
        <v>269</v>
      </c>
      <c r="B32" s="23">
        <v>0</v>
      </c>
      <c r="C32" s="25">
        <f>1382858+18</f>
        <v>1382876</v>
      </c>
    </row>
    <row r="33" spans="1:3" ht="14.25" x14ac:dyDescent="0.2">
      <c r="A33" s="175" t="s">
        <v>270</v>
      </c>
      <c r="B33" s="23">
        <v>0</v>
      </c>
      <c r="C33" s="25">
        <f>1000+1206</f>
        <v>2206</v>
      </c>
    </row>
    <row r="34" spans="1:3" ht="14.25" x14ac:dyDescent="0.2">
      <c r="A34" s="175" t="s">
        <v>271</v>
      </c>
      <c r="B34" s="23">
        <v>0</v>
      </c>
      <c r="C34" s="25">
        <f>283+102</f>
        <v>385</v>
      </c>
    </row>
    <row r="35" spans="1:3" ht="14.25" x14ac:dyDescent="0.2">
      <c r="A35" s="10" t="s">
        <v>19</v>
      </c>
      <c r="B35" s="23">
        <v>10529</v>
      </c>
      <c r="C35" s="25">
        <v>11413</v>
      </c>
    </row>
    <row r="36" spans="1:3" ht="14.25" x14ac:dyDescent="0.2">
      <c r="A36" s="10" t="s">
        <v>10</v>
      </c>
      <c r="B36" s="23">
        <v>34000</v>
      </c>
      <c r="C36" s="25">
        <v>34000</v>
      </c>
    </row>
    <row r="37" spans="1:3" ht="14.25" x14ac:dyDescent="0.2">
      <c r="A37" s="10" t="s">
        <v>272</v>
      </c>
      <c r="B37" s="23">
        <v>0</v>
      </c>
      <c r="C37" s="25">
        <f>213840+3312+975</f>
        <v>218127</v>
      </c>
    </row>
    <row r="38" spans="1:3" ht="14.25" x14ac:dyDescent="0.2">
      <c r="A38" s="10" t="s">
        <v>30</v>
      </c>
      <c r="B38" s="23">
        <v>1177726</v>
      </c>
      <c r="C38" s="25">
        <f>1440876+1+1+159+1744+2017+23+644+186+1500</f>
        <v>1447151</v>
      </c>
    </row>
    <row r="39" spans="1:3" ht="14.25" x14ac:dyDescent="0.2">
      <c r="A39" s="10" t="s">
        <v>273</v>
      </c>
      <c r="B39" s="23">
        <v>0</v>
      </c>
      <c r="C39" s="25">
        <v>16512</v>
      </c>
    </row>
    <row r="40" spans="1:3" ht="14.25" customHeight="1" x14ac:dyDescent="0.25">
      <c r="A40" s="4" t="s">
        <v>17</v>
      </c>
      <c r="B40" s="20">
        <f>SUM(B28:B39)</f>
        <v>6200455</v>
      </c>
      <c r="C40" s="12">
        <f>SUM(C28:C39)</f>
        <v>17623071</v>
      </c>
    </row>
    <row r="41" spans="1:3" ht="14.25" x14ac:dyDescent="0.2">
      <c r="A41" s="13" t="s">
        <v>13</v>
      </c>
      <c r="B41" s="24">
        <v>-10527</v>
      </c>
      <c r="C41" s="24">
        <v>-11411</v>
      </c>
    </row>
    <row r="42" spans="1:3" ht="15.75" thickBot="1" x14ac:dyDescent="0.3">
      <c r="A42" s="14" t="s">
        <v>18</v>
      </c>
      <c r="B42" s="15">
        <f>+B40+B41</f>
        <v>6189928</v>
      </c>
      <c r="C42" s="15">
        <f>+C40+C41</f>
        <v>17611660</v>
      </c>
    </row>
    <row r="43" spans="1:3" ht="13.5" thickTop="1" x14ac:dyDescent="0.2">
      <c r="A43" s="16" t="s">
        <v>15</v>
      </c>
      <c r="B43" s="21"/>
    </row>
    <row r="44" spans="1:3" ht="14.25" x14ac:dyDescent="0.2">
      <c r="B44" s="1"/>
      <c r="C44" s="9"/>
    </row>
    <row r="45" spans="1:3" ht="14.25" x14ac:dyDescent="0.2">
      <c r="A45" s="10" t="s">
        <v>21</v>
      </c>
      <c r="B45" s="19">
        <v>440593</v>
      </c>
      <c r="C45" s="11">
        <f>910740+1+1+159+1744+2017+23+1500</f>
        <v>916185</v>
      </c>
    </row>
    <row r="46" spans="1:3" ht="14.25" x14ac:dyDescent="0.2">
      <c r="A46" s="26" t="s">
        <v>20</v>
      </c>
      <c r="B46" s="27">
        <v>346341</v>
      </c>
      <c r="C46" s="28">
        <f>361303+1815</f>
        <v>363118</v>
      </c>
    </row>
    <row r="47" spans="1:3" ht="15.75" thickBot="1" x14ac:dyDescent="0.3">
      <c r="A47" s="14" t="s">
        <v>22</v>
      </c>
      <c r="B47" s="15">
        <f>+B45-B46</f>
        <v>94252</v>
      </c>
      <c r="C47" s="15">
        <f>+C45-C46</f>
        <v>553067</v>
      </c>
    </row>
    <row r="48" spans="1:3" ht="15" thickTop="1" x14ac:dyDescent="0.2">
      <c r="A48" s="10"/>
      <c r="B48" s="29"/>
      <c r="C48" s="30"/>
    </row>
    <row r="49" spans="1:3" ht="15" thickBot="1" x14ac:dyDescent="0.25">
      <c r="A49" s="10"/>
      <c r="B49" s="29"/>
      <c r="C49" s="30"/>
    </row>
    <row r="50" spans="1:3" ht="15.75" thickBot="1" x14ac:dyDescent="0.3">
      <c r="A50" s="31" t="s">
        <v>23</v>
      </c>
      <c r="B50" s="32">
        <f>+B25+B45</f>
        <v>6536269</v>
      </c>
      <c r="C50" s="33">
        <f>+C25+C45</f>
        <v>17974778</v>
      </c>
    </row>
    <row r="51" spans="1:3" ht="15.75" thickBot="1" x14ac:dyDescent="0.3">
      <c r="A51" s="31" t="s">
        <v>24</v>
      </c>
      <c r="B51" s="32">
        <f>+B42+B46</f>
        <v>6536269</v>
      </c>
      <c r="C51" s="33">
        <f>+C42+C46</f>
        <v>17974778</v>
      </c>
    </row>
    <row r="52" spans="1:3" x14ac:dyDescent="0.2">
      <c r="B52" s="1"/>
    </row>
    <row r="53" spans="1:3" ht="14.25" x14ac:dyDescent="0.2">
      <c r="B53" s="1"/>
      <c r="C53" s="17"/>
    </row>
    <row r="54" spans="1:3" ht="14.25" x14ac:dyDescent="0.2">
      <c r="B54" s="1"/>
      <c r="C54" s="17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74" spans="2:3" x14ac:dyDescent="0.2">
      <c r="B74" s="1"/>
      <c r="C74" s="1"/>
    </row>
    <row r="75" spans="2:3" x14ac:dyDescent="0.2">
      <c r="B75" s="1"/>
      <c r="C75" s="1"/>
    </row>
    <row r="78" spans="2:3" x14ac:dyDescent="0.2">
      <c r="B78" s="1"/>
      <c r="C78" s="1"/>
    </row>
    <row r="79" spans="2:3" x14ac:dyDescent="0.2">
      <c r="B79" s="1"/>
      <c r="C79" s="1"/>
    </row>
    <row r="93" spans="2:3" x14ac:dyDescent="0.2">
      <c r="B93" s="1"/>
      <c r="C93" s="1"/>
    </row>
    <row r="94" spans="2:3" x14ac:dyDescent="0.2">
      <c r="B94" s="1"/>
      <c r="C94" s="1"/>
    </row>
    <row r="97" spans="2:3" x14ac:dyDescent="0.2">
      <c r="B97" s="1"/>
      <c r="C97" s="1"/>
    </row>
    <row r="98" spans="2:3" x14ac:dyDescent="0.2">
      <c r="B98" s="1"/>
      <c r="C98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8" orientation="portrait" useFirstPageNumber="1" r:id="rId1"/>
  <headerFooter alignWithMargins="0">
    <oddHeader>&amp;C&amp;"Arial,Kurzíva"Příloha č. 8 - Upravený rozpočet Olomouckého kraje na rok 2020 po schválení rozpočtových změn</oddHeader>
    <oddFooter xml:space="preserve">&amp;L&amp;"Arial,Kurzíva"Zastupitelstvo OK 20.4.2020
6.1. - Rozpočet Olomouckého kraje 2020 - rozpočtové změny 
Příloha č.8: Upravený rozpočet OK na rok 2020 po schválení rozpočtových změn&amp;R&amp;"Arial,Kurzíva"Strana &amp;P (celkem 48)&amp;"Arial,Obyčejné"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Příloha č. 1</vt:lpstr>
      <vt:lpstr>Příloha č. 2</vt:lpstr>
      <vt:lpstr>Příloha č. 3</vt:lpstr>
      <vt:lpstr>Příloha č. 4</vt:lpstr>
      <vt:lpstr>Příloha č. 5</vt:lpstr>
      <vt:lpstr>Příloha č. 6</vt:lpstr>
      <vt:lpstr>Příloha č. 7</vt:lpstr>
      <vt:lpstr>Příloha  č. 8</vt:lpstr>
      <vt:lpstr>'Příloha č. 1'!Oblast_tisku</vt:lpstr>
      <vt:lpstr>'Příloha č. 2'!Oblast_tisku</vt:lpstr>
      <vt:lpstr>'Příloha č. 3'!Oblast_tisku</vt:lpstr>
      <vt:lpstr>'Příloha č. 4'!Oblast_tisku</vt:lpstr>
      <vt:lpstr>'Příloha č. 5'!Oblast_tisku</vt:lpstr>
      <vt:lpstr>'Příloha č. 6'!Oblast_tisku</vt:lpstr>
      <vt:lpstr>'Příloha č. 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2020-03-24T09:00:32Z</cp:lastPrinted>
  <dcterms:created xsi:type="dcterms:W3CDTF">2007-02-21T09:44:06Z</dcterms:created>
  <dcterms:modified xsi:type="dcterms:W3CDTF">2020-03-24T09:26:00Z</dcterms:modified>
</cp:coreProperties>
</file>