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OdRF\Závěrečný účet\2023\ZOK 17.6.2024\"/>
    </mc:Choice>
  </mc:AlternateContent>
  <xr:revisionPtr revIDLastSave="0" documentId="13_ncr:1_{458AA35A-E86B-4199-B964-6FC09B5A65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V PO 2022" sheetId="2" r:id="rId1"/>
  </sheets>
  <definedNames>
    <definedName name="_xlnm.Print_Area" localSheetId="0">'FV PO 2022'!$A$1:$G$57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2" l="1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G6" i="2"/>
  <c r="G25" i="2"/>
  <c r="J50" i="2" l="1"/>
  <c r="F16" i="2"/>
  <c r="G16" i="2" s="1"/>
  <c r="G33" i="2"/>
  <c r="F51" i="2" l="1"/>
  <c r="F50" i="2"/>
  <c r="F45" i="2" l="1"/>
  <c r="F44" i="2"/>
  <c r="G42" i="2" l="1"/>
</calcChain>
</file>

<file path=xl/sharedStrings.xml><?xml version="1.0" encoding="utf-8"?>
<sst xmlns="http://schemas.openxmlformats.org/spreadsheetml/2006/main" count="61" uniqueCount="36">
  <si>
    <t>v Kč</t>
  </si>
  <si>
    <t>Oblast školství</t>
  </si>
  <si>
    <t>Oblast sociální</t>
  </si>
  <si>
    <t>Oblast kultury</t>
  </si>
  <si>
    <t>ORJ</t>
  </si>
  <si>
    <t>Oblast</t>
  </si>
  <si>
    <t>Účelové znaky</t>
  </si>
  <si>
    <t>Celkem za všechny oblasti</t>
  </si>
  <si>
    <t>Vratka</t>
  </si>
  <si>
    <t xml:space="preserve">Oblast školství (i příspěvky PO) a odvody z IF na spolufinancování akcí </t>
  </si>
  <si>
    <t>Příspěvek na provoz - mzdové náklady</t>
  </si>
  <si>
    <t>Příspěvek na provoz - odpisy a odvody z odpisů</t>
  </si>
  <si>
    <t xml:space="preserve">Příspěvek na provoz - účelově určený příspěvek </t>
  </si>
  <si>
    <t xml:space="preserve">Příspěvek na provoz </t>
  </si>
  <si>
    <t xml:space="preserve">Oblast sociálních věcí (i příspěvky PO)  a odvody z IF na spolufinancování akcí </t>
  </si>
  <si>
    <t xml:space="preserve">Příspěvek na provoz - pojistné plnění </t>
  </si>
  <si>
    <t xml:space="preserve">Oblast kultury (i příspěvky PO)  a odvody z IF na spolufinancování akcí </t>
  </si>
  <si>
    <t xml:space="preserve">Oblast zdravotnictví  (i příspěvky PO) a odvody z IF na spolufinancování akcí </t>
  </si>
  <si>
    <t>Podpora polytechnického vzdělávání a řemesel v Olomouckém kraji</t>
  </si>
  <si>
    <t>ÚZ pro potřeby příspěvkových organizací</t>
  </si>
  <si>
    <t xml:space="preserve">FV v souladu s veřejnou investiční podporou </t>
  </si>
  <si>
    <t>Celkem vratky</t>
  </si>
  <si>
    <t xml:space="preserve">Příspěvky školám a školským zařízením řízovaných Olomouckým krajem </t>
  </si>
  <si>
    <t xml:space="preserve">Oblast dopravy </t>
  </si>
  <si>
    <t>Vratka veřejné investiční podpory</t>
  </si>
  <si>
    <t xml:space="preserve">Příspěvek na provoz - pojistné plnění (z minulých let) </t>
  </si>
  <si>
    <t xml:space="preserve">Soutěže vyhlašovné MŠMT - spoluúčast kraje </t>
  </si>
  <si>
    <t>9. Finanční vypořádání příspěvkových organizací za rok 2023</t>
  </si>
  <si>
    <t>Příspěvek na provoz - plyn</t>
  </si>
  <si>
    <t>Příspěvek na provoz - elektrická energie</t>
  </si>
  <si>
    <t xml:space="preserve">Příspěvek na energeticky úsporná opatření </t>
  </si>
  <si>
    <t>Investiční příspěvek - nákupy do sbírek muzejní povahy</t>
  </si>
  <si>
    <t xml:space="preserve">Příspěvek na provoz - záchranný archeologický průzkum </t>
  </si>
  <si>
    <t xml:space="preserve">Oblast dopravy (i příspěvky PO)  a odvody z IF na spolufinancování akcí </t>
  </si>
  <si>
    <r>
      <t>Oblast zdra</t>
    </r>
    <r>
      <rPr>
        <sz val="11"/>
        <rFont val="Arial"/>
        <family val="2"/>
        <charset val="238"/>
      </rPr>
      <t>v</t>
    </r>
    <r>
      <rPr>
        <b/>
        <sz val="11"/>
        <rFont val="Arial"/>
        <family val="2"/>
        <charset val="238"/>
      </rPr>
      <t>otnictví</t>
    </r>
  </si>
  <si>
    <t>10,11,12,13,14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</si>
</sst>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-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vertAlign val="superscript"/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1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0">
    <xf numFmtId="0" fontId="0" fillId="0" borderId="0" xfId="0"/>
    <xf numFmtId="0" fontId="2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5" fillId="2" borderId="2" xfId="0" applyFont="1" applyFill="1" applyBorder="1"/>
    <xf numFmtId="4" fontId="5" fillId="0" borderId="0" xfId="0" applyNumberFormat="1" applyFont="1"/>
    <xf numFmtId="0" fontId="6" fillId="2" borderId="16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2" fillId="2" borderId="0" xfId="0" applyFont="1" applyFill="1"/>
    <xf numFmtId="0" fontId="3" fillId="2" borderId="0" xfId="0" applyFont="1" applyFill="1"/>
    <xf numFmtId="0" fontId="1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1" fillId="2" borderId="3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8" xfId="0" applyFont="1" applyFill="1" applyBorder="1"/>
    <xf numFmtId="4" fontId="5" fillId="2" borderId="8" xfId="0" applyNumberFormat="1" applyFont="1" applyFill="1" applyBorder="1"/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2" borderId="2" xfId="0" applyFont="1" applyFill="1" applyBorder="1"/>
    <xf numFmtId="0" fontId="2" fillId="0" borderId="0" xfId="0" applyFont="1"/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wrapText="1"/>
    </xf>
    <xf numFmtId="17" fontId="5" fillId="0" borderId="0" xfId="0" applyNumberFormat="1" applyFont="1"/>
    <xf numFmtId="0" fontId="3" fillId="2" borderId="1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/>
    <xf numFmtId="4" fontId="2" fillId="2" borderId="8" xfId="0" applyNumberFormat="1" applyFont="1" applyFill="1" applyBorder="1"/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49" fontId="2" fillId="0" borderId="8" xfId="1" applyNumberFormat="1" applyFont="1" applyBorder="1" applyAlignment="1">
      <alignment wrapText="1"/>
    </xf>
    <xf numFmtId="0" fontId="2" fillId="2" borderId="21" xfId="0" applyFont="1" applyFill="1" applyBorder="1"/>
    <xf numFmtId="0" fontId="2" fillId="2" borderId="13" xfId="0" applyFont="1" applyFill="1" applyBorder="1"/>
    <xf numFmtId="4" fontId="2" fillId="2" borderId="13" xfId="0" applyNumberFormat="1" applyFont="1" applyFill="1" applyBorder="1"/>
    <xf numFmtId="0" fontId="2" fillId="2" borderId="9" xfId="0" applyFont="1" applyFill="1" applyBorder="1"/>
    <xf numFmtId="4" fontId="2" fillId="2" borderId="9" xfId="0" applyNumberFormat="1" applyFont="1" applyFill="1" applyBorder="1"/>
    <xf numFmtId="3" fontId="5" fillId="0" borderId="0" xfId="0" applyNumberFormat="1" applyFont="1"/>
    <xf numFmtId="3" fontId="5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4" fontId="5" fillId="0" borderId="22" xfId="0" applyNumberFormat="1" applyFont="1" applyBorder="1"/>
    <xf numFmtId="4" fontId="4" fillId="2" borderId="3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4" fontId="7" fillId="2" borderId="19" xfId="0" applyNumberFormat="1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4" fontId="1" fillId="2" borderId="11" xfId="0" applyNumberFormat="1" applyFont="1" applyFill="1" applyBorder="1" applyAlignment="1">
      <alignment horizontal="right" vertical="center"/>
    </xf>
    <xf numFmtId="4" fontId="1" fillId="2" borderId="10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E70E2065-18C9-41F2-B134-610CA9E18A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view="pageBreakPreview" topLeftCell="A17" zoomScaleNormal="100" zoomScaleSheetLayoutView="100" workbookViewId="0">
      <selection activeCell="J53" sqref="J53"/>
    </sheetView>
  </sheetViews>
  <sheetFormatPr defaultRowHeight="14.25" x14ac:dyDescent="0.2"/>
  <cols>
    <col min="1" max="1" width="4.28515625" style="6" customWidth="1"/>
    <col min="2" max="2" width="21" style="25" customWidth="1"/>
    <col min="3" max="3" width="9.140625" style="25"/>
    <col min="4" max="4" width="47.140625" style="6" customWidth="1"/>
    <col min="5" max="5" width="6.5703125" style="6" customWidth="1"/>
    <col min="6" max="6" width="18.28515625" style="5" customWidth="1"/>
    <col min="7" max="7" width="18.28515625" style="23" customWidth="1"/>
    <col min="8" max="8" width="14.28515625" style="6" bestFit="1" customWidth="1"/>
    <col min="9" max="9" width="12.5703125" style="47" customWidth="1"/>
    <col min="10" max="10" width="22.7109375" style="6" customWidth="1"/>
    <col min="11" max="16384" width="9.140625" style="6"/>
  </cols>
  <sheetData>
    <row r="1" spans="1:10" ht="18" x14ac:dyDescent="0.25">
      <c r="A1" s="1"/>
      <c r="B1" s="13" t="s">
        <v>27</v>
      </c>
      <c r="C1" s="14"/>
      <c r="D1" s="14"/>
      <c r="E1" s="1"/>
      <c r="F1" s="1"/>
      <c r="G1" s="17"/>
      <c r="H1" s="25"/>
    </row>
    <row r="2" spans="1:10" hidden="1" x14ac:dyDescent="0.2">
      <c r="A2" s="1"/>
      <c r="B2" s="1"/>
      <c r="C2" s="1"/>
      <c r="D2" s="1"/>
      <c r="E2" s="1"/>
      <c r="F2" s="1"/>
      <c r="G2" s="17"/>
      <c r="H2" s="25"/>
    </row>
    <row r="3" spans="1:10" hidden="1" x14ac:dyDescent="0.2">
      <c r="A3" s="1"/>
      <c r="B3" s="1"/>
      <c r="C3" s="1"/>
      <c r="D3" s="1"/>
      <c r="E3" s="1"/>
      <c r="F3" s="1"/>
      <c r="G3" s="17"/>
      <c r="H3" s="25"/>
    </row>
    <row r="4" spans="1:10" ht="15.75" thickBot="1" x14ac:dyDescent="0.3">
      <c r="A4" s="1"/>
      <c r="B4" s="2"/>
      <c r="C4" s="2"/>
      <c r="D4" s="2"/>
      <c r="E4" s="2"/>
      <c r="F4" s="2"/>
      <c r="G4" s="3" t="s">
        <v>0</v>
      </c>
      <c r="H4" s="25"/>
    </row>
    <row r="5" spans="1:10" ht="15.75" thickBot="1" x14ac:dyDescent="0.3">
      <c r="A5" s="24"/>
      <c r="B5" s="15" t="s">
        <v>5</v>
      </c>
      <c r="C5" s="4" t="s">
        <v>4</v>
      </c>
      <c r="D5" s="66" t="s">
        <v>6</v>
      </c>
      <c r="E5" s="67"/>
      <c r="F5" s="4" t="s">
        <v>8</v>
      </c>
      <c r="G5" s="18" t="s">
        <v>21</v>
      </c>
      <c r="H5" s="25"/>
    </row>
    <row r="6" spans="1:10" ht="28.5" x14ac:dyDescent="0.2">
      <c r="A6" s="7"/>
      <c r="B6" s="64" t="s">
        <v>1</v>
      </c>
      <c r="C6" s="61">
        <v>10</v>
      </c>
      <c r="D6" s="35" t="s">
        <v>9</v>
      </c>
      <c r="E6" s="36">
        <v>10</v>
      </c>
      <c r="F6" s="37">
        <v>224898.13</v>
      </c>
      <c r="G6" s="77">
        <f>SUM(F6:F15)</f>
        <v>40486663.479999997</v>
      </c>
    </row>
    <row r="7" spans="1:10" ht="15" customHeight="1" x14ac:dyDescent="0.2">
      <c r="A7" s="7"/>
      <c r="B7" s="65"/>
      <c r="C7" s="62"/>
      <c r="D7" s="33" t="s">
        <v>10</v>
      </c>
      <c r="E7" s="33">
        <v>301</v>
      </c>
      <c r="F7" s="34">
        <v>11094.6</v>
      </c>
      <c r="G7" s="78"/>
    </row>
    <row r="8" spans="1:10" ht="15" customHeight="1" x14ac:dyDescent="0.2">
      <c r="A8" s="7"/>
      <c r="B8" s="65"/>
      <c r="C8" s="62"/>
      <c r="D8" s="33" t="s">
        <v>11</v>
      </c>
      <c r="E8" s="33">
        <v>302</v>
      </c>
      <c r="F8" s="34">
        <v>556366.97</v>
      </c>
      <c r="G8" s="78"/>
    </row>
    <row r="9" spans="1:10" ht="15" customHeight="1" x14ac:dyDescent="0.2">
      <c r="A9" s="7"/>
      <c r="B9" s="65"/>
      <c r="C9" s="62"/>
      <c r="D9" s="33" t="s">
        <v>12</v>
      </c>
      <c r="E9" s="33">
        <v>303</v>
      </c>
      <c r="F9" s="34">
        <v>1025765.72</v>
      </c>
      <c r="G9" s="78"/>
    </row>
    <row r="10" spans="1:10" ht="15" customHeight="1" x14ac:dyDescent="0.2">
      <c r="A10" s="7"/>
      <c r="B10" s="65"/>
      <c r="C10" s="62"/>
      <c r="D10" s="33" t="s">
        <v>28</v>
      </c>
      <c r="E10" s="33">
        <v>311</v>
      </c>
      <c r="F10" s="34">
        <v>23720347.84</v>
      </c>
      <c r="G10" s="78"/>
    </row>
    <row r="11" spans="1:10" ht="15" customHeight="1" x14ac:dyDescent="0.2">
      <c r="A11" s="7"/>
      <c r="B11" s="65"/>
      <c r="C11" s="62"/>
      <c r="D11" s="33" t="s">
        <v>29</v>
      </c>
      <c r="E11" s="33">
        <v>312</v>
      </c>
      <c r="F11" s="34">
        <v>14425669.640000001</v>
      </c>
      <c r="G11" s="78"/>
    </row>
    <row r="12" spans="1:10" ht="15" customHeight="1" x14ac:dyDescent="0.2">
      <c r="A12" s="7"/>
      <c r="B12" s="65"/>
      <c r="C12" s="62"/>
      <c r="D12" s="33" t="s">
        <v>30</v>
      </c>
      <c r="E12" s="33">
        <v>315</v>
      </c>
      <c r="F12" s="34">
        <v>119584.58</v>
      </c>
      <c r="G12" s="78"/>
    </row>
    <row r="13" spans="1:10" ht="29.25" hidden="1" customHeight="1" x14ac:dyDescent="0.2">
      <c r="A13" s="7"/>
      <c r="B13" s="65"/>
      <c r="C13" s="62"/>
      <c r="D13" s="28" t="s">
        <v>22</v>
      </c>
      <c r="E13" s="20">
        <v>112</v>
      </c>
      <c r="F13" s="21"/>
      <c r="G13" s="78"/>
    </row>
    <row r="14" spans="1:10" ht="30" customHeight="1" x14ac:dyDescent="0.2">
      <c r="A14" s="7"/>
      <c r="B14" s="65"/>
      <c r="C14" s="62"/>
      <c r="D14" s="38" t="s">
        <v>18</v>
      </c>
      <c r="E14" s="39">
        <v>113</v>
      </c>
      <c r="F14" s="40">
        <v>401600</v>
      </c>
      <c r="G14" s="78"/>
    </row>
    <row r="15" spans="1:10" ht="19.5" customHeight="1" thickBot="1" x14ac:dyDescent="0.25">
      <c r="A15" s="7"/>
      <c r="B15" s="65"/>
      <c r="C15" s="62"/>
      <c r="D15" s="38" t="s">
        <v>26</v>
      </c>
      <c r="E15" s="39">
        <v>117</v>
      </c>
      <c r="F15" s="40">
        <v>1336</v>
      </c>
      <c r="G15" s="78"/>
    </row>
    <row r="16" spans="1:10" ht="28.5" x14ac:dyDescent="0.2">
      <c r="A16" s="7"/>
      <c r="B16" s="68" t="s">
        <v>2</v>
      </c>
      <c r="C16" s="71">
        <v>11</v>
      </c>
      <c r="D16" s="35" t="s">
        <v>14</v>
      </c>
      <c r="E16" s="36">
        <v>11</v>
      </c>
      <c r="F16" s="37">
        <f>94522+44622.26</f>
        <v>139144.26</v>
      </c>
      <c r="G16" s="77">
        <f>SUM(F16:F24)</f>
        <v>42716574.549999997</v>
      </c>
      <c r="J16" s="8"/>
    </row>
    <row r="17" spans="1:10" ht="28.5" x14ac:dyDescent="0.2">
      <c r="A17" s="7"/>
      <c r="B17" s="69"/>
      <c r="C17" s="72"/>
      <c r="D17" s="38" t="s">
        <v>25</v>
      </c>
      <c r="E17" s="39">
        <v>21</v>
      </c>
      <c r="F17" s="40">
        <v>1382.61</v>
      </c>
      <c r="G17" s="78"/>
      <c r="J17" s="8"/>
    </row>
    <row r="18" spans="1:10" ht="14.25" customHeight="1" x14ac:dyDescent="0.2">
      <c r="A18" s="7"/>
      <c r="B18" s="70"/>
      <c r="C18" s="73"/>
      <c r="D18" s="33" t="s">
        <v>13</v>
      </c>
      <c r="E18" s="33">
        <v>300</v>
      </c>
      <c r="F18" s="34">
        <v>4675489.3</v>
      </c>
      <c r="G18" s="78"/>
      <c r="J18" s="8"/>
    </row>
    <row r="19" spans="1:10" ht="14.25" customHeight="1" x14ac:dyDescent="0.2">
      <c r="A19" s="7"/>
      <c r="B19" s="70"/>
      <c r="C19" s="73"/>
      <c r="D19" s="33" t="s">
        <v>10</v>
      </c>
      <c r="E19" s="33">
        <v>301</v>
      </c>
      <c r="F19" s="34">
        <v>31019242.91</v>
      </c>
      <c r="G19" s="78"/>
      <c r="J19" s="8"/>
    </row>
    <row r="20" spans="1:10" ht="14.25" customHeight="1" x14ac:dyDescent="0.2">
      <c r="A20" s="7"/>
      <c r="B20" s="70"/>
      <c r="C20" s="73"/>
      <c r="D20" s="33" t="s">
        <v>11</v>
      </c>
      <c r="E20" s="33">
        <v>302</v>
      </c>
      <c r="F20" s="34">
        <v>29623.11</v>
      </c>
      <c r="G20" s="78"/>
      <c r="J20" s="8"/>
    </row>
    <row r="21" spans="1:10" ht="14.25" customHeight="1" x14ac:dyDescent="0.2">
      <c r="A21" s="7"/>
      <c r="B21" s="70"/>
      <c r="C21" s="73"/>
      <c r="D21" s="33" t="s">
        <v>12</v>
      </c>
      <c r="E21" s="33">
        <v>303</v>
      </c>
      <c r="F21" s="34">
        <v>0</v>
      </c>
      <c r="G21" s="78"/>
      <c r="J21" s="8"/>
    </row>
    <row r="22" spans="1:10" ht="15" customHeight="1" x14ac:dyDescent="0.2">
      <c r="A22" s="7"/>
      <c r="B22" s="31"/>
      <c r="C22" s="32"/>
      <c r="D22" s="33" t="s">
        <v>28</v>
      </c>
      <c r="E22" s="33">
        <v>311</v>
      </c>
      <c r="F22" s="34">
        <v>3982973.62</v>
      </c>
      <c r="G22" s="78"/>
      <c r="J22" s="8"/>
    </row>
    <row r="23" spans="1:10" ht="15" customHeight="1" x14ac:dyDescent="0.2">
      <c r="A23" s="7"/>
      <c r="B23" s="31"/>
      <c r="C23" s="32"/>
      <c r="D23" s="33" t="s">
        <v>29</v>
      </c>
      <c r="E23" s="33">
        <v>312</v>
      </c>
      <c r="F23" s="34">
        <v>2868718.74</v>
      </c>
      <c r="G23" s="78"/>
      <c r="J23" s="8"/>
    </row>
    <row r="24" spans="1:10" ht="15.75" customHeight="1" thickBot="1" x14ac:dyDescent="0.25">
      <c r="A24" s="7"/>
      <c r="B24" s="31"/>
      <c r="C24" s="32"/>
      <c r="D24" s="33" t="s">
        <v>30</v>
      </c>
      <c r="E24" s="33">
        <v>315</v>
      </c>
      <c r="F24" s="34">
        <v>0</v>
      </c>
      <c r="G24" s="78"/>
      <c r="J24" s="8"/>
    </row>
    <row r="25" spans="1:10" ht="30" customHeight="1" x14ac:dyDescent="0.2">
      <c r="A25" s="7"/>
      <c r="B25" s="64" t="s">
        <v>23</v>
      </c>
      <c r="C25" s="61">
        <v>12</v>
      </c>
      <c r="D25" s="35" t="s">
        <v>33</v>
      </c>
      <c r="E25" s="43">
        <v>12</v>
      </c>
      <c r="F25" s="44">
        <v>0</v>
      </c>
      <c r="G25" s="74">
        <f>SUM(F25:F32)</f>
        <v>11812688.179999998</v>
      </c>
      <c r="J25" s="8"/>
    </row>
    <row r="26" spans="1:10" ht="14.25" customHeight="1" x14ac:dyDescent="0.2">
      <c r="A26" s="7"/>
      <c r="B26" s="65"/>
      <c r="C26" s="62"/>
      <c r="D26" s="33" t="s">
        <v>10</v>
      </c>
      <c r="E26" s="33">
        <v>301</v>
      </c>
      <c r="F26" s="34">
        <v>2472449.5</v>
      </c>
      <c r="G26" s="75"/>
      <c r="J26" s="8"/>
    </row>
    <row r="27" spans="1:10" ht="14.25" customHeight="1" x14ac:dyDescent="0.2">
      <c r="A27" s="7"/>
      <c r="B27" s="65"/>
      <c r="C27" s="62"/>
      <c r="D27" s="33" t="s">
        <v>11</v>
      </c>
      <c r="E27" s="33">
        <v>302</v>
      </c>
      <c r="F27" s="34">
        <v>572030.06999999995</v>
      </c>
      <c r="G27" s="75"/>
      <c r="J27" s="8"/>
    </row>
    <row r="28" spans="1:10" ht="15" customHeight="1" x14ac:dyDescent="0.2">
      <c r="A28" s="7"/>
      <c r="B28" s="65"/>
      <c r="C28" s="62"/>
      <c r="D28" s="33" t="s">
        <v>12</v>
      </c>
      <c r="E28" s="33">
        <v>303</v>
      </c>
      <c r="F28" s="34">
        <v>346034.61</v>
      </c>
      <c r="G28" s="75"/>
    </row>
    <row r="29" spans="1:10" ht="15" customHeight="1" x14ac:dyDescent="0.2">
      <c r="A29" s="7"/>
      <c r="B29" s="65"/>
      <c r="C29" s="62"/>
      <c r="D29" s="33" t="s">
        <v>15</v>
      </c>
      <c r="E29" s="33">
        <v>305</v>
      </c>
      <c r="F29" s="34">
        <v>105297.3</v>
      </c>
      <c r="G29" s="75"/>
    </row>
    <row r="30" spans="1:10" ht="15" customHeight="1" x14ac:dyDescent="0.2">
      <c r="A30" s="7"/>
      <c r="B30" s="65"/>
      <c r="C30" s="62"/>
      <c r="D30" s="33" t="s">
        <v>28</v>
      </c>
      <c r="E30" s="33">
        <v>311</v>
      </c>
      <c r="F30" s="34">
        <v>5387179.6699999999</v>
      </c>
      <c r="G30" s="75"/>
    </row>
    <row r="31" spans="1:10" ht="15" customHeight="1" x14ac:dyDescent="0.2">
      <c r="A31" s="7"/>
      <c r="B31" s="65"/>
      <c r="C31" s="62"/>
      <c r="D31" s="33" t="s">
        <v>29</v>
      </c>
      <c r="E31" s="33">
        <v>312</v>
      </c>
      <c r="F31" s="34">
        <v>2919548.01</v>
      </c>
      <c r="G31" s="75"/>
    </row>
    <row r="32" spans="1:10" ht="15" customHeight="1" thickBot="1" x14ac:dyDescent="0.25">
      <c r="A32" s="7"/>
      <c r="B32" s="79"/>
      <c r="C32" s="63"/>
      <c r="D32" s="33" t="s">
        <v>30</v>
      </c>
      <c r="E32" s="33">
        <v>315</v>
      </c>
      <c r="F32" s="34">
        <v>10149.02</v>
      </c>
      <c r="G32" s="76"/>
    </row>
    <row r="33" spans="1:17" ht="28.5" x14ac:dyDescent="0.2">
      <c r="A33" s="7"/>
      <c r="B33" s="58" t="s">
        <v>3</v>
      </c>
      <c r="C33" s="61">
        <v>13</v>
      </c>
      <c r="D33" s="35" t="s">
        <v>16</v>
      </c>
      <c r="E33" s="36">
        <v>13</v>
      </c>
      <c r="F33" s="37">
        <v>266108.45</v>
      </c>
      <c r="G33" s="74">
        <f>SUM(F33:F41)</f>
        <v>10717749.250000002</v>
      </c>
      <c r="I33" s="49" t="s">
        <v>35</v>
      </c>
      <c r="J33" s="8">
        <f>SUM(F6,F16,F25,F33,F42)</f>
        <v>1197817.96</v>
      </c>
      <c r="M33" s="29"/>
    </row>
    <row r="34" spans="1:17" ht="14.25" customHeight="1" x14ac:dyDescent="0.2">
      <c r="A34" s="7"/>
      <c r="B34" s="59"/>
      <c r="C34" s="62"/>
      <c r="D34" s="33" t="s">
        <v>10</v>
      </c>
      <c r="E34" s="33">
        <v>301</v>
      </c>
      <c r="F34" s="34">
        <v>3682559.86</v>
      </c>
      <c r="G34" s="75"/>
      <c r="I34" s="47">
        <v>300</v>
      </c>
      <c r="J34" s="8">
        <f>SUM(F18)</f>
        <v>4675489.3</v>
      </c>
    </row>
    <row r="35" spans="1:17" ht="14.25" customHeight="1" x14ac:dyDescent="0.2">
      <c r="A35" s="7"/>
      <c r="B35" s="59"/>
      <c r="C35" s="62"/>
      <c r="D35" s="33" t="s">
        <v>11</v>
      </c>
      <c r="E35" s="33">
        <v>302</v>
      </c>
      <c r="F35" s="34">
        <v>37215.269999999997</v>
      </c>
      <c r="G35" s="75"/>
      <c r="I35" s="47">
        <v>301</v>
      </c>
      <c r="J35" s="8">
        <f>SUM(F7,F19,F26,F34,F44)</f>
        <v>53672308.910000004</v>
      </c>
    </row>
    <row r="36" spans="1:17" ht="14.25" customHeight="1" x14ac:dyDescent="0.2">
      <c r="A36" s="7"/>
      <c r="B36" s="59"/>
      <c r="C36" s="62"/>
      <c r="D36" s="33" t="s">
        <v>12</v>
      </c>
      <c r="E36" s="33">
        <v>303</v>
      </c>
      <c r="F36" s="34">
        <v>2433398.9</v>
      </c>
      <c r="G36" s="75"/>
      <c r="I36" s="47">
        <v>302</v>
      </c>
      <c r="J36" s="8">
        <f>SUM(F8,F20,F27,F35,F45)</f>
        <v>1215231.98</v>
      </c>
    </row>
    <row r="37" spans="1:17" ht="28.5" x14ac:dyDescent="0.2">
      <c r="A37" s="7"/>
      <c r="B37" s="59"/>
      <c r="C37" s="62"/>
      <c r="D37" s="38" t="s">
        <v>32</v>
      </c>
      <c r="E37" s="33">
        <v>308</v>
      </c>
      <c r="F37" s="34">
        <v>1000000</v>
      </c>
      <c r="G37" s="75"/>
      <c r="I37" s="47">
        <v>303</v>
      </c>
      <c r="J37" s="8">
        <f>SUM(F9,F21,F28,F36,F46)</f>
        <v>3805367.23</v>
      </c>
    </row>
    <row r="38" spans="1:17" ht="28.5" x14ac:dyDescent="0.2">
      <c r="A38" s="7"/>
      <c r="B38" s="59"/>
      <c r="C38" s="62"/>
      <c r="D38" s="41" t="s">
        <v>31</v>
      </c>
      <c r="E38" s="42">
        <v>309</v>
      </c>
      <c r="F38" s="34">
        <v>13432.5</v>
      </c>
      <c r="G38" s="75"/>
      <c r="I38" s="47">
        <v>305</v>
      </c>
      <c r="J38" s="8">
        <f>SUM(F29)</f>
        <v>105297.3</v>
      </c>
    </row>
    <row r="39" spans="1:17" ht="15" customHeight="1" x14ac:dyDescent="0.2">
      <c r="A39" s="7"/>
      <c r="B39" s="59"/>
      <c r="C39" s="62"/>
      <c r="D39" s="33" t="s">
        <v>28</v>
      </c>
      <c r="E39" s="33">
        <v>311</v>
      </c>
      <c r="F39" s="34">
        <v>1194601.55</v>
      </c>
      <c r="G39" s="75"/>
      <c r="I39" s="47">
        <v>308</v>
      </c>
      <c r="J39" s="8">
        <f>SUM(F37)</f>
        <v>1000000</v>
      </c>
    </row>
    <row r="40" spans="1:17" ht="15" customHeight="1" x14ac:dyDescent="0.2">
      <c r="A40" s="7"/>
      <c r="B40" s="59"/>
      <c r="C40" s="62"/>
      <c r="D40" s="33" t="s">
        <v>29</v>
      </c>
      <c r="E40" s="33">
        <v>312</v>
      </c>
      <c r="F40" s="34">
        <v>1716381.62</v>
      </c>
      <c r="G40" s="75"/>
      <c r="I40" s="47">
        <v>309</v>
      </c>
      <c r="J40" s="8">
        <f>SUM(F38)</f>
        <v>13432.5</v>
      </c>
    </row>
    <row r="41" spans="1:17" ht="15.75" customHeight="1" thickBot="1" x14ac:dyDescent="0.25">
      <c r="A41" s="7"/>
      <c r="B41" s="60"/>
      <c r="C41" s="63"/>
      <c r="D41" s="45" t="s">
        <v>30</v>
      </c>
      <c r="E41" s="45">
        <v>315</v>
      </c>
      <c r="F41" s="46">
        <v>374051.1</v>
      </c>
      <c r="G41" s="76"/>
      <c r="I41" s="47">
        <v>311</v>
      </c>
      <c r="J41" s="8">
        <f>SUM(F10,F22,F30,F39,F50)</f>
        <v>38687843.100000001</v>
      </c>
      <c r="Q41" s="29"/>
    </row>
    <row r="42" spans="1:17" ht="28.5" x14ac:dyDescent="0.2">
      <c r="A42" s="7"/>
      <c r="B42" s="64" t="s">
        <v>34</v>
      </c>
      <c r="C42" s="61">
        <v>14</v>
      </c>
      <c r="D42" s="35" t="s">
        <v>17</v>
      </c>
      <c r="E42" s="36">
        <v>14</v>
      </c>
      <c r="F42" s="37">
        <v>567667.12</v>
      </c>
      <c r="G42" s="56">
        <f>SUM(F42:F52)</f>
        <v>23460595.280000001</v>
      </c>
      <c r="I42" s="47">
        <v>312</v>
      </c>
      <c r="J42" s="8">
        <f>SUM(F11,F23,F31,F40,F51)</f>
        <v>23913379.150000002</v>
      </c>
    </row>
    <row r="43" spans="1:17" ht="14.25" customHeight="1" x14ac:dyDescent="0.2">
      <c r="A43" s="7"/>
      <c r="B43" s="65"/>
      <c r="C43" s="62"/>
      <c r="D43" s="33" t="s">
        <v>13</v>
      </c>
      <c r="E43" s="33">
        <v>300</v>
      </c>
      <c r="F43" s="34">
        <v>0</v>
      </c>
      <c r="G43" s="57"/>
      <c r="I43" s="47">
        <v>315</v>
      </c>
      <c r="J43" s="8">
        <f>SUM(F12,F24,F32,F41)</f>
        <v>503784.69999999995</v>
      </c>
    </row>
    <row r="44" spans="1:17" ht="14.25" customHeight="1" x14ac:dyDescent="0.2">
      <c r="A44" s="7"/>
      <c r="B44" s="65"/>
      <c r="C44" s="62"/>
      <c r="D44" s="33" t="s">
        <v>10</v>
      </c>
      <c r="E44" s="33">
        <v>301</v>
      </c>
      <c r="F44" s="34">
        <f>5196712.04+11290250</f>
        <v>16486962.039999999</v>
      </c>
      <c r="G44" s="57"/>
      <c r="I44" s="47">
        <v>21</v>
      </c>
      <c r="J44" s="8">
        <f>SUM(F17)</f>
        <v>1382.61</v>
      </c>
    </row>
    <row r="45" spans="1:17" ht="14.25" customHeight="1" x14ac:dyDescent="0.2">
      <c r="A45" s="7"/>
      <c r="B45" s="65"/>
      <c r="C45" s="62"/>
      <c r="D45" s="33" t="s">
        <v>11</v>
      </c>
      <c r="E45" s="33">
        <v>302</v>
      </c>
      <c r="F45" s="34">
        <f>1555+18441.56</f>
        <v>19996.560000000001</v>
      </c>
      <c r="G45" s="57"/>
      <c r="I45" s="47">
        <v>113</v>
      </c>
      <c r="J45" s="8">
        <f>SUM(F14)</f>
        <v>401600</v>
      </c>
    </row>
    <row r="46" spans="1:17" ht="14.25" customHeight="1" x14ac:dyDescent="0.2">
      <c r="A46" s="7"/>
      <c r="B46" s="65"/>
      <c r="C46" s="62"/>
      <c r="D46" s="33" t="s">
        <v>12</v>
      </c>
      <c r="E46" s="33">
        <v>303</v>
      </c>
      <c r="F46" s="34">
        <v>168</v>
      </c>
      <c r="G46" s="57"/>
      <c r="I46" s="47">
        <v>117</v>
      </c>
      <c r="J46" s="50">
        <f>SUM(F15)</f>
        <v>1336</v>
      </c>
    </row>
    <row r="47" spans="1:17" ht="14.25" hidden="1" customHeight="1" x14ac:dyDescent="0.2">
      <c r="A47" s="7"/>
      <c r="B47" s="65"/>
      <c r="C47" s="62"/>
      <c r="D47" s="33" t="s">
        <v>15</v>
      </c>
      <c r="E47" s="33">
        <v>305</v>
      </c>
      <c r="F47" s="34"/>
      <c r="G47" s="57"/>
    </row>
    <row r="48" spans="1:17" ht="15" hidden="1" customHeight="1" x14ac:dyDescent="0.2">
      <c r="A48" s="7"/>
      <c r="B48" s="65"/>
      <c r="C48" s="62"/>
      <c r="D48" s="33" t="s">
        <v>19</v>
      </c>
      <c r="E48" s="33">
        <v>999</v>
      </c>
      <c r="F48" s="34"/>
      <c r="G48" s="57"/>
    </row>
    <row r="49" spans="1:12" ht="15.75" hidden="1" customHeight="1" x14ac:dyDescent="0.2">
      <c r="A49" s="7"/>
      <c r="B49" s="65"/>
      <c r="C49" s="62"/>
      <c r="D49" s="33" t="s">
        <v>20</v>
      </c>
      <c r="E49" s="33">
        <v>0</v>
      </c>
      <c r="F49" s="34"/>
      <c r="G49" s="57"/>
      <c r="H49" s="8"/>
    </row>
    <row r="50" spans="1:12" ht="15.75" customHeight="1" x14ac:dyDescent="0.2">
      <c r="A50" s="7"/>
      <c r="B50" s="65"/>
      <c r="C50" s="62"/>
      <c r="D50" s="33" t="s">
        <v>28</v>
      </c>
      <c r="E50" s="33">
        <v>311</v>
      </c>
      <c r="F50" s="34">
        <f>3559771.95+366366.31+476602.16</f>
        <v>4402740.42</v>
      </c>
      <c r="G50" s="57"/>
      <c r="H50" s="8"/>
      <c r="J50" s="8">
        <f>SUM(J33:J46)</f>
        <v>129194270.74000001</v>
      </c>
    </row>
    <row r="51" spans="1:12" ht="15.75" customHeight="1" thickBot="1" x14ac:dyDescent="0.25">
      <c r="A51" s="7"/>
      <c r="B51" s="65"/>
      <c r="C51" s="62"/>
      <c r="D51" s="33" t="s">
        <v>29</v>
      </c>
      <c r="E51" s="33">
        <v>312</v>
      </c>
      <c r="F51" s="34">
        <f>1847153.08+135908.06</f>
        <v>1983061.1400000001</v>
      </c>
      <c r="G51" s="57"/>
      <c r="H51" s="8"/>
    </row>
    <row r="52" spans="1:12" ht="15" hidden="1" customHeight="1" thickBot="1" x14ac:dyDescent="0.25">
      <c r="A52" s="7"/>
      <c r="B52" s="26"/>
      <c r="C52" s="27"/>
      <c r="D52" s="33" t="s">
        <v>24</v>
      </c>
      <c r="E52" s="33">
        <v>21</v>
      </c>
      <c r="F52" s="34"/>
      <c r="G52" s="57"/>
      <c r="H52" s="8"/>
    </row>
    <row r="53" spans="1:12" ht="30" customHeight="1" thickBot="1" x14ac:dyDescent="0.25">
      <c r="A53" s="7"/>
      <c r="B53" s="16" t="s">
        <v>7</v>
      </c>
      <c r="C53" s="30"/>
      <c r="D53" s="9"/>
      <c r="E53" s="9"/>
      <c r="F53" s="10"/>
      <c r="G53" s="51">
        <f>SUM(G6:G52)</f>
        <v>129194270.73999999</v>
      </c>
      <c r="H53" s="8"/>
    </row>
    <row r="54" spans="1:12" ht="16.5" customHeight="1" x14ac:dyDescent="0.2">
      <c r="A54" s="5"/>
      <c r="B54" s="54"/>
      <c r="C54" s="55"/>
      <c r="D54" s="55"/>
      <c r="E54" s="55"/>
      <c r="F54" s="55"/>
      <c r="G54" s="55"/>
      <c r="H54" s="11"/>
      <c r="I54" s="48"/>
      <c r="J54" s="11"/>
      <c r="K54" s="11"/>
      <c r="L54" s="11"/>
    </row>
    <row r="55" spans="1:12" x14ac:dyDescent="0.2">
      <c r="A55" s="5"/>
      <c r="B55" s="52"/>
      <c r="C55" s="53"/>
      <c r="D55" s="53"/>
      <c r="E55" s="53"/>
      <c r="F55" s="53"/>
      <c r="G55" s="53"/>
    </row>
    <row r="56" spans="1:12" ht="4.5" customHeight="1" x14ac:dyDescent="0.2">
      <c r="A56" s="5"/>
      <c r="B56" s="53"/>
      <c r="C56" s="53"/>
      <c r="D56" s="53"/>
      <c r="E56" s="53"/>
      <c r="F56" s="53"/>
      <c r="G56" s="53"/>
    </row>
    <row r="57" spans="1:12" x14ac:dyDescent="0.2">
      <c r="A57" s="5"/>
      <c r="B57" s="1"/>
      <c r="C57" s="1"/>
      <c r="D57" s="12"/>
      <c r="E57" s="5"/>
      <c r="G57" s="19"/>
    </row>
    <row r="58" spans="1:12" x14ac:dyDescent="0.2">
      <c r="G58" s="22"/>
    </row>
    <row r="59" spans="1:12" x14ac:dyDescent="0.2">
      <c r="D59" s="29"/>
    </row>
  </sheetData>
  <mergeCells count="18">
    <mergeCell ref="D5:E5"/>
    <mergeCell ref="B16:B21"/>
    <mergeCell ref="C16:C21"/>
    <mergeCell ref="G33:G41"/>
    <mergeCell ref="G16:G24"/>
    <mergeCell ref="B25:B32"/>
    <mergeCell ref="C25:C32"/>
    <mergeCell ref="G25:G32"/>
    <mergeCell ref="G6:G15"/>
    <mergeCell ref="C6:C15"/>
    <mergeCell ref="B6:B15"/>
    <mergeCell ref="B55:G56"/>
    <mergeCell ref="B54:G54"/>
    <mergeCell ref="G42:G52"/>
    <mergeCell ref="B33:B41"/>
    <mergeCell ref="C33:C41"/>
    <mergeCell ref="C42:C51"/>
    <mergeCell ref="B42:B51"/>
  </mergeCells>
  <pageMargins left="0.70866141732283472" right="0.70866141732283472" top="0.78740157480314965" bottom="0.78740157480314965" header="0.31496062992125984" footer="0.31496062992125984"/>
  <pageSetup paperSize="9" scale="68" firstPageNumber="49" orientation="portrait" useFirstPageNumber="1" r:id="rId1"/>
  <headerFooter>
    <oddFooter>&amp;L&amp;"-,Kurzíva"Zastupitelstvo Olomouckého kraje 17.6. 2024
7.2. - Rozpočet Olomouckého kraje 2023 - závěrečný účet
Příloha č. 9: Finanční vypořádání příspěvkových organizací za rok 2023&amp;R&amp;"-,Kurzíva"Strana &amp;P (celkem 291)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FV PO 2022</vt:lpstr>
      <vt:lpstr>'FV PO 2022'!Oblast_tisku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Vítková Petra</cp:lastModifiedBy>
  <cp:lastPrinted>2024-05-21T07:47:56Z</cp:lastPrinted>
  <dcterms:created xsi:type="dcterms:W3CDTF">2017-02-06T09:07:48Z</dcterms:created>
  <dcterms:modified xsi:type="dcterms:W3CDTF">2024-05-27T12:39:00Z</dcterms:modified>
</cp:coreProperties>
</file>